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11595"/>
  </bookViews>
  <sheets>
    <sheet name="կապիտալ" sheetId="1" r:id="rId1"/>
  </sheets>
  <definedNames>
    <definedName name="_xlnm.Print_Area" localSheetId="0">կապիտալ!$A$1:$H$118</definedName>
    <definedName name="_xlnm.Print_Titles" localSheetId="0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կապիտալ!$A$1:$H$118</definedName>
    <definedName name="Z_1E196B97_C3EA_4B2F_8DA4_0D00A0E8FDF0_.wvu.PrintTitles" localSheetId="0" hidden="1">կապիտալ!$6:$7</definedName>
    <definedName name="Z_6569EC42_5602_4591_A3B0_34B671BBD561_.wvu.PrintArea" localSheetId="0" hidden="1">կապիտալ!$A$1:$H$118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կապիտալ!$A$1:$H$118</definedName>
    <definedName name="Z_7B743627_E41D_470B_A1E2_E178855C2124_.wvu.PrintTitles" localSheetId="0" hidden="1">կապիտալ!$6:$7</definedName>
    <definedName name="Z_875896BD_0E37_4BE3_AF12_5FB65F57808F_.wvu.PrintArea" localSheetId="0" hidden="1">կապիտալ!$A$2:$H$118</definedName>
    <definedName name="Z_875896BD_0E37_4BE3_AF12_5FB65F57808F_.wvu.PrintTitles" localSheetId="0" hidden="1">կապիտալ!$6:$7</definedName>
    <definedName name="Z_8A68503D_EAEE_49D7_B957_F867E305B493_.wvu.PrintArea" localSheetId="0" hidden="1">կապիտալ!$A$2:$H$118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կապիտալ!$A$1:$H$118</definedName>
    <definedName name="Z_A9A0FFC7_BD84_451E_8B82_5ED9E3DE4DD1_.wvu.PrintTitles" localSheetId="0" hidden="1">կապիտալ!$6:$7</definedName>
    <definedName name="Z_C1CA0EED_2C54_4470_BEA3_7FC59665EB35_.wvu.PrintArea" localSheetId="0" hidden="1">կապիտալ!$A$1:$H$118</definedName>
    <definedName name="Z_C1CA0EED_2C54_4470_BEA3_7FC59665EB35_.wvu.PrintTitles" localSheetId="0" hidden="1">կապիտալ!$6:$7</definedName>
    <definedName name="Z_C2B771FF_7EA5_48FE_AC7B_8F46ADB6509C_.wvu.PrintArea" localSheetId="0" hidden="1">կապիտալ!$A$2:$H$118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կապիտալ!$A$1:$H$118</definedName>
    <definedName name="Z_E0B44A5D_DF3C_4DF5_967F_EFE35FE263DD_.wvu.PrintTitles" localSheetId="0" hidden="1">կապիտալ!$6:$7</definedName>
    <definedName name="Z_E7299FF9_9BFD_4228_A75B_920C4DDCA7D1_.wvu.PrintTitles" localSheetId="0" hidden="1">կապիտալ!$6:$7</definedName>
  </definedNames>
  <calcPr calcId="144525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3" i="1" l="1"/>
  <c r="D111" i="1" s="1"/>
  <c r="H111" i="1"/>
  <c r="G111" i="1"/>
  <c r="F111" i="1"/>
  <c r="E111" i="1"/>
  <c r="D25" i="1" l="1"/>
  <c r="E23" i="1"/>
  <c r="F23" i="1"/>
  <c r="H23" i="1"/>
  <c r="G23" i="1"/>
  <c r="E18" i="1"/>
  <c r="E15" i="1" s="1"/>
  <c r="G18" i="1" l="1"/>
  <c r="G15" i="1" s="1"/>
  <c r="H18" i="1"/>
  <c r="H15" i="1" s="1"/>
  <c r="F18" i="1"/>
  <c r="F15" i="1" s="1"/>
  <c r="E93" i="1"/>
  <c r="D95" i="1"/>
  <c r="D21" i="1"/>
  <c r="D22" i="1"/>
  <c r="D20" i="1"/>
  <c r="D17" i="1"/>
  <c r="D18" i="1" l="1"/>
  <c r="E121" i="1"/>
  <c r="D123" i="1" l="1"/>
  <c r="D121" i="1" s="1"/>
  <c r="H121" i="1"/>
  <c r="G121" i="1"/>
  <c r="F121" i="1"/>
  <c r="F115" i="1" l="1"/>
  <c r="G115" i="1"/>
  <c r="H115" i="1"/>
  <c r="E115" i="1"/>
  <c r="D119" i="1"/>
  <c r="D52" i="1" l="1"/>
  <c r="D53" i="1"/>
  <c r="D50" i="1"/>
  <c r="H79" i="1" l="1"/>
  <c r="D82" i="1"/>
  <c r="D13" i="1" l="1"/>
  <c r="D11" i="1" s="1"/>
  <c r="H11" i="1"/>
  <c r="G11" i="1"/>
  <c r="F11" i="1"/>
  <c r="E11" i="1"/>
  <c r="D99" i="1" l="1"/>
  <c r="E84" i="1"/>
  <c r="F84" i="1"/>
  <c r="H84" i="1"/>
  <c r="G84" i="1"/>
  <c r="H68" i="1"/>
  <c r="G68" i="1"/>
  <c r="F68" i="1"/>
  <c r="E68" i="1"/>
  <c r="H59" i="1"/>
  <c r="E59" i="1"/>
  <c r="E31" i="1"/>
  <c r="E40" i="1"/>
  <c r="D42" i="1"/>
  <c r="H45" i="1"/>
  <c r="E45" i="1"/>
  <c r="F45" i="1"/>
  <c r="G45" i="1"/>
  <c r="D51" i="1"/>
  <c r="D47" i="1"/>
  <c r="D68" i="1" l="1"/>
  <c r="D45" i="1"/>
  <c r="D84" i="1"/>
  <c r="F31" i="1"/>
  <c r="G31" i="1"/>
  <c r="H31" i="1"/>
  <c r="E27" i="1"/>
  <c r="D34" i="1"/>
  <c r="D33" i="1"/>
  <c r="D31" i="1" l="1"/>
  <c r="D70" i="1"/>
  <c r="D54" i="1" l="1"/>
  <c r="D92" i="1"/>
  <c r="F97" i="1"/>
  <c r="E101" i="1"/>
  <c r="F101" i="1"/>
  <c r="G101" i="1"/>
  <c r="H101" i="1"/>
  <c r="H105" i="1"/>
  <c r="D108" i="1"/>
  <c r="D101" i="1" l="1"/>
  <c r="D38" i="1"/>
  <c r="D109" i="1" l="1"/>
  <c r="D107" i="1" l="1"/>
  <c r="D103" i="1"/>
  <c r="D61" i="1"/>
  <c r="D118" i="1" l="1"/>
  <c r="D117" i="1"/>
  <c r="D66" i="1"/>
  <c r="H64" i="1"/>
  <c r="G64" i="1"/>
  <c r="F64" i="1"/>
  <c r="E64" i="1"/>
  <c r="D73" i="1"/>
  <c r="D64" i="1" l="1"/>
  <c r="D115" i="1"/>
  <c r="D23" i="1"/>
  <c r="D15" i="1" s="1"/>
  <c r="D57" i="1"/>
  <c r="D56" i="1"/>
  <c r="D55" i="1"/>
  <c r="D43" i="1" l="1"/>
  <c r="F27" i="1" l="1"/>
  <c r="G27" i="1"/>
  <c r="H27" i="1"/>
  <c r="D29" i="1"/>
  <c r="D27" i="1" l="1"/>
  <c r="D49" i="1"/>
  <c r="D71" i="1" l="1"/>
  <c r="D72" i="1"/>
  <c r="E105" i="1"/>
  <c r="F105" i="1"/>
  <c r="G105" i="1"/>
  <c r="D105" i="1" l="1"/>
  <c r="E97" i="1"/>
  <c r="G97" i="1"/>
  <c r="H97" i="1"/>
  <c r="D97" i="1" l="1"/>
  <c r="E90" i="1"/>
  <c r="F40" i="1"/>
  <c r="G40" i="1"/>
  <c r="H40" i="1"/>
  <c r="D40" i="1" l="1"/>
  <c r="F59" i="1" l="1"/>
  <c r="G59" i="1"/>
  <c r="D59" i="1" l="1"/>
  <c r="E79" i="1"/>
  <c r="F79" i="1"/>
  <c r="G79" i="1"/>
  <c r="E75" i="1"/>
  <c r="F75" i="1"/>
  <c r="G75" i="1"/>
  <c r="H75" i="1"/>
  <c r="E36" i="1"/>
  <c r="E8" i="1" s="1"/>
  <c r="F36" i="1"/>
  <c r="G36" i="1"/>
  <c r="H36" i="1"/>
  <c r="D62" i="1"/>
  <c r="D75" i="1" l="1"/>
  <c r="D79" i="1"/>
  <c r="D96" i="1"/>
  <c r="H93" i="1" l="1"/>
  <c r="H90" i="1" s="1"/>
  <c r="H8" i="1" s="1"/>
  <c r="G93" i="1"/>
  <c r="F93" i="1"/>
  <c r="D93" i="1" s="1"/>
  <c r="F90" i="1" l="1"/>
  <c r="F8" i="1" s="1"/>
  <c r="D90" i="1"/>
  <c r="G90" i="1"/>
  <c r="G8" i="1" s="1"/>
  <c r="D88" i="1"/>
  <c r="D87" i="1"/>
  <c r="D86" i="1" l="1"/>
  <c r="D81" i="1"/>
  <c r="D77" i="1"/>
  <c r="D36" i="1"/>
  <c r="D8" i="1" s="1"/>
</calcChain>
</file>

<file path=xl/sharedStrings.xml><?xml version="1.0" encoding="utf-8"?>
<sst xmlns="http://schemas.openxmlformats.org/spreadsheetml/2006/main" count="108" uniqueCount="86">
  <si>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</si>
  <si>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</si>
  <si>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</si>
  <si>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</si>
  <si>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</si>
  <si>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</si>
  <si>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</si>
  <si>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</si>
  <si>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</si>
  <si>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</si>
  <si>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</si>
  <si>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</si>
  <si>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</si>
  <si>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</si>
  <si>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ՀՀ ԱՐՏԱՔԻՆ ԳՈՐԾԵՐԻ ՆԱԽԱՐԱՐՈՒԹՅՈՒՆ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</si>
  <si>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</si>
  <si>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</si>
  <si>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</si>
  <si>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</si>
  <si>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</si>
  <si>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Երաժշտական և արվեստի դպրոցների համար երաժշտական գործիքների ձեռքբերում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</si>
  <si>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</si>
  <si>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</si>
  <si>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</si>
  <si>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</si>
  <si>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</si>
  <si>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</si>
  <si>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</si>
  <si>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</si>
  <si>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</si>
  <si>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</si>
  <si>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</si>
  <si>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</si>
  <si>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</si>
  <si>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</si>
  <si>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</si>
  <si>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</si>
  <si>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վիճակագրական կոմիտեի տեխնիկական հագեցվածության բարելավում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</si>
  <si>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</si>
  <si>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</si>
  <si>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 xml:space="preserve"> ՀՀ ոստիկանության անձնագրային և վիզաների վարչության տեխնիկական կարիքի բավարարում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</si>
  <si>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</si>
  <si>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</si>
  <si>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</si>
  <si>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</si>
  <si>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</si>
  <si>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>ՀՀ վարչապետի աշխատակազմի տեխնիկական հագեցվածության բարելավում</t>
  </si>
  <si>
    <t>Հայաստանի Հանրապետության 2021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</si>
  <si>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Անտառկառավարման պլանների կազմում</t>
  </si>
  <si>
    <t xml:space="preserve">ՀՀ տարածքի օդալուսանկարահանման օրթոֆոտոհատակագծերի և թվային բարձունքային մոդելի ստեղծման աշխատանքներ </t>
  </si>
  <si>
    <t>ՀՀ Ազգային ժողովի շենքային պայմանների բարելավում</t>
  </si>
  <si>
    <t>ՀՀ Ազգային ժողովի տեխնիկական հագեցվածության բարելավում</t>
  </si>
  <si>
    <t>ՀՀ Ազգային ժողովի շենքային ապահովվածության բարելավում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</si>
  <si>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</si>
  <si>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</si>
  <si>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ՊԵԿ Երևան քաղաքի Սևանի 104/2 հասցեի տարածքի արտաքին ջրամատակարարման և կոյուղագծի կառուցման  աշխատանքներ</t>
  </si>
  <si>
    <t>ՀՀ ՊԵԿ Հրազդան քաղաքի Սպանդարյան թիվ 24/1 և 24/2 հասցեի վարչական շենքի արտաքին կոյուղագծի վերակառուցման  աշխատանքներ</t>
  </si>
  <si>
    <t>ՀՀ ՊԵԿ Երևան քաղաքի Ծովակալ Իսակովի թիվ 10 հասցեի վարչական շենքի վերանորոգման  աշխատանքներ</t>
  </si>
  <si>
    <t>ՀՀ ԱՇԽԱՏԱՆՔԻ ԵՎ ՍՈՑԻԱԼԱԿԱՆ ՀԱՐՑԵՐԻ ՆԱԽԱՐԱՐՈՒԹՅՈՒՆ</t>
  </si>
  <si>
    <t>Պետական պահպանության ծառայություններ մատուցող ՀՀ ոստիկանության ստորաբաժանումների կարիքի բավարարում_x000D_</t>
  </si>
  <si>
    <t xml:space="preserve"> ՀՀ ոստիկանության &lt;&lt;Ճանապարհային ոստիկանություն&gt;&gt; ծառայության կարիքի բավարարում_x000D_</t>
  </si>
  <si>
    <t xml:space="preserve">Արարողակարգային ծառայության տրանսպորտային միջոցների բարելավում
</t>
  </si>
  <si>
    <t>ՀՀ պետական եկամուտների կոմիտեի տեխնիկական հագեցվածության բարելավում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</si>
  <si>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</si>
  <si>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</si>
  <si>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</si>
  <si>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</si>
  <si>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</si>
  <si>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Ընդամենը</t>
  </si>
  <si>
    <t>այդ թվում</t>
  </si>
  <si>
    <t>«Ուսուցչի օրվա» առթիվ  հանրակրթական ուսումնական հաստատությունների մանկավարժներին պարգևատրում</t>
  </si>
  <si>
    <t>Հակակոռուպցիոն դատարանի շենքային պայմանների ապահովում</t>
  </si>
  <si>
    <t>ՀԱՆՐԱՊԵՏՈՒԹՅԱՆ ՆԱԽԱԳԱՀԻ ԱՇԽԱՏԱԿԱԶՄ</t>
  </si>
  <si>
    <t>Հանրապետության նախագահի աշխատակազմի տեխնիկական հագեցվածության բարելավում</t>
  </si>
  <si>
    <t>Հանրային ծառայությունները կարգավորող հանձնաժողովի տրանսպորտային միջոցներով ապահովվածության բարելավում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</si>
  <si>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</si>
  <si>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ՀՀ ԿԳՄՍՆ գիտության կոմիտեի տեխնիկական հագեցվածության բարելավում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</si>
  <si>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</si>
  <si>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</si>
  <si>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ՀՀ պետական վերահսկողական ծառայության տեխնիկական հագեցվածության բարելավում</t>
  </si>
  <si>
    <t xml:space="preserve">ՀՀ ԱԺ շենք-շինություններում և հարակից տարածքներում վերանորոգման աշխատանքներ </t>
  </si>
  <si>
    <t>ՀՀ ԱԺ գլխավոր մասնաշենքի վերելակների ապամոնտաժման և նորերի տեղադրման աշխատանքներ</t>
  </si>
  <si>
    <t xml:space="preserve">ՀՀ ԱԺ վարչական շենքի միջանցքների  մալուխների փոխարինում նորով </t>
  </si>
  <si>
    <t>ՀՀ Ազգային ժողովի նոր մասնաշենքի կառուցման նախագծանախահաշվային փաստաթղթերի կազմում</t>
  </si>
  <si>
    <t>ՄԱՐԴՈՒ ԻՐԱՎՈՒՆՔՆԵՐԻ ՊԱՇՏՊԱՆԻ ԱՇԽԱՏԱԿԱԶՄ</t>
  </si>
  <si>
    <t>ՀՀ մարդու իրավունքների պաշտպանի աշխատակազմի  տեխնիկական հագեցվածության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</si>
</sst>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#,##0.0"/>
  </numFmts>
  <fonts count="36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3" fillId="0" borderId="0"/>
    <xf numFmtId="0" fontId="14" fillId="2" borderId="0" applyNumberFormat="0" applyBorder="0" applyAlignment="0" applyProtection="0"/>
    <xf numFmtId="0" fontId="12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9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8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6" fillId="4" borderId="0" applyNumberFormat="0" applyBorder="0" applyAlignment="0" applyProtection="0"/>
    <xf numFmtId="0" fontId="17" fillId="21" borderId="8" applyNumberFormat="0" applyAlignment="0" applyProtection="0"/>
    <xf numFmtId="0" fontId="18" fillId="22" borderId="9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8" applyNumberFormat="0" applyAlignment="0" applyProtection="0"/>
    <xf numFmtId="0" fontId="25" fillId="0" borderId="13" applyNumberFormat="0" applyFill="0" applyAlignment="0" applyProtection="0"/>
    <xf numFmtId="0" fontId="26" fillId="23" borderId="0" applyNumberFormat="0" applyBorder="0" applyAlignment="0" applyProtection="0"/>
    <xf numFmtId="1" fontId="32" fillId="0" borderId="0"/>
    <xf numFmtId="1" fontId="32" fillId="0" borderId="0"/>
    <xf numFmtId="1" fontId="32" fillId="0" borderId="0"/>
    <xf numFmtId="0" fontId="2" fillId="0" borderId="0"/>
    <xf numFmtId="0" fontId="10" fillId="0" borderId="0"/>
    <xf numFmtId="0" fontId="10" fillId="0" borderId="0"/>
    <xf numFmtId="0" fontId="3" fillId="24" borderId="14" applyNumberFormat="0" applyFont="0" applyAlignment="0" applyProtection="0"/>
    <xf numFmtId="0" fontId="27" fillId="21" borderId="15" applyNumberFormat="0" applyAlignment="0" applyProtection="0"/>
    <xf numFmtId="0" fontId="31" fillId="0" borderId="0"/>
    <xf numFmtId="0" fontId="31" fillId="0" borderId="0"/>
    <xf numFmtId="0" fontId="31" fillId="0" borderId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13" fillId="0" borderId="0"/>
    <xf numFmtId="1" fontId="32" fillId="0" borderId="0"/>
    <xf numFmtId="0" fontId="31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49" fontId="4" fillId="0" borderId="0" xfId="0" applyNumberFormat="1" applyFont="1" applyFill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6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165" fontId="8" fillId="0" borderId="6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164" fontId="5" fillId="0" borderId="6" xfId="2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165" fontId="8" fillId="25" borderId="6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25" borderId="6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5" fillId="0" borderId="6" xfId="0" applyFont="1" applyBorder="1" applyAlignment="1">
      <alignment horizontal="center" vertical="center" wrapText="1"/>
    </xf>
    <xf numFmtId="164" fontId="34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right" vertical="center" wrapText="1"/>
    </xf>
    <xf numFmtId="0" fontId="6" fillId="0" borderId="0" xfId="0" applyNumberFormat="1" applyFont="1" applyFill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</cellXfs>
  <cellStyles count="79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4" xfId="12"/>
    <cellStyle name="Comma 5" xfId="5"/>
    <cellStyle name="Comma 6" xfId="7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1" xfId="75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6" xfId="60"/>
    <cellStyle name="Normal 7" xfId="61"/>
    <cellStyle name="Normal 8" xfId="4"/>
    <cellStyle name="Normal 9" xfId="73"/>
    <cellStyle name="Note 2" xfId="62"/>
    <cellStyle name="Output 2" xfId="63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K12" sqref="K12"/>
    </sheetView>
  </sheetViews>
  <sheetFormatPr defaultColWidth="9.140625" defaultRowHeight="17.25" x14ac:dyDescent="0.2"/>
  <cols>
    <col min="1" max="1" width="7.42578125" style="8" customWidth="1"/>
    <col min="2" max="2" width="14.7109375" style="8" customWidth="1"/>
    <col min="3" max="3" width="53.28515625" style="9" customWidth="1"/>
    <col min="4" max="8" width="21.140625" style="10" customWidth="1"/>
    <col min="9" max="9" width="30.85546875" style="9" customWidth="1"/>
    <col min="10" max="16384" width="9.140625" style="9"/>
  </cols>
  <sheetData>
    <row r="1" spans="1:9" x14ac:dyDescent="0.2">
      <c r="F1" s="11"/>
      <c r="G1" s="9"/>
      <c r="H1" s="11"/>
    </row>
    <row r="2" spans="1:9" x14ac:dyDescent="0.2">
      <c r="A2" s="49" t="s">
        <v>0</v>
      </c>
      <c r="B2" s="49"/>
      <c r="C2" s="49"/>
      <c r="D2" s="49"/>
      <c r="E2" s="49"/>
      <c r="F2" s="49"/>
      <c r="G2" s="49"/>
      <c r="H2" s="49"/>
    </row>
    <row r="3" spans="1:9" x14ac:dyDescent="0.2">
      <c r="A3" s="49" t="s">
        <v>36</v>
      </c>
      <c r="B3" s="49"/>
      <c r="C3" s="49"/>
      <c r="D3" s="49"/>
      <c r="E3" s="49"/>
      <c r="F3" s="49"/>
      <c r="G3" s="49"/>
      <c r="H3" s="49"/>
    </row>
    <row r="4" spans="1:9" ht="72.75" customHeight="1" x14ac:dyDescent="0.2">
      <c r="A4" s="50" t="s">
        <v>47</v>
      </c>
      <c r="B4" s="50"/>
      <c r="C4" s="50"/>
      <c r="D4" s="50"/>
      <c r="E4" s="50"/>
      <c r="F4" s="50"/>
      <c r="G4" s="50"/>
      <c r="H4" s="50"/>
    </row>
    <row r="5" spans="1:9" x14ac:dyDescent="0.2">
      <c r="A5" s="1"/>
      <c r="B5" s="1"/>
      <c r="C5" s="24"/>
      <c r="D5" s="5"/>
      <c r="E5" s="5"/>
      <c r="F5" s="5"/>
      <c r="G5" s="51" t="s">
        <v>1</v>
      </c>
      <c r="H5" s="51"/>
    </row>
    <row r="6" spans="1:9" s="12" customFormat="1" ht="24.75" customHeight="1" x14ac:dyDescent="0.2">
      <c r="A6" s="52" t="s">
        <v>2</v>
      </c>
      <c r="B6" s="53"/>
      <c r="C6" s="54" t="s">
        <v>3</v>
      </c>
      <c r="D6" s="56" t="s">
        <v>68</v>
      </c>
      <c r="E6" s="58" t="s">
        <v>69</v>
      </c>
      <c r="F6" s="59"/>
      <c r="G6" s="59"/>
      <c r="H6" s="60"/>
    </row>
    <row r="7" spans="1:9" s="12" customFormat="1" ht="96" customHeight="1" x14ac:dyDescent="0.2">
      <c r="A7" s="2"/>
      <c r="B7" s="2" t="s">
        <v>4</v>
      </c>
      <c r="C7" s="55"/>
      <c r="D7" s="57"/>
      <c r="E7" s="6" t="s">
        <v>5</v>
      </c>
      <c r="F7" s="6" t="s">
        <v>6</v>
      </c>
      <c r="G7" s="6" t="s">
        <v>7</v>
      </c>
      <c r="H7" s="6" t="s">
        <v>8</v>
      </c>
    </row>
    <row r="8" spans="1:9" s="8" customFormat="1" ht="30.75" customHeight="1" x14ac:dyDescent="0.2">
      <c r="A8" s="3"/>
      <c r="B8" s="3"/>
      <c r="C8" s="4" t="s">
        <v>9</v>
      </c>
      <c r="D8" s="7">
        <f>+D11+D15+D27+D31+D36+D40+D45+D59+D64+D68+D75+D79+D84+D90+D101+D105+D111+D115+D121</f>
        <v>133009116.70999999</v>
      </c>
      <c r="E8" s="7">
        <f t="shared" ref="E8:H8" si="0">+E11+E15+E27+E31+E36+E40+E45+E59+E64+E68+E75+E79+E84+E90+E101+E105+E111+E115+E121</f>
        <v>93224531.930000007</v>
      </c>
      <c r="F8" s="7">
        <f t="shared" si="0"/>
        <v>34726985.579999998</v>
      </c>
      <c r="G8" s="7">
        <f t="shared" si="0"/>
        <v>1268678.6000000001</v>
      </c>
      <c r="H8" s="7">
        <f t="shared" si="0"/>
        <v>3788920.6</v>
      </c>
      <c r="I8" s="30"/>
    </row>
    <row r="9" spans="1:9" x14ac:dyDescent="0.2">
      <c r="A9" s="3"/>
      <c r="B9" s="3"/>
      <c r="C9" s="4" t="s">
        <v>10</v>
      </c>
      <c r="D9" s="7"/>
      <c r="E9" s="7"/>
      <c r="F9" s="7"/>
      <c r="G9" s="7"/>
      <c r="H9" s="7"/>
    </row>
    <row r="10" spans="1:9" x14ac:dyDescent="0.2">
      <c r="A10" s="13"/>
      <c r="B10" s="13"/>
      <c r="C10" s="14"/>
      <c r="D10" s="15"/>
      <c r="E10" s="15"/>
      <c r="F10" s="15"/>
      <c r="G10" s="15"/>
      <c r="H10" s="15"/>
    </row>
    <row r="11" spans="1:9" s="36" customFormat="1" ht="45" customHeight="1" x14ac:dyDescent="0.2">
      <c r="A11" s="32"/>
      <c r="B11" s="31"/>
      <c r="C11" s="31" t="s">
        <v>72</v>
      </c>
      <c r="D11" s="34">
        <f>D13</f>
        <v>5000</v>
      </c>
      <c r="E11" s="35">
        <f t="shared" ref="E11:H11" si="1">E13</f>
        <v>0</v>
      </c>
      <c r="F11" s="35">
        <f t="shared" si="1"/>
        <v>0</v>
      </c>
      <c r="G11" s="35">
        <f t="shared" si="1"/>
        <v>0</v>
      </c>
      <c r="H11" s="35">
        <f t="shared" si="1"/>
        <v>5000</v>
      </c>
    </row>
    <row r="12" spans="1:9" s="36" customFormat="1" x14ac:dyDescent="0.2">
      <c r="A12" s="32"/>
      <c r="B12" s="32"/>
      <c r="C12" s="32" t="s">
        <v>11</v>
      </c>
      <c r="D12" s="37"/>
      <c r="E12" s="38"/>
      <c r="F12" s="38"/>
      <c r="G12" s="38"/>
      <c r="H12" s="38"/>
    </row>
    <row r="13" spans="1:9" s="41" customFormat="1" ht="59.25" customHeight="1" x14ac:dyDescent="0.2">
      <c r="A13" s="39">
        <v>1154</v>
      </c>
      <c r="B13" s="39">
        <v>31001</v>
      </c>
      <c r="C13" s="40" t="s">
        <v>73</v>
      </c>
      <c r="D13" s="34">
        <f>SUM(E13:H13)</f>
        <v>5000</v>
      </c>
      <c r="E13" s="35"/>
      <c r="F13" s="35"/>
      <c r="G13" s="35"/>
      <c r="H13" s="34">
        <v>5000</v>
      </c>
    </row>
    <row r="14" spans="1:9" s="43" customFormat="1" x14ac:dyDescent="0.2">
      <c r="A14" s="32"/>
      <c r="B14" s="32"/>
      <c r="C14" s="42"/>
      <c r="D14" s="37"/>
      <c r="E14" s="38"/>
      <c r="F14" s="38"/>
      <c r="G14" s="38"/>
      <c r="H14" s="38"/>
    </row>
    <row r="15" spans="1:9" s="8" customFormat="1" ht="22.5" customHeight="1" x14ac:dyDescent="0.2">
      <c r="A15" s="13"/>
      <c r="B15" s="16"/>
      <c r="C15" s="16" t="s">
        <v>12</v>
      </c>
      <c r="D15" s="17">
        <f>D17+D18+D23</f>
        <v>242695.3</v>
      </c>
      <c r="E15" s="17">
        <f t="shared" ref="E15:F15" si="2">E17+E18+E23</f>
        <v>0</v>
      </c>
      <c r="F15" s="17">
        <f t="shared" si="2"/>
        <v>47153.3</v>
      </c>
      <c r="G15" s="17">
        <f>G17+G18+G23</f>
        <v>45542</v>
      </c>
      <c r="H15" s="17">
        <f>H17+H18+H23</f>
        <v>150000</v>
      </c>
      <c r="I15" s="30"/>
    </row>
    <row r="16" spans="1:9" s="8" customFormat="1" x14ac:dyDescent="0.2">
      <c r="A16" s="13"/>
      <c r="B16" s="13"/>
      <c r="C16" s="13" t="s">
        <v>11</v>
      </c>
      <c r="D16" s="15"/>
      <c r="E16" s="15"/>
      <c r="F16" s="15"/>
      <c r="G16" s="15"/>
      <c r="H16" s="15"/>
    </row>
    <row r="17" spans="1:8" s="18" customFormat="1" ht="42" customHeight="1" x14ac:dyDescent="0.2">
      <c r="A17" s="19">
        <v>1024</v>
      </c>
      <c r="B17" s="19">
        <v>31001</v>
      </c>
      <c r="C17" s="20" t="s">
        <v>51</v>
      </c>
      <c r="D17" s="17">
        <f>SUM(E17:H17)</f>
        <v>150000</v>
      </c>
      <c r="E17" s="17"/>
      <c r="F17" s="17"/>
      <c r="G17" s="17"/>
      <c r="H17" s="17">
        <v>150000</v>
      </c>
    </row>
    <row r="18" spans="1:8" s="18" customFormat="1" ht="42" customHeight="1" x14ac:dyDescent="0.2">
      <c r="A18" s="19">
        <v>1024</v>
      </c>
      <c r="B18" s="19">
        <v>31003</v>
      </c>
      <c r="C18" s="20" t="s">
        <v>50</v>
      </c>
      <c r="D18" s="17">
        <f>SUM(E18:H18)</f>
        <v>53795.3</v>
      </c>
      <c r="E18" s="17">
        <f>SUM(E20:E22)</f>
        <v>0</v>
      </c>
      <c r="F18" s="17">
        <f>SUM(F20:F22)</f>
        <v>47153.3</v>
      </c>
      <c r="G18" s="17">
        <f t="shared" ref="G18:H18" si="3">SUM(G20:G22)</f>
        <v>6642</v>
      </c>
      <c r="H18" s="17">
        <f t="shared" si="3"/>
        <v>0</v>
      </c>
    </row>
    <row r="19" spans="1:8" s="18" customFormat="1" x14ac:dyDescent="0.2">
      <c r="A19" s="19"/>
      <c r="B19" s="19"/>
      <c r="C19" s="32" t="s">
        <v>11</v>
      </c>
      <c r="D19" s="17"/>
      <c r="E19" s="17"/>
      <c r="F19" s="17"/>
      <c r="G19" s="17"/>
      <c r="H19" s="17"/>
    </row>
    <row r="20" spans="1:8" s="18" customFormat="1" ht="42" customHeight="1" x14ac:dyDescent="0.2">
      <c r="A20" s="19"/>
      <c r="B20" s="19"/>
      <c r="C20" s="48" t="s">
        <v>82</v>
      </c>
      <c r="D20" s="17">
        <f>SUM(E20:H20)</f>
        <v>48630.3</v>
      </c>
      <c r="E20" s="17"/>
      <c r="F20" s="17">
        <v>47153.3</v>
      </c>
      <c r="G20" s="34">
        <v>1477</v>
      </c>
      <c r="H20" s="17"/>
    </row>
    <row r="21" spans="1:8" s="18" customFormat="1" ht="42" customHeight="1" x14ac:dyDescent="0.2">
      <c r="A21" s="19"/>
      <c r="B21" s="19"/>
      <c r="C21" s="48" t="s">
        <v>80</v>
      </c>
      <c r="D21" s="17">
        <f t="shared" ref="D21:D22" si="4">SUM(E21:H21)</f>
        <v>2638.3</v>
      </c>
      <c r="E21" s="17"/>
      <c r="F21" s="17"/>
      <c r="G21" s="34">
        <v>2638.3</v>
      </c>
      <c r="H21" s="17"/>
    </row>
    <row r="22" spans="1:8" s="18" customFormat="1" ht="56.25" customHeight="1" x14ac:dyDescent="0.2">
      <c r="A22" s="19"/>
      <c r="B22" s="19"/>
      <c r="C22" s="48" t="s">
        <v>81</v>
      </c>
      <c r="D22" s="17">
        <f t="shared" si="4"/>
        <v>2526.6999999999998</v>
      </c>
      <c r="E22" s="17"/>
      <c r="F22" s="17"/>
      <c r="G22" s="34">
        <v>2526.6999999999998</v>
      </c>
      <c r="H22" s="17"/>
    </row>
    <row r="23" spans="1:8" s="18" customFormat="1" ht="42" customHeight="1" x14ac:dyDescent="0.2">
      <c r="A23" s="19">
        <v>1024</v>
      </c>
      <c r="B23" s="19">
        <v>31004</v>
      </c>
      <c r="C23" s="20" t="s">
        <v>52</v>
      </c>
      <c r="D23" s="17">
        <f>SUM(E23:H23)</f>
        <v>38900</v>
      </c>
      <c r="E23" s="17">
        <f t="shared" ref="E23:F23" si="5">SUM(E25)</f>
        <v>0</v>
      </c>
      <c r="F23" s="17">
        <f t="shared" si="5"/>
        <v>0</v>
      </c>
      <c r="G23" s="17">
        <f>SUM(G25)</f>
        <v>38900</v>
      </c>
      <c r="H23" s="17">
        <f>SUM(H25)</f>
        <v>0</v>
      </c>
    </row>
    <row r="24" spans="1:8" s="18" customFormat="1" x14ac:dyDescent="0.2">
      <c r="A24" s="19"/>
      <c r="B24" s="19"/>
      <c r="C24" s="32" t="s">
        <v>11</v>
      </c>
      <c r="D24" s="17"/>
      <c r="E24" s="17"/>
      <c r="F24" s="17"/>
      <c r="G24" s="17"/>
      <c r="H24" s="17"/>
    </row>
    <row r="25" spans="1:8" s="18" customFormat="1" ht="67.5" customHeight="1" x14ac:dyDescent="0.2">
      <c r="A25" s="19"/>
      <c r="B25" s="19"/>
      <c r="C25" s="14" t="s">
        <v>83</v>
      </c>
      <c r="D25" s="17">
        <f>SUM(E25:H25)</f>
        <v>38900</v>
      </c>
      <c r="E25" s="17"/>
      <c r="F25" s="17"/>
      <c r="G25" s="17">
        <v>38900</v>
      </c>
      <c r="H25" s="17"/>
    </row>
    <row r="26" spans="1:8" x14ac:dyDescent="0.2">
      <c r="A26" s="13"/>
      <c r="B26" s="13"/>
      <c r="C26" s="14"/>
      <c r="D26" s="15"/>
      <c r="E26" s="15"/>
      <c r="F26" s="15"/>
      <c r="G26" s="15"/>
      <c r="H26" s="15"/>
    </row>
    <row r="27" spans="1:8" s="8" customFormat="1" ht="22.5" customHeight="1" x14ac:dyDescent="0.2">
      <c r="A27" s="13"/>
      <c r="B27" s="16"/>
      <c r="C27" s="16" t="s">
        <v>13</v>
      </c>
      <c r="D27" s="17">
        <f>SUM(E27:H27)</f>
        <v>50000</v>
      </c>
      <c r="E27" s="17">
        <f>SUM(E29:E29)</f>
        <v>0</v>
      </c>
      <c r="F27" s="17">
        <f>SUM(F29:F29)</f>
        <v>0</v>
      </c>
      <c r="G27" s="17">
        <f>SUM(G29:G29)</f>
        <v>0</v>
      </c>
      <c r="H27" s="17">
        <f>SUM(H29:H29)</f>
        <v>50000</v>
      </c>
    </row>
    <row r="28" spans="1:8" s="8" customFormat="1" x14ac:dyDescent="0.2">
      <c r="A28" s="13"/>
      <c r="B28" s="13"/>
      <c r="C28" s="13" t="s">
        <v>11</v>
      </c>
      <c r="D28" s="15"/>
      <c r="E28" s="15"/>
      <c r="F28" s="15"/>
      <c r="G28" s="15"/>
      <c r="H28" s="15"/>
    </row>
    <row r="29" spans="1:8" s="8" customFormat="1" ht="57" customHeight="1" x14ac:dyDescent="0.2">
      <c r="A29" s="19">
        <v>1136</v>
      </c>
      <c r="B29" s="19">
        <v>31002</v>
      </c>
      <c r="C29" s="20" t="s">
        <v>46</v>
      </c>
      <c r="D29" s="17">
        <f t="shared" ref="D29" si="6">SUM(E29:H29)</f>
        <v>50000</v>
      </c>
      <c r="E29" s="17"/>
      <c r="F29" s="17"/>
      <c r="G29" s="17"/>
      <c r="H29" s="17">
        <v>50000</v>
      </c>
    </row>
    <row r="30" spans="1:8" s="18" customFormat="1" ht="18.75" customHeight="1" x14ac:dyDescent="0.2">
      <c r="A30" s="19"/>
      <c r="B30" s="19"/>
      <c r="C30" s="20"/>
      <c r="D30" s="17"/>
      <c r="E30" s="17"/>
      <c r="F30" s="17"/>
      <c r="G30" s="17"/>
      <c r="H30" s="17"/>
    </row>
    <row r="31" spans="1:8" s="18" customFormat="1" ht="44.25" customHeight="1" x14ac:dyDescent="0.2">
      <c r="A31" s="19"/>
      <c r="B31" s="19"/>
      <c r="C31" s="31" t="s">
        <v>66</v>
      </c>
      <c r="D31" s="17">
        <f>SUM(E31:H31)</f>
        <v>2000000</v>
      </c>
      <c r="E31" s="17">
        <f>SUM(E33:E34)</f>
        <v>2000000</v>
      </c>
      <c r="F31" s="17">
        <f t="shared" ref="F31:H31" si="7">SUM(F33:F34)</f>
        <v>0</v>
      </c>
      <c r="G31" s="17">
        <f t="shared" si="7"/>
        <v>0</v>
      </c>
      <c r="H31" s="17">
        <f t="shared" si="7"/>
        <v>0</v>
      </c>
    </row>
    <row r="32" spans="1:8" s="18" customFormat="1" ht="18.75" customHeight="1" x14ac:dyDescent="0.2">
      <c r="A32" s="19"/>
      <c r="B32" s="19"/>
      <c r="C32" s="32" t="s">
        <v>11</v>
      </c>
      <c r="D32" s="17"/>
      <c r="E32" s="17"/>
      <c r="F32" s="17"/>
      <c r="G32" s="17"/>
      <c r="H32" s="17"/>
    </row>
    <row r="33" spans="1:8" s="18" customFormat="1" ht="39.75" customHeight="1" x14ac:dyDescent="0.2">
      <c r="A33" s="19">
        <v>1228</v>
      </c>
      <c r="B33" s="19">
        <v>31001</v>
      </c>
      <c r="C33" s="33" t="s">
        <v>67</v>
      </c>
      <c r="D33" s="17">
        <f>SUM(E33:H33)</f>
        <v>1000000</v>
      </c>
      <c r="E33" s="17">
        <v>1000000</v>
      </c>
      <c r="F33" s="17"/>
      <c r="G33" s="17"/>
      <c r="H33" s="17"/>
    </row>
    <row r="34" spans="1:8" s="18" customFormat="1" ht="39.75" customHeight="1" x14ac:dyDescent="0.2">
      <c r="A34" s="19">
        <v>1228</v>
      </c>
      <c r="B34" s="19">
        <v>31002</v>
      </c>
      <c r="C34" s="33" t="s">
        <v>71</v>
      </c>
      <c r="D34" s="17">
        <f>SUM(E34:H34)</f>
        <v>1000000</v>
      </c>
      <c r="E34" s="17">
        <v>1000000</v>
      </c>
      <c r="F34" s="17"/>
      <c r="G34" s="17"/>
      <c r="H34" s="17"/>
    </row>
    <row r="35" spans="1:8" s="18" customFormat="1" ht="24.75" customHeight="1" x14ac:dyDescent="0.2">
      <c r="A35" s="19"/>
      <c r="B35" s="19"/>
      <c r="C35" s="33"/>
      <c r="D35" s="17"/>
      <c r="E35" s="17"/>
      <c r="F35" s="17"/>
      <c r="G35" s="17"/>
      <c r="H35" s="17"/>
    </row>
    <row r="36" spans="1:8" s="8" customFormat="1" ht="34.5" x14ac:dyDescent="0.2">
      <c r="A36" s="13"/>
      <c r="B36" s="16"/>
      <c r="C36" s="16" t="s">
        <v>14</v>
      </c>
      <c r="D36" s="17">
        <f>D38</f>
        <v>15890</v>
      </c>
      <c r="E36" s="17">
        <f t="shared" ref="E36:H36" si="8">E38</f>
        <v>0</v>
      </c>
      <c r="F36" s="17">
        <f t="shared" si="8"/>
        <v>0</v>
      </c>
      <c r="G36" s="17">
        <f t="shared" si="8"/>
        <v>0</v>
      </c>
      <c r="H36" s="17">
        <f t="shared" si="8"/>
        <v>15890</v>
      </c>
    </row>
    <row r="37" spans="1:8" s="8" customFormat="1" x14ac:dyDescent="0.2">
      <c r="A37" s="13"/>
      <c r="B37" s="13"/>
      <c r="C37" s="13" t="s">
        <v>11</v>
      </c>
      <c r="D37" s="15"/>
      <c r="E37" s="15"/>
      <c r="F37" s="15"/>
      <c r="G37" s="15"/>
      <c r="H37" s="15"/>
    </row>
    <row r="38" spans="1:8" s="18" customFormat="1" ht="51" customHeight="1" x14ac:dyDescent="0.2">
      <c r="A38" s="19">
        <v>1178</v>
      </c>
      <c r="B38" s="19">
        <v>31002</v>
      </c>
      <c r="C38" s="20" t="s">
        <v>61</v>
      </c>
      <c r="D38" s="17">
        <f>SUM(E38:H38)</f>
        <v>15890</v>
      </c>
      <c r="E38" s="17"/>
      <c r="F38" s="17"/>
      <c r="G38" s="17"/>
      <c r="H38" s="17">
        <v>15890</v>
      </c>
    </row>
    <row r="39" spans="1:8" x14ac:dyDescent="0.2">
      <c r="A39" s="13"/>
      <c r="B39" s="13"/>
      <c r="C39" s="14"/>
      <c r="D39" s="15"/>
      <c r="E39" s="15"/>
      <c r="F39" s="15"/>
      <c r="G39" s="15"/>
      <c r="H39" s="15"/>
    </row>
    <row r="40" spans="1:8" s="8" customFormat="1" ht="47.25" customHeight="1" x14ac:dyDescent="0.2">
      <c r="A40" s="13"/>
      <c r="B40" s="16"/>
      <c r="C40" s="16" t="s">
        <v>44</v>
      </c>
      <c r="D40" s="17">
        <f>SUM(E40:H40)</f>
        <v>539514.80000000005</v>
      </c>
      <c r="E40" s="17">
        <f>SUM(E42:E43)</f>
        <v>0</v>
      </c>
      <c r="F40" s="17">
        <f>SUM(F42:F43)</f>
        <v>0</v>
      </c>
      <c r="G40" s="17">
        <f>SUM(G42:G43)</f>
        <v>125733.3</v>
      </c>
      <c r="H40" s="17">
        <f>SUM(H42:H43)</f>
        <v>413781.5</v>
      </c>
    </row>
    <row r="41" spans="1:8" s="8" customFormat="1" x14ac:dyDescent="0.2">
      <c r="A41" s="13"/>
      <c r="B41" s="13"/>
      <c r="C41" s="13" t="s">
        <v>11</v>
      </c>
      <c r="D41" s="15"/>
      <c r="E41" s="15"/>
      <c r="F41" s="15"/>
      <c r="G41" s="15"/>
      <c r="H41" s="15"/>
    </row>
    <row r="42" spans="1:8" s="18" customFormat="1" ht="46.5" customHeight="1" x14ac:dyDescent="0.2">
      <c r="A42" s="19">
        <v>1173</v>
      </c>
      <c r="B42" s="19">
        <v>32001</v>
      </c>
      <c r="C42" s="20" t="s">
        <v>15</v>
      </c>
      <c r="D42" s="17">
        <f>SUM(E42:H42)</f>
        <v>413781.5</v>
      </c>
      <c r="E42" s="17"/>
      <c r="F42" s="17"/>
      <c r="G42" s="17"/>
      <c r="H42" s="17">
        <v>413781.5</v>
      </c>
    </row>
    <row r="43" spans="1:8" s="18" customFormat="1" ht="46.5" customHeight="1" x14ac:dyDescent="0.2">
      <c r="A43" s="19">
        <v>1173</v>
      </c>
      <c r="B43" s="19">
        <v>32002</v>
      </c>
      <c r="C43" s="20" t="s">
        <v>48</v>
      </c>
      <c r="D43" s="17">
        <f>SUM(E43:H43)</f>
        <v>125733.3</v>
      </c>
      <c r="E43" s="17"/>
      <c r="F43" s="17"/>
      <c r="G43" s="17">
        <v>125733.3</v>
      </c>
      <c r="H43" s="17"/>
    </row>
    <row r="44" spans="1:8" x14ac:dyDescent="0.2">
      <c r="A44" s="13"/>
      <c r="B44" s="13"/>
      <c r="C44" s="14"/>
      <c r="D44" s="15"/>
      <c r="E44" s="15"/>
      <c r="F44" s="15"/>
      <c r="G44" s="15"/>
      <c r="H44" s="15"/>
    </row>
    <row r="45" spans="1:8" s="8" customFormat="1" ht="51.75" x14ac:dyDescent="0.2">
      <c r="A45" s="13"/>
      <c r="B45" s="16"/>
      <c r="C45" s="16" t="s">
        <v>45</v>
      </c>
      <c r="D45" s="17">
        <f>SUM(E45:H45)</f>
        <v>1451909.9000000001</v>
      </c>
      <c r="E45" s="17">
        <f>SUM(E47:E57)</f>
        <v>1000000</v>
      </c>
      <c r="F45" s="17">
        <f>SUM(F47:F57)</f>
        <v>397662.6</v>
      </c>
      <c r="G45" s="17">
        <f>SUM(G47:G57)</f>
        <v>0</v>
      </c>
      <c r="H45" s="17">
        <f>SUM(H47:H57)</f>
        <v>54247.3</v>
      </c>
    </row>
    <row r="46" spans="1:8" s="8" customFormat="1" x14ac:dyDescent="0.2">
      <c r="A46" s="13"/>
      <c r="B46" s="13"/>
      <c r="C46" s="13" t="s">
        <v>11</v>
      </c>
      <c r="D46" s="15"/>
      <c r="E46" s="15"/>
      <c r="F46" s="15"/>
      <c r="G46" s="15"/>
      <c r="H46" s="15"/>
    </row>
    <row r="47" spans="1:8" s="18" customFormat="1" ht="39" customHeight="1" x14ac:dyDescent="0.2">
      <c r="A47" s="19">
        <v>1075</v>
      </c>
      <c r="B47" s="19">
        <v>21001</v>
      </c>
      <c r="C47" s="20" t="s">
        <v>18</v>
      </c>
      <c r="D47" s="17">
        <f>SUM(E47:H47)</f>
        <v>70063.3</v>
      </c>
      <c r="E47" s="17"/>
      <c r="F47" s="17">
        <v>70063.3</v>
      </c>
      <c r="G47" s="17"/>
      <c r="H47" s="17"/>
    </row>
    <row r="48" spans="1:8" s="18" customFormat="1" ht="39" hidden="1" customHeight="1" x14ac:dyDescent="0.2">
      <c r="A48" s="19"/>
      <c r="B48" s="19"/>
      <c r="C48" s="20"/>
      <c r="D48" s="17"/>
      <c r="E48" s="17"/>
      <c r="F48" s="17"/>
      <c r="G48" s="17"/>
      <c r="H48" s="17"/>
    </row>
    <row r="49" spans="1:9" s="18" customFormat="1" ht="43.5" customHeight="1" x14ac:dyDescent="0.2">
      <c r="A49" s="19">
        <v>1124</v>
      </c>
      <c r="B49" s="19">
        <v>32001</v>
      </c>
      <c r="C49" s="20" t="s">
        <v>19</v>
      </c>
      <c r="D49" s="17">
        <f t="shared" ref="D49:D54" si="9">SUM(E49:H49)</f>
        <v>7560</v>
      </c>
      <c r="E49" s="17"/>
      <c r="F49" s="17"/>
      <c r="G49" s="17"/>
      <c r="H49" s="17">
        <v>7560</v>
      </c>
    </row>
    <row r="50" spans="1:9" s="18" customFormat="1" ht="77.25" customHeight="1" x14ac:dyDescent="0.2">
      <c r="A50" s="19">
        <v>1130</v>
      </c>
      <c r="B50" s="19">
        <v>31001</v>
      </c>
      <c r="C50" s="20" t="s">
        <v>75</v>
      </c>
      <c r="D50" s="17">
        <f t="shared" si="9"/>
        <v>8477.2999999999993</v>
      </c>
      <c r="E50" s="17"/>
      <c r="F50" s="17"/>
      <c r="G50" s="17"/>
      <c r="H50" s="17">
        <v>8477.2999999999993</v>
      </c>
    </row>
    <row r="51" spans="1:9" s="18" customFormat="1" ht="66" customHeight="1" x14ac:dyDescent="0.2">
      <c r="A51" s="19">
        <v>1146</v>
      </c>
      <c r="B51" s="19">
        <v>31001</v>
      </c>
      <c r="C51" s="20" t="s">
        <v>70</v>
      </c>
      <c r="D51" s="17">
        <f>SUM(E51:H51)</f>
        <v>22000</v>
      </c>
      <c r="E51" s="17"/>
      <c r="F51" s="17"/>
      <c r="G51" s="17"/>
      <c r="H51" s="17">
        <v>22000</v>
      </c>
    </row>
    <row r="52" spans="1:9" s="18" customFormat="1" ht="66" customHeight="1" x14ac:dyDescent="0.2">
      <c r="A52" s="19">
        <v>1162</v>
      </c>
      <c r="B52" s="19">
        <v>31001</v>
      </c>
      <c r="C52" s="20" t="s">
        <v>76</v>
      </c>
      <c r="D52" s="17">
        <f t="shared" ref="D52:D53" si="10">SUM(E52:H52)</f>
        <v>6210</v>
      </c>
      <c r="E52" s="17"/>
      <c r="F52" s="17"/>
      <c r="G52" s="17"/>
      <c r="H52" s="17">
        <v>6210</v>
      </c>
    </row>
    <row r="53" spans="1:9" s="18" customFormat="1" ht="66" hidden="1" customHeight="1" x14ac:dyDescent="0.2">
      <c r="A53" s="19"/>
      <c r="B53" s="19"/>
      <c r="C53" s="20"/>
      <c r="D53" s="17">
        <f t="shared" si="10"/>
        <v>0</v>
      </c>
      <c r="E53" s="17"/>
      <c r="F53" s="17"/>
      <c r="G53" s="17"/>
      <c r="H53" s="17"/>
    </row>
    <row r="54" spans="1:9" s="18" customFormat="1" ht="56.25" customHeight="1" x14ac:dyDescent="0.2">
      <c r="A54" s="19">
        <v>1198</v>
      </c>
      <c r="B54" s="19">
        <v>11003</v>
      </c>
      <c r="C54" s="20" t="s">
        <v>20</v>
      </c>
      <c r="D54" s="17">
        <f t="shared" si="9"/>
        <v>10000</v>
      </c>
      <c r="E54" s="17"/>
      <c r="F54" s="17"/>
      <c r="G54" s="17"/>
      <c r="H54" s="17">
        <v>10000</v>
      </c>
    </row>
    <row r="55" spans="1:9" s="18" customFormat="1" ht="98.25" customHeight="1" x14ac:dyDescent="0.2">
      <c r="A55" s="19">
        <v>1045</v>
      </c>
      <c r="B55" s="19">
        <v>32001</v>
      </c>
      <c r="C55" s="20" t="s">
        <v>16</v>
      </c>
      <c r="D55" s="25">
        <f>SUM(E55:H55)</f>
        <v>269944.2</v>
      </c>
      <c r="E55" s="25">
        <v>0</v>
      </c>
      <c r="F55" s="26">
        <v>269944.2</v>
      </c>
      <c r="G55" s="25">
        <v>0</v>
      </c>
      <c r="H55" s="25">
        <v>0</v>
      </c>
    </row>
    <row r="56" spans="1:9" s="18" customFormat="1" ht="58.5" customHeight="1" x14ac:dyDescent="0.2">
      <c r="A56" s="19">
        <v>1183</v>
      </c>
      <c r="B56" s="19">
        <v>32001</v>
      </c>
      <c r="C56" s="20" t="s">
        <v>41</v>
      </c>
      <c r="D56" s="25">
        <f>SUM(E56:H56)</f>
        <v>57655.1</v>
      </c>
      <c r="E56" s="25">
        <v>0</v>
      </c>
      <c r="F56" s="26">
        <v>57655.1</v>
      </c>
      <c r="G56" s="25">
        <v>0</v>
      </c>
      <c r="H56" s="25">
        <v>0</v>
      </c>
    </row>
    <row r="57" spans="1:9" s="18" customFormat="1" ht="54" customHeight="1" x14ac:dyDescent="0.2">
      <c r="A57" s="19">
        <v>1183</v>
      </c>
      <c r="B57" s="19">
        <v>32003</v>
      </c>
      <c r="C57" s="20" t="s">
        <v>17</v>
      </c>
      <c r="D57" s="25">
        <f t="shared" ref="D57" si="11">SUM(E57:H57)</f>
        <v>1000000</v>
      </c>
      <c r="E57" s="26">
        <v>1000000</v>
      </c>
      <c r="F57" s="27">
        <v>0</v>
      </c>
      <c r="G57" s="25">
        <v>0</v>
      </c>
      <c r="H57" s="25">
        <v>0</v>
      </c>
    </row>
    <row r="58" spans="1:9" s="18" customFormat="1" ht="24" customHeight="1" x14ac:dyDescent="0.2">
      <c r="A58" s="19"/>
      <c r="B58" s="19"/>
      <c r="C58" s="20"/>
      <c r="D58" s="25"/>
      <c r="E58" s="26"/>
      <c r="F58" s="25"/>
      <c r="G58" s="25"/>
      <c r="H58" s="25"/>
    </row>
    <row r="59" spans="1:9" s="8" customFormat="1" ht="34.5" x14ac:dyDescent="0.2">
      <c r="A59" s="13"/>
      <c r="B59" s="16"/>
      <c r="C59" s="16" t="s">
        <v>21</v>
      </c>
      <c r="D59" s="17">
        <f>SUM(E59:H59)</f>
        <v>88369623.799999997</v>
      </c>
      <c r="E59" s="17">
        <f>SUM(E61:E62)</f>
        <v>87239823.799999997</v>
      </c>
      <c r="F59" s="17">
        <f>SUM(F61:F62)</f>
        <v>0</v>
      </c>
      <c r="G59" s="17">
        <f>SUM(G61:G62)</f>
        <v>0</v>
      </c>
      <c r="H59" s="17">
        <f>SUM(H61:H62)</f>
        <v>1129800</v>
      </c>
      <c r="I59" s="30"/>
    </row>
    <row r="60" spans="1:9" s="8" customFormat="1" x14ac:dyDescent="0.2">
      <c r="A60" s="13"/>
      <c r="B60" s="13"/>
      <c r="C60" s="13" t="s">
        <v>11</v>
      </c>
      <c r="D60" s="15"/>
      <c r="E60" s="15"/>
      <c r="F60" s="15"/>
      <c r="G60" s="15"/>
      <c r="H60" s="15"/>
    </row>
    <row r="61" spans="1:9" s="18" customFormat="1" ht="42" customHeight="1" x14ac:dyDescent="0.2">
      <c r="A61" s="19">
        <v>1169</v>
      </c>
      <c r="B61" s="19">
        <v>31001</v>
      </c>
      <c r="C61" s="20" t="s">
        <v>65</v>
      </c>
      <c r="D61" s="17">
        <f>SUM(E61:H61)</f>
        <v>87239823.799999997</v>
      </c>
      <c r="E61" s="17">
        <v>87239823.799999997</v>
      </c>
      <c r="F61" s="17">
        <v>0</v>
      </c>
      <c r="G61" s="17">
        <v>0</v>
      </c>
      <c r="H61" s="17">
        <v>0</v>
      </c>
    </row>
    <row r="62" spans="1:9" s="18" customFormat="1" ht="32.25" customHeight="1" x14ac:dyDescent="0.2">
      <c r="A62" s="19">
        <v>1204</v>
      </c>
      <c r="B62" s="19">
        <v>31001</v>
      </c>
      <c r="C62" s="20" t="s">
        <v>43</v>
      </c>
      <c r="D62" s="17">
        <f>SUM(E62:H62)</f>
        <v>1129800</v>
      </c>
      <c r="E62" s="17"/>
      <c r="F62" s="17"/>
      <c r="G62" s="17"/>
      <c r="H62" s="17">
        <v>1129800</v>
      </c>
    </row>
    <row r="63" spans="1:9" s="18" customFormat="1" x14ac:dyDescent="0.2">
      <c r="A63" s="19"/>
      <c r="B63" s="19"/>
      <c r="C63" s="20"/>
      <c r="D63" s="17"/>
      <c r="E63" s="17"/>
      <c r="F63" s="17"/>
      <c r="G63" s="17"/>
      <c r="H63" s="17"/>
    </row>
    <row r="64" spans="1:9" s="8" customFormat="1" ht="59.25" customHeight="1" x14ac:dyDescent="0.2">
      <c r="A64" s="13"/>
      <c r="B64" s="16"/>
      <c r="C64" s="16" t="s">
        <v>58</v>
      </c>
      <c r="D64" s="17">
        <f>SUM(E64:H64)</f>
        <v>1290614.2</v>
      </c>
      <c r="E64" s="17">
        <f t="shared" ref="E64:H64" si="12">SUM(E66)</f>
        <v>1290614.2</v>
      </c>
      <c r="F64" s="17">
        <f t="shared" si="12"/>
        <v>0</v>
      </c>
      <c r="G64" s="17">
        <f t="shared" si="12"/>
        <v>0</v>
      </c>
      <c r="H64" s="17">
        <f t="shared" si="12"/>
        <v>0</v>
      </c>
    </row>
    <row r="65" spans="1:8" s="8" customFormat="1" x14ac:dyDescent="0.2">
      <c r="A65" s="13"/>
      <c r="B65" s="13"/>
      <c r="C65" s="13" t="s">
        <v>11</v>
      </c>
      <c r="D65" s="15"/>
      <c r="E65" s="15"/>
      <c r="F65" s="15"/>
      <c r="G65" s="15"/>
      <c r="H65" s="15"/>
    </row>
    <row r="66" spans="1:8" s="18" customFormat="1" ht="21" customHeight="1" x14ac:dyDescent="0.2">
      <c r="A66" s="19">
        <v>1098</v>
      </c>
      <c r="B66" s="19">
        <v>21001</v>
      </c>
      <c r="C66" s="20" t="s">
        <v>42</v>
      </c>
      <c r="D66" s="17">
        <f>SUM(E66:H66)</f>
        <v>1290614.2</v>
      </c>
      <c r="E66" s="17">
        <v>1290614.2</v>
      </c>
      <c r="F66" s="17">
        <v>0</v>
      </c>
      <c r="G66" s="17">
        <v>0</v>
      </c>
      <c r="H66" s="17">
        <v>0</v>
      </c>
    </row>
    <row r="67" spans="1:8" x14ac:dyDescent="0.2">
      <c r="A67" s="13"/>
      <c r="B67" s="13"/>
      <c r="C67" s="14"/>
      <c r="D67" s="15"/>
      <c r="E67" s="15"/>
      <c r="F67" s="15"/>
      <c r="G67" s="15"/>
      <c r="H67" s="15"/>
    </row>
    <row r="68" spans="1:8" s="8" customFormat="1" ht="59.25" customHeight="1" x14ac:dyDescent="0.2">
      <c r="A68" s="13"/>
      <c r="B68" s="16"/>
      <c r="C68" s="16" t="s">
        <v>39</v>
      </c>
      <c r="D68" s="17">
        <f>SUM(E68:H68)</f>
        <v>35827160.5</v>
      </c>
      <c r="E68" s="17">
        <f>SUM(E70:E73)</f>
        <v>1687000</v>
      </c>
      <c r="F68" s="17">
        <f>SUM(F70:F73)</f>
        <v>34140160.5</v>
      </c>
      <c r="G68" s="17">
        <f>SUM(G70:G73)</f>
        <v>0</v>
      </c>
      <c r="H68" s="17">
        <f>SUM(H70:H73)</f>
        <v>0</v>
      </c>
    </row>
    <row r="69" spans="1:8" s="8" customFormat="1" x14ac:dyDescent="0.2">
      <c r="A69" s="13"/>
      <c r="B69" s="13"/>
      <c r="C69" s="13" t="s">
        <v>11</v>
      </c>
      <c r="D69" s="15"/>
      <c r="E69" s="15"/>
      <c r="F69" s="15"/>
      <c r="G69" s="15"/>
      <c r="H69" s="15"/>
    </row>
    <row r="70" spans="1:8" s="18" customFormat="1" ht="39" customHeight="1" x14ac:dyDescent="0.2">
      <c r="A70" s="19">
        <v>1049</v>
      </c>
      <c r="B70" s="19">
        <v>21001</v>
      </c>
      <c r="C70" s="20" t="s">
        <v>22</v>
      </c>
      <c r="D70" s="17">
        <f>SUM(E70:H70)</f>
        <v>33039160.5</v>
      </c>
      <c r="E70" s="17">
        <v>0</v>
      </c>
      <c r="F70" s="17">
        <v>33039160.5</v>
      </c>
      <c r="G70" s="17">
        <v>0</v>
      </c>
      <c r="H70" s="17">
        <v>0</v>
      </c>
    </row>
    <row r="71" spans="1:8" s="18" customFormat="1" ht="34.5" x14ac:dyDescent="0.2">
      <c r="A71" s="19">
        <v>1049</v>
      </c>
      <c r="B71" s="19">
        <v>21002</v>
      </c>
      <c r="C71" s="20" t="s">
        <v>23</v>
      </c>
      <c r="D71" s="17">
        <f t="shared" ref="D71:D72" si="13">SUM(E71:H71)</f>
        <v>1101000</v>
      </c>
      <c r="E71" s="17"/>
      <c r="F71" s="17">
        <v>1101000</v>
      </c>
      <c r="G71" s="17"/>
      <c r="H71" s="17"/>
    </row>
    <row r="72" spans="1:8" s="18" customFormat="1" ht="54.75" customHeight="1" x14ac:dyDescent="0.2">
      <c r="A72" s="19">
        <v>1004</v>
      </c>
      <c r="B72" s="19">
        <v>31007</v>
      </c>
      <c r="C72" s="20" t="s">
        <v>53</v>
      </c>
      <c r="D72" s="17">
        <f t="shared" si="13"/>
        <v>787000</v>
      </c>
      <c r="E72" s="17">
        <v>787000</v>
      </c>
      <c r="F72" s="17"/>
      <c r="G72" s="17"/>
      <c r="H72" s="17"/>
    </row>
    <row r="73" spans="1:8" s="18" customFormat="1" ht="54.75" customHeight="1" x14ac:dyDescent="0.2">
      <c r="A73" s="19">
        <v>1004</v>
      </c>
      <c r="B73" s="19">
        <v>31010</v>
      </c>
      <c r="C73" s="20" t="s">
        <v>54</v>
      </c>
      <c r="D73" s="17">
        <f t="shared" ref="D73" si="14">SUM(E73:H73)</f>
        <v>900000</v>
      </c>
      <c r="E73" s="17">
        <v>900000</v>
      </c>
      <c r="F73" s="17"/>
      <c r="G73" s="17"/>
      <c r="H73" s="17"/>
    </row>
    <row r="74" spans="1:8" x14ac:dyDescent="0.2">
      <c r="A74" s="13"/>
      <c r="B74" s="13"/>
      <c r="C74" s="14"/>
      <c r="D74" s="15"/>
      <c r="E74" s="15"/>
      <c r="F74" s="15"/>
      <c r="G74" s="15"/>
      <c r="H74" s="15"/>
    </row>
    <row r="75" spans="1:8" s="8" customFormat="1" ht="23.25" customHeight="1" x14ac:dyDescent="0.2">
      <c r="A75" s="13"/>
      <c r="B75" s="16"/>
      <c r="C75" s="16" t="s">
        <v>24</v>
      </c>
      <c r="D75" s="17">
        <f>SUM(E75:H75)</f>
        <v>235017</v>
      </c>
      <c r="E75" s="17">
        <f t="shared" ref="E75:H75" si="15">E77</f>
        <v>0</v>
      </c>
      <c r="F75" s="17">
        <f t="shared" si="15"/>
        <v>0</v>
      </c>
      <c r="G75" s="17">
        <f t="shared" si="15"/>
        <v>0</v>
      </c>
      <c r="H75" s="17">
        <f t="shared" si="15"/>
        <v>235017</v>
      </c>
    </row>
    <row r="76" spans="1:8" s="8" customFormat="1" x14ac:dyDescent="0.2">
      <c r="A76" s="13"/>
      <c r="B76" s="13"/>
      <c r="C76" s="13" t="s">
        <v>11</v>
      </c>
      <c r="D76" s="15"/>
      <c r="E76" s="15"/>
      <c r="F76" s="15"/>
      <c r="G76" s="15"/>
      <c r="H76" s="15"/>
    </row>
    <row r="77" spans="1:8" s="18" customFormat="1" ht="44.25" customHeight="1" x14ac:dyDescent="0.2">
      <c r="A77" s="19">
        <v>1143</v>
      </c>
      <c r="B77" s="19">
        <v>31001</v>
      </c>
      <c r="C77" s="20" t="s">
        <v>37</v>
      </c>
      <c r="D77" s="17">
        <f t="shared" ref="D77" si="16">SUM(E77:H77)</f>
        <v>235017</v>
      </c>
      <c r="E77" s="17"/>
      <c r="F77" s="17"/>
      <c r="G77" s="17"/>
      <c r="H77" s="17">
        <v>235017</v>
      </c>
    </row>
    <row r="78" spans="1:8" x14ac:dyDescent="0.2">
      <c r="A78" s="13"/>
      <c r="B78" s="13"/>
      <c r="C78" s="14"/>
      <c r="D78" s="15"/>
      <c r="E78" s="15"/>
      <c r="F78" s="15"/>
      <c r="G78" s="15"/>
      <c r="H78" s="15"/>
    </row>
    <row r="79" spans="1:8" s="8" customFormat="1" ht="41.25" customHeight="1" x14ac:dyDescent="0.2">
      <c r="A79" s="13"/>
      <c r="B79" s="16"/>
      <c r="C79" s="16" t="s">
        <v>25</v>
      </c>
      <c r="D79" s="17">
        <f>SUM(E79:H79)</f>
        <v>17983.7</v>
      </c>
      <c r="E79" s="17">
        <f t="shared" ref="E79:G79" si="17">E81</f>
        <v>0</v>
      </c>
      <c r="F79" s="17">
        <f t="shared" si="17"/>
        <v>0</v>
      </c>
      <c r="G79" s="17">
        <f t="shared" si="17"/>
        <v>0</v>
      </c>
      <c r="H79" s="17">
        <f>H81+H82</f>
        <v>17983.7</v>
      </c>
    </row>
    <row r="80" spans="1:8" s="8" customFormat="1" x14ac:dyDescent="0.2">
      <c r="A80" s="13"/>
      <c r="B80" s="13"/>
      <c r="C80" s="13" t="s">
        <v>11</v>
      </c>
      <c r="D80" s="15"/>
      <c r="E80" s="15"/>
      <c r="F80" s="15"/>
      <c r="G80" s="15"/>
      <c r="H80" s="15"/>
    </row>
    <row r="81" spans="1:9" s="18" customFormat="1" ht="58.5" customHeight="1" x14ac:dyDescent="0.2">
      <c r="A81" s="19">
        <v>1064</v>
      </c>
      <c r="B81" s="19">
        <v>31001</v>
      </c>
      <c r="C81" s="20" t="s">
        <v>26</v>
      </c>
      <c r="D81" s="17">
        <f t="shared" ref="D81:D82" si="18">SUM(E81:H81)</f>
        <v>2983.7</v>
      </c>
      <c r="E81" s="17"/>
      <c r="F81" s="17"/>
      <c r="G81" s="17"/>
      <c r="H81" s="17">
        <v>2983.7</v>
      </c>
      <c r="I81" s="8"/>
    </row>
    <row r="82" spans="1:9" s="18" customFormat="1" ht="68.25" customHeight="1" x14ac:dyDescent="0.2">
      <c r="A82" s="19">
        <v>1064</v>
      </c>
      <c r="B82" s="19">
        <v>31002</v>
      </c>
      <c r="C82" s="20" t="s">
        <v>74</v>
      </c>
      <c r="D82" s="17">
        <f t="shared" si="18"/>
        <v>15000</v>
      </c>
      <c r="E82" s="17"/>
      <c r="F82" s="17"/>
      <c r="G82" s="17"/>
      <c r="H82" s="17">
        <v>15000</v>
      </c>
      <c r="I82" s="8"/>
    </row>
    <row r="83" spans="1:9" x14ac:dyDescent="0.2">
      <c r="A83" s="13"/>
      <c r="B83" s="13"/>
      <c r="C83" s="14"/>
      <c r="D83" s="15"/>
      <c r="E83" s="15"/>
      <c r="F83" s="15"/>
      <c r="G83" s="15"/>
      <c r="H83" s="15"/>
      <c r="I83" s="8"/>
    </row>
    <row r="84" spans="1:9" s="8" customFormat="1" ht="30" customHeight="1" x14ac:dyDescent="0.2">
      <c r="A84" s="13"/>
      <c r="B84" s="16"/>
      <c r="C84" s="16" t="s">
        <v>64</v>
      </c>
      <c r="D84" s="17">
        <f>SUM(E84:H84)</f>
        <v>796903.3</v>
      </c>
      <c r="E84" s="17">
        <f t="shared" ref="E84:F84" si="19">SUM(E86:E88)</f>
        <v>0</v>
      </c>
      <c r="F84" s="17">
        <f t="shared" si="19"/>
        <v>0</v>
      </c>
      <c r="G84" s="17">
        <f>SUM(G86:G88)</f>
        <v>601903.30000000005</v>
      </c>
      <c r="H84" s="17">
        <f>SUM(H86:H88)</f>
        <v>195000</v>
      </c>
    </row>
    <row r="85" spans="1:9" s="8" customFormat="1" x14ac:dyDescent="0.2">
      <c r="A85" s="13"/>
      <c r="B85" s="13"/>
      <c r="C85" s="13" t="s">
        <v>11</v>
      </c>
      <c r="D85" s="15"/>
      <c r="E85" s="15"/>
      <c r="F85" s="15"/>
      <c r="G85" s="15"/>
      <c r="H85" s="15"/>
    </row>
    <row r="86" spans="1:9" s="18" customFormat="1" ht="45" customHeight="1" x14ac:dyDescent="0.2">
      <c r="A86" s="19">
        <v>1012</v>
      </c>
      <c r="B86" s="19">
        <v>31002</v>
      </c>
      <c r="C86" s="20" t="s">
        <v>63</v>
      </c>
      <c r="D86" s="17">
        <f t="shared" ref="D86:D87" si="20">SUM(E86:H86)</f>
        <v>195000</v>
      </c>
      <c r="E86" s="17"/>
      <c r="F86" s="17"/>
      <c r="G86" s="17"/>
      <c r="H86" s="17">
        <v>195000</v>
      </c>
      <c r="I86" s="8"/>
    </row>
    <row r="87" spans="1:9" s="18" customFormat="1" ht="69" x14ac:dyDescent="0.2">
      <c r="A87" s="19">
        <v>1012</v>
      </c>
      <c r="B87" s="19">
        <v>31009</v>
      </c>
      <c r="C87" s="20" t="s">
        <v>49</v>
      </c>
      <c r="D87" s="17">
        <f t="shared" si="20"/>
        <v>597915.4</v>
      </c>
      <c r="E87" s="17"/>
      <c r="F87" s="17"/>
      <c r="G87" s="17">
        <v>597915.4</v>
      </c>
      <c r="H87" s="17"/>
      <c r="I87" s="8"/>
    </row>
    <row r="88" spans="1:9" s="18" customFormat="1" ht="54" customHeight="1" x14ac:dyDescent="0.2">
      <c r="A88" s="19">
        <v>1012</v>
      </c>
      <c r="B88" s="19">
        <v>31011</v>
      </c>
      <c r="C88" s="20" t="s">
        <v>38</v>
      </c>
      <c r="D88" s="17">
        <f>SUM(E88:H88)</f>
        <v>3987.9</v>
      </c>
      <c r="E88" s="17"/>
      <c r="F88" s="17"/>
      <c r="G88" s="17">
        <v>3987.9</v>
      </c>
      <c r="H88" s="17"/>
    </row>
    <row r="89" spans="1:9" x14ac:dyDescent="0.2">
      <c r="A89" s="13"/>
      <c r="B89" s="13"/>
      <c r="C89" s="14"/>
      <c r="D89" s="15"/>
      <c r="E89" s="15"/>
      <c r="F89" s="15"/>
      <c r="G89" s="15"/>
      <c r="H89" s="15"/>
    </row>
    <row r="90" spans="1:9" s="8" customFormat="1" ht="24.75" customHeight="1" x14ac:dyDescent="0.2">
      <c r="A90" s="13"/>
      <c r="B90" s="16"/>
      <c r="C90" s="16" t="s">
        <v>27</v>
      </c>
      <c r="D90" s="17">
        <f>+D92+D93+D97</f>
        <v>1283703.1099999999</v>
      </c>
      <c r="E90" s="17">
        <f>+E92+E93+E97</f>
        <v>7093.93</v>
      </c>
      <c r="F90" s="17">
        <f>+F92+F93+F97</f>
        <v>142009.18</v>
      </c>
      <c r="G90" s="17">
        <f t="shared" ref="G90" si="21">+G92+G93+G97</f>
        <v>0</v>
      </c>
      <c r="H90" s="17">
        <f>+H92+H93+H97</f>
        <v>1134600</v>
      </c>
    </row>
    <row r="91" spans="1:9" s="8" customFormat="1" x14ac:dyDescent="0.2">
      <c r="A91" s="13"/>
      <c r="B91" s="13"/>
      <c r="C91" s="13" t="s">
        <v>11</v>
      </c>
      <c r="D91" s="15"/>
      <c r="E91" s="15"/>
      <c r="F91" s="15"/>
      <c r="G91" s="15"/>
      <c r="H91" s="15"/>
    </row>
    <row r="92" spans="1:9" s="18" customFormat="1" ht="42" customHeight="1" x14ac:dyDescent="0.2">
      <c r="A92" s="19">
        <v>1023</v>
      </c>
      <c r="B92" s="19">
        <v>31001</v>
      </c>
      <c r="C92" s="20" t="s">
        <v>62</v>
      </c>
      <c r="D92" s="17">
        <f>SUM(E92:H92)</f>
        <v>1134600</v>
      </c>
      <c r="E92" s="17"/>
      <c r="F92" s="17"/>
      <c r="G92" s="17"/>
      <c r="H92" s="17">
        <v>1134600</v>
      </c>
    </row>
    <row r="93" spans="1:9" s="18" customFormat="1" ht="42" customHeight="1" x14ac:dyDescent="0.2">
      <c r="A93" s="19">
        <v>1023</v>
      </c>
      <c r="B93" s="19">
        <v>31003</v>
      </c>
      <c r="C93" s="20" t="s">
        <v>28</v>
      </c>
      <c r="D93" s="17">
        <f>SUM(E93:H93)</f>
        <v>7093.93</v>
      </c>
      <c r="E93" s="17">
        <f>SUM(E95:E96)</f>
        <v>7093.93</v>
      </c>
      <c r="F93" s="17">
        <f>SUM(F95:F96)</f>
        <v>0</v>
      </c>
      <c r="G93" s="17">
        <f>SUM(G95:G96)</f>
        <v>0</v>
      </c>
      <c r="H93" s="17">
        <f>SUM(H95:H96)</f>
        <v>0</v>
      </c>
    </row>
    <row r="94" spans="1:9" s="8" customFormat="1" x14ac:dyDescent="0.2">
      <c r="A94" s="13"/>
      <c r="B94" s="13"/>
      <c r="C94" s="13" t="s">
        <v>11</v>
      </c>
      <c r="D94" s="15"/>
      <c r="E94" s="15"/>
      <c r="F94" s="15"/>
      <c r="G94" s="15"/>
      <c r="H94" s="15"/>
    </row>
    <row r="95" spans="1:9" s="8" customFormat="1" ht="69" x14ac:dyDescent="0.2">
      <c r="A95" s="13"/>
      <c r="B95" s="13"/>
      <c r="C95" s="22" t="s">
        <v>55</v>
      </c>
      <c r="D95" s="15">
        <f>SUM(E95:H95)</f>
        <v>4802.3900000000003</v>
      </c>
      <c r="E95" s="15">
        <v>4802.3900000000003</v>
      </c>
      <c r="F95" s="15"/>
      <c r="G95" s="15"/>
      <c r="H95" s="15"/>
    </row>
    <row r="96" spans="1:9" s="21" customFormat="1" ht="87.75" customHeight="1" x14ac:dyDescent="0.2">
      <c r="A96" s="28"/>
      <c r="B96" s="28"/>
      <c r="C96" s="22" t="s">
        <v>56</v>
      </c>
      <c r="D96" s="15">
        <f t="shared" ref="D96" si="22">SUM(E96:H96)</f>
        <v>2291.54</v>
      </c>
      <c r="E96" s="23">
        <v>2291.54</v>
      </c>
      <c r="F96" s="23"/>
      <c r="G96" s="23"/>
      <c r="H96" s="23"/>
    </row>
    <row r="97" spans="1:8" s="18" customFormat="1" ht="42" customHeight="1" x14ac:dyDescent="0.2">
      <c r="A97" s="19">
        <v>1023</v>
      </c>
      <c r="B97" s="19">
        <v>31004</v>
      </c>
      <c r="C97" s="20" t="s">
        <v>29</v>
      </c>
      <c r="D97" s="17">
        <f>SUM(E97:H97)</f>
        <v>142009.18</v>
      </c>
      <c r="E97" s="17">
        <f>SUM(E99:E99)</f>
        <v>0</v>
      </c>
      <c r="F97" s="17">
        <f>SUM(F99:F99)</f>
        <v>142009.18</v>
      </c>
      <c r="G97" s="17">
        <f>SUM(G99:G99)</f>
        <v>0</v>
      </c>
      <c r="H97" s="17">
        <f>SUM(H99:H99)</f>
        <v>0</v>
      </c>
    </row>
    <row r="98" spans="1:8" s="8" customFormat="1" x14ac:dyDescent="0.2">
      <c r="A98" s="13"/>
      <c r="B98" s="13"/>
      <c r="C98" s="13" t="s">
        <v>11</v>
      </c>
      <c r="D98" s="15"/>
      <c r="E98" s="15"/>
      <c r="F98" s="15"/>
      <c r="G98" s="15"/>
      <c r="H98" s="15"/>
    </row>
    <row r="99" spans="1:8" ht="65.25" customHeight="1" x14ac:dyDescent="0.2">
      <c r="A99" s="13"/>
      <c r="B99" s="13"/>
      <c r="C99" s="22" t="s">
        <v>57</v>
      </c>
      <c r="D99" s="23">
        <f>SUM(E99:H99)</f>
        <v>142009.18</v>
      </c>
      <c r="E99" s="15"/>
      <c r="F99" s="23">
        <v>142009.18</v>
      </c>
      <c r="G99" s="15"/>
      <c r="H99" s="15"/>
    </row>
    <row r="100" spans="1:8" ht="27" customHeight="1" x14ac:dyDescent="0.2">
      <c r="A100" s="13"/>
      <c r="B100" s="13"/>
      <c r="C100" s="22"/>
      <c r="D100" s="23"/>
      <c r="E100" s="15"/>
      <c r="F100" s="15"/>
      <c r="G100" s="15"/>
      <c r="H100" s="15"/>
    </row>
    <row r="101" spans="1:8" s="8" customFormat="1" ht="34.5" x14ac:dyDescent="0.2">
      <c r="A101" s="13"/>
      <c r="B101" s="16"/>
      <c r="C101" s="16" t="s">
        <v>30</v>
      </c>
      <c r="D101" s="17">
        <f>SUM(E101:H101)</f>
        <v>53780.6</v>
      </c>
      <c r="E101" s="17">
        <f t="shared" ref="E101:G101" si="23">E103</f>
        <v>0</v>
      </c>
      <c r="F101" s="17">
        <f t="shared" si="23"/>
        <v>0</v>
      </c>
      <c r="G101" s="17">
        <f t="shared" si="23"/>
        <v>0</v>
      </c>
      <c r="H101" s="17">
        <f>H103</f>
        <v>53780.6</v>
      </c>
    </row>
    <row r="102" spans="1:8" s="8" customFormat="1" x14ac:dyDescent="0.2">
      <c r="A102" s="13"/>
      <c r="B102" s="13"/>
      <c r="C102" s="13" t="s">
        <v>11</v>
      </c>
      <c r="D102" s="15"/>
      <c r="E102" s="15"/>
      <c r="F102" s="15"/>
      <c r="G102" s="15"/>
      <c r="H102" s="15"/>
    </row>
    <row r="103" spans="1:8" s="18" customFormat="1" ht="61.5" customHeight="1" x14ac:dyDescent="0.2">
      <c r="A103" s="19">
        <v>1138</v>
      </c>
      <c r="B103" s="19">
        <v>31001</v>
      </c>
      <c r="C103" s="20" t="s">
        <v>31</v>
      </c>
      <c r="D103" s="17">
        <f t="shared" ref="D103" si="24">SUM(E103:H103)</f>
        <v>53780.6</v>
      </c>
      <c r="E103" s="17">
        <v>0</v>
      </c>
      <c r="F103" s="17">
        <v>0</v>
      </c>
      <c r="G103" s="17">
        <v>0</v>
      </c>
      <c r="H103" s="17">
        <v>53780.6</v>
      </c>
    </row>
    <row r="104" spans="1:8" s="18" customFormat="1" ht="28.5" customHeight="1" x14ac:dyDescent="0.2">
      <c r="A104" s="19"/>
      <c r="B104" s="19"/>
      <c r="C104" s="20"/>
      <c r="D104" s="17"/>
      <c r="E104" s="17"/>
      <c r="F104" s="17"/>
      <c r="G104" s="17"/>
      <c r="H104" s="17"/>
    </row>
    <row r="105" spans="1:8" s="8" customFormat="1" ht="36" customHeight="1" x14ac:dyDescent="0.2">
      <c r="A105" s="13"/>
      <c r="B105" s="16"/>
      <c r="C105" s="16" t="s">
        <v>32</v>
      </c>
      <c r="D105" s="17">
        <f>SUM(E105:H105)</f>
        <v>313040.3</v>
      </c>
      <c r="E105" s="17">
        <f>SUM(E107:E109)</f>
        <v>0</v>
      </c>
      <c r="F105" s="17">
        <f>SUM(F107:F109)</f>
        <v>0</v>
      </c>
      <c r="G105" s="17">
        <f>SUM(G107:G109)</f>
        <v>0</v>
      </c>
      <c r="H105" s="17">
        <f>SUM(H107:H109)</f>
        <v>313040.3</v>
      </c>
    </row>
    <row r="106" spans="1:8" s="8" customFormat="1" ht="25.5" customHeight="1" x14ac:dyDescent="0.2">
      <c r="A106" s="13"/>
      <c r="B106" s="13"/>
      <c r="C106" s="13" t="s">
        <v>11</v>
      </c>
      <c r="D106" s="15"/>
      <c r="E106" s="15"/>
      <c r="F106" s="15"/>
      <c r="G106" s="15"/>
      <c r="H106" s="15"/>
    </row>
    <row r="107" spans="1:8" s="18" customFormat="1" ht="78" customHeight="1" x14ac:dyDescent="0.2">
      <c r="A107" s="19">
        <v>1158</v>
      </c>
      <c r="B107" s="19">
        <v>31002</v>
      </c>
      <c r="C107" s="20" t="s">
        <v>59</v>
      </c>
      <c r="D107" s="17">
        <f>SUM(E107:H107)</f>
        <v>500</v>
      </c>
      <c r="E107" s="17">
        <v>0</v>
      </c>
      <c r="F107" s="17">
        <v>0</v>
      </c>
      <c r="G107" s="17">
        <v>0</v>
      </c>
      <c r="H107" s="17">
        <v>500</v>
      </c>
    </row>
    <row r="108" spans="1:8" s="18" customFormat="1" ht="66.75" customHeight="1" x14ac:dyDescent="0.2">
      <c r="A108" s="19">
        <v>1158</v>
      </c>
      <c r="B108" s="19">
        <v>31003</v>
      </c>
      <c r="C108" s="20" t="s">
        <v>60</v>
      </c>
      <c r="D108" s="17">
        <f>SUM(E108:H108)</f>
        <v>176979.3</v>
      </c>
      <c r="E108" s="17">
        <v>0</v>
      </c>
      <c r="F108" s="17">
        <v>0</v>
      </c>
      <c r="G108" s="17">
        <v>0</v>
      </c>
      <c r="H108" s="17">
        <v>176979.3</v>
      </c>
    </row>
    <row r="109" spans="1:8" s="18" customFormat="1" ht="77.25" customHeight="1" x14ac:dyDescent="0.2">
      <c r="A109" s="19">
        <v>1158</v>
      </c>
      <c r="B109" s="19">
        <v>31004</v>
      </c>
      <c r="C109" s="20" t="s">
        <v>40</v>
      </c>
      <c r="D109" s="17">
        <f t="shared" ref="D109" si="25">SUM(E109:H109)</f>
        <v>135561</v>
      </c>
      <c r="E109" s="17">
        <v>0</v>
      </c>
      <c r="F109" s="17">
        <v>0</v>
      </c>
      <c r="G109" s="17">
        <v>0</v>
      </c>
      <c r="H109" s="17">
        <v>135561</v>
      </c>
    </row>
    <row r="110" spans="1:8" x14ac:dyDescent="0.2">
      <c r="A110" s="13"/>
      <c r="B110" s="13"/>
      <c r="C110" s="14"/>
      <c r="D110" s="15"/>
      <c r="E110" s="15"/>
      <c r="F110" s="15"/>
      <c r="G110" s="15"/>
      <c r="H110" s="15"/>
    </row>
    <row r="111" spans="1:8" s="36" customFormat="1" ht="42.75" customHeight="1" x14ac:dyDescent="0.2">
      <c r="A111" s="32"/>
      <c r="B111" s="31"/>
      <c r="C111" s="31" t="s">
        <v>84</v>
      </c>
      <c r="D111" s="45">
        <f>D113</f>
        <v>3915</v>
      </c>
      <c r="E111" s="45">
        <f>E113</f>
        <v>0</v>
      </c>
      <c r="F111" s="45">
        <f>F113</f>
        <v>0</v>
      </c>
      <c r="G111" s="45">
        <f>G113</f>
        <v>0</v>
      </c>
      <c r="H111" s="45">
        <f>H113</f>
        <v>3915</v>
      </c>
    </row>
    <row r="112" spans="1:8" s="36" customFormat="1" x14ac:dyDescent="0.2">
      <c r="A112" s="32"/>
      <c r="B112" s="32"/>
      <c r="C112" s="32" t="s">
        <v>11</v>
      </c>
      <c r="D112" s="46"/>
      <c r="E112" s="46"/>
      <c r="F112" s="46"/>
      <c r="G112" s="46"/>
      <c r="H112" s="46"/>
    </row>
    <row r="113" spans="1:8" s="41" customFormat="1" ht="56.25" customHeight="1" x14ac:dyDescent="0.2">
      <c r="A113" s="39">
        <v>1060</v>
      </c>
      <c r="B113" s="39">
        <v>31001</v>
      </c>
      <c r="C113" s="40" t="s">
        <v>85</v>
      </c>
      <c r="D113" s="47">
        <f t="shared" ref="D113" si="26">SUM(E113:H113)</f>
        <v>3915</v>
      </c>
      <c r="E113" s="47"/>
      <c r="F113" s="47"/>
      <c r="G113" s="47"/>
      <c r="H113" s="47">
        <v>3915</v>
      </c>
    </row>
    <row r="114" spans="1:8" s="41" customFormat="1" x14ac:dyDescent="0.2">
      <c r="A114" s="39"/>
      <c r="B114" s="39"/>
      <c r="C114" s="40"/>
      <c r="D114" s="47"/>
      <c r="E114" s="47"/>
      <c r="F114" s="47"/>
      <c r="G114" s="47"/>
      <c r="H114" s="47"/>
    </row>
    <row r="115" spans="1:8" s="8" customFormat="1" ht="21.75" customHeight="1" x14ac:dyDescent="0.2">
      <c r="A115" s="13"/>
      <c r="B115" s="16"/>
      <c r="C115" s="16" t="s">
        <v>33</v>
      </c>
      <c r="D115" s="17">
        <f>SUM(E115:H115)</f>
        <v>496100</v>
      </c>
      <c r="E115" s="17">
        <f>SUM(E117:E119)</f>
        <v>0</v>
      </c>
      <c r="F115" s="17">
        <f t="shared" ref="F115:H115" si="27">SUM(F117:F119)</f>
        <v>0</v>
      </c>
      <c r="G115" s="17">
        <f t="shared" si="27"/>
        <v>495500</v>
      </c>
      <c r="H115" s="17">
        <f t="shared" si="27"/>
        <v>600</v>
      </c>
    </row>
    <row r="116" spans="1:8" s="8" customFormat="1" ht="20.25" customHeight="1" x14ac:dyDescent="0.2">
      <c r="A116" s="13"/>
      <c r="B116" s="13"/>
      <c r="C116" s="13" t="s">
        <v>11</v>
      </c>
      <c r="D116" s="15"/>
      <c r="E116" s="15"/>
      <c r="F116" s="15"/>
      <c r="G116" s="15"/>
      <c r="H116" s="15"/>
    </row>
    <row r="117" spans="1:8" s="18" customFormat="1" ht="53.25" customHeight="1" x14ac:dyDescent="0.2">
      <c r="A117" s="19">
        <v>1103</v>
      </c>
      <c r="B117" s="19">
        <v>11002</v>
      </c>
      <c r="C117" s="20" t="s">
        <v>34</v>
      </c>
      <c r="D117" s="17">
        <f>SUM(E117:H117)</f>
        <v>98500</v>
      </c>
      <c r="E117" s="17"/>
      <c r="F117" s="17"/>
      <c r="G117" s="29">
        <v>98500</v>
      </c>
      <c r="H117" s="17"/>
    </row>
    <row r="118" spans="1:8" s="18" customFormat="1" ht="61.5" customHeight="1" x14ac:dyDescent="0.2">
      <c r="A118" s="19">
        <v>1103</v>
      </c>
      <c r="B118" s="19">
        <v>11003</v>
      </c>
      <c r="C118" s="20" t="s">
        <v>35</v>
      </c>
      <c r="D118" s="17">
        <f>SUM(E118:H118)</f>
        <v>397000</v>
      </c>
      <c r="E118" s="17"/>
      <c r="F118" s="17"/>
      <c r="G118" s="29">
        <v>397000</v>
      </c>
      <c r="H118" s="17"/>
    </row>
    <row r="119" spans="1:8" s="18" customFormat="1" ht="61.5" customHeight="1" x14ac:dyDescent="0.2">
      <c r="A119" s="19">
        <v>1103</v>
      </c>
      <c r="B119" s="19">
        <v>31001</v>
      </c>
      <c r="C119" s="20" t="s">
        <v>77</v>
      </c>
      <c r="D119" s="17">
        <f>SUM(E119:H119)</f>
        <v>600</v>
      </c>
      <c r="E119" s="17"/>
      <c r="F119" s="17"/>
      <c r="G119" s="29"/>
      <c r="H119" s="17">
        <v>600</v>
      </c>
    </row>
    <row r="120" spans="1:8" s="18" customFormat="1" x14ac:dyDescent="0.2">
      <c r="A120" s="19"/>
      <c r="B120" s="19"/>
      <c r="C120" s="20"/>
      <c r="D120" s="17"/>
      <c r="E120" s="17"/>
      <c r="F120" s="17"/>
      <c r="G120" s="29"/>
      <c r="H120" s="17"/>
    </row>
    <row r="121" spans="1:8" s="36" customFormat="1" ht="42.75" customHeight="1" x14ac:dyDescent="0.2">
      <c r="A121" s="32"/>
      <c r="B121" s="44"/>
      <c r="C121" s="44" t="s">
        <v>78</v>
      </c>
      <c r="D121" s="45">
        <f>D123</f>
        <v>16265.2</v>
      </c>
      <c r="E121" s="45">
        <f>E123</f>
        <v>0</v>
      </c>
      <c r="F121" s="45">
        <f>F123</f>
        <v>0</v>
      </c>
      <c r="G121" s="45">
        <f>G123</f>
        <v>0</v>
      </c>
      <c r="H121" s="45">
        <f>H123</f>
        <v>16265.2</v>
      </c>
    </row>
    <row r="122" spans="1:8" s="36" customFormat="1" x14ac:dyDescent="0.2">
      <c r="A122" s="32"/>
      <c r="B122" s="32"/>
      <c r="C122" s="32" t="s">
        <v>11</v>
      </c>
      <c r="D122" s="46"/>
      <c r="E122" s="46"/>
      <c r="F122" s="46"/>
      <c r="G122" s="46"/>
      <c r="H122" s="46"/>
    </row>
    <row r="123" spans="1:8" s="41" customFormat="1" ht="56.25" customHeight="1" x14ac:dyDescent="0.2">
      <c r="A123" s="39">
        <v>1203</v>
      </c>
      <c r="B123" s="39">
        <v>31001</v>
      </c>
      <c r="C123" s="40" t="s">
        <v>79</v>
      </c>
      <c r="D123" s="47">
        <f t="shared" ref="D123" si="28">SUM(E123:H123)</f>
        <v>16265.2</v>
      </c>
      <c r="E123" s="47"/>
      <c r="F123" s="47"/>
      <c r="G123" s="47"/>
      <c r="H123" s="47">
        <v>16265.2</v>
      </c>
    </row>
    <row r="124" spans="1:8" s="43" customFormat="1" x14ac:dyDescent="0.2">
      <c r="A124" s="32"/>
      <c r="B124" s="32"/>
      <c r="C124" s="42"/>
      <c r="D124" s="46"/>
      <c r="E124" s="46"/>
      <c r="F124" s="46"/>
      <c r="G124" s="46"/>
      <c r="H124" s="46"/>
    </row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8">
    <mergeCell ref="A2:H2"/>
    <mergeCell ref="A3:H3"/>
    <mergeCell ref="A4:H4"/>
    <mergeCell ref="G5:H5"/>
    <mergeCell ref="A6:B6"/>
    <mergeCell ref="C6:C7"/>
    <mergeCell ref="D6:D7"/>
    <mergeCell ref="E6:H6"/>
  </mergeCells>
  <printOptions horizontalCentered="1"/>
  <pageMargins left="0.2" right="0.17" top="0.28999999999999998" bottom="0.36" header="0.17" footer="0.17"/>
  <pageSetup paperSize="9" scale="81" firstPageNumber="187" orientation="landscape" useFirstPageNumber="1" horizontalDpi="96" verticalDpi="96" r:id="rId13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Marine Gochumyan</cp:lastModifiedBy>
  <cp:lastPrinted>2020-12-10T08:52:21Z</cp:lastPrinted>
  <dcterms:created xsi:type="dcterms:W3CDTF">2019-07-04T05:37:23Z</dcterms:created>
  <dcterms:modified xsi:type="dcterms:W3CDTF">2020-12-10T08:53:36Z</dcterms:modified>
</cp:coreProperties>
</file>