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505" yWindow="-15" windowWidth="14310" windowHeight="11640"/>
  </bookViews>
  <sheets>
    <sheet name="Sheet1" sheetId="2" r:id="rId1"/>
  </sheets>
  <definedNames>
    <definedName name="_xlnm.Print_Area" localSheetId="0">Sheet1!$A$1:$E$92</definedName>
    <definedName name="_xlnm.Print_Titles" localSheetId="0">Sheet1!$5:$5</definedName>
  </definedNames>
  <calcPr calcId="144525"/>
</workbook>
</file>

<file path=xl/calcChain.xml><?xml version="1.0" encoding="utf-8"?>
<calcChain xmlns="http://schemas.openxmlformats.org/spreadsheetml/2006/main">
  <c r="D6" i="2" l="1"/>
  <c r="B6" i="2"/>
  <c r="B59" i="2" l="1"/>
  <c r="C59" i="2"/>
  <c r="D59" i="2"/>
  <c r="E59" i="2"/>
  <c r="B34" i="2" l="1"/>
  <c r="B86" i="2" l="1"/>
  <c r="B81" i="2"/>
  <c r="B76" i="2"/>
  <c r="B10" i="2"/>
  <c r="B62" i="2"/>
  <c r="B49" i="2"/>
  <c r="C34" i="2"/>
  <c r="D34" i="2"/>
  <c r="E34" i="2"/>
  <c r="B31" i="2"/>
  <c r="B29" i="2" s="1"/>
  <c r="B8" i="2" s="1"/>
  <c r="B25" i="2"/>
  <c r="B21" i="2"/>
  <c r="E10" i="2"/>
  <c r="B13" i="2"/>
  <c r="B74" i="2" l="1"/>
  <c r="B46" i="2"/>
  <c r="C10" i="2"/>
  <c r="D10" i="2"/>
  <c r="C86" i="2"/>
  <c r="D86" i="2"/>
  <c r="C81" i="2"/>
  <c r="D81" i="2"/>
  <c r="C76" i="2"/>
  <c r="D76" i="2"/>
  <c r="B72" i="2" l="1"/>
  <c r="B70" i="2" s="1"/>
  <c r="D74" i="2"/>
  <c r="C74" i="2"/>
  <c r="C21" i="2"/>
  <c r="D21" i="2"/>
  <c r="C13" i="2"/>
  <c r="D13" i="2"/>
  <c r="D62" i="2"/>
  <c r="D72" i="2" l="1"/>
  <c r="D70" i="2" s="1"/>
  <c r="C72" i="2"/>
  <c r="C70" i="2" s="1"/>
  <c r="C62" i="2"/>
  <c r="E62" i="2" l="1"/>
  <c r="E81" i="2" l="1"/>
  <c r="E49" i="2" l="1"/>
  <c r="E86" i="2" l="1"/>
  <c r="E76" i="2"/>
  <c r="E46" i="2"/>
  <c r="E31" i="2"/>
  <c r="E25" i="2"/>
  <c r="E21" i="2"/>
  <c r="E13" i="2"/>
  <c r="E74" i="2" l="1"/>
  <c r="E72" i="2" s="1"/>
  <c r="E29" i="2"/>
  <c r="C49" i="2"/>
  <c r="D49" i="2"/>
  <c r="D31" i="2"/>
  <c r="D29" i="2" s="1"/>
  <c r="D25" i="2"/>
  <c r="C46" i="2" l="1"/>
  <c r="D46" i="2"/>
  <c r="D8" i="2" s="1"/>
  <c r="E8" i="2"/>
  <c r="E70" i="2" l="1"/>
  <c r="E6" i="2" s="1"/>
  <c r="C31" i="2"/>
  <c r="C29" i="2" l="1"/>
  <c r="C25" i="2"/>
  <c r="C8" i="2" l="1"/>
  <c r="C6" i="2" l="1"/>
</calcChain>
</file>

<file path=xl/sharedStrings.xml><?xml version="1.0" encoding="utf-8"?>
<sst xmlns="http://schemas.openxmlformats.org/spreadsheetml/2006/main" count="96" uniqueCount="78">
  <si>
    <t>որից՝</t>
  </si>
  <si>
    <t>ՄԵՔԵՆԱՆԵՐԻ ԵՎ ՍԱՐՔՎՈՐՈՒՄՆԵՐԻ ՁԵՌՔԲԵՐՈՒՄ, ՊԱՀՊԱՆՈՒՄ ԵՎ ՀԻՄՆԱՆՈՐՈԳՈՒՄ</t>
  </si>
  <si>
    <t>Բյուջետային  ծախսերի տնտեսագիտական դասակարգման հոդվածների անվանումները</t>
  </si>
  <si>
    <t xml:space="preserve"> հազար դրամներով</t>
  </si>
  <si>
    <t xml:space="preserve">ԸՆԴԱՄԵՆԸ ԾԱԽՍԵՐ_x000D_
     </t>
  </si>
  <si>
    <t xml:space="preserve"> այդ թվում՝</t>
  </si>
  <si>
    <t xml:space="preserve">ԸՆԹԱՑԻԿ ԾԱԽՍԵՐ_x000D_
    </t>
  </si>
  <si>
    <t xml:space="preserve">ԱՇԽԱՏԱՆՔԻ ՎԱՐՁԱՏՐՈՒԹՅՈՒՆ_x000D_
   </t>
  </si>
  <si>
    <t xml:space="preserve">Դրամով վճարվող աշխատավարձեր և հավելավճարներ_x000D_
  </t>
  </si>
  <si>
    <t xml:space="preserve">ԾԱՌԱՅՈՒԹՅՈՒՆՆԵՐԻ  ԵՎ   ԱՊՐԱՆՔՆԵՐԻ  ՁԵՌՔԲԵՐՈՒՄ_x000D_
     </t>
  </si>
  <si>
    <t xml:space="preserve">Շարունակական ծախսեր_x000D_
     </t>
  </si>
  <si>
    <t xml:space="preserve">Պայմանագրային այլ ծառայությունների ձեռքբերում_x000D_
      </t>
  </si>
  <si>
    <t xml:space="preserve">Այլ մասնագիտական ծառայությունների ձեռքբերում_x000D_
     </t>
  </si>
  <si>
    <t>Ընթացիկ նորոգում և պահպանում (ծառայություններ և նյութեր)</t>
  </si>
  <si>
    <t xml:space="preserve">Նյութեր_x000D_
      </t>
  </si>
  <si>
    <t xml:space="preserve">ՏՈԿՈՍԱՎՃԱՐՆԵՐ_x000D_
      </t>
  </si>
  <si>
    <t>Ներքին տոկոսավճարներ</t>
  </si>
  <si>
    <t>Արտաքին տոկոսավճարներ</t>
  </si>
  <si>
    <t xml:space="preserve">ՍՈՒԲՍԻԴԻԱՆԵՐ_x000D_
</t>
  </si>
  <si>
    <t xml:space="preserve">Սուբսիդիաներ պետական կազմակերպություններին_x000D_
    </t>
  </si>
  <si>
    <t xml:space="preserve">Սուբսիդիաներ ոչ պետական կազմակերպություններին_x000D_
    </t>
  </si>
  <si>
    <t xml:space="preserve">ԴՐԱՄԱՇՆՈՐՀՆԵՐ_x000D_
      </t>
  </si>
  <si>
    <t xml:space="preserve">Դրամաշնորհներ միջազգային  կազմակերպություններին_x000D_
     </t>
  </si>
  <si>
    <t>- Ընթացիկ դրամաշնորհներ միջազգային կազմակերպություններին</t>
  </si>
  <si>
    <t xml:space="preserve">Ընթացիկ դրամաշնորհներ պետական հատվածի այլ մակարդակներին_x000D_
     </t>
  </si>
  <si>
    <t>- Ընթացիկ սուբվենցիաներ համայնքներին</t>
  </si>
  <si>
    <t>- Պետական բյուջեից համայնքների բյուջեներին ֆինանսական  համահարթեցման սկզբունքով տրվող դոտացիաներ</t>
  </si>
  <si>
    <t>- Օրենքների կիրարկման արդյունքում համայնքների բյուջեների կորուստների փոխհատուցում</t>
  </si>
  <si>
    <t>- Այլ ընթացիկ դրամաշնորհներ համայնքներին</t>
  </si>
  <si>
    <t>- Ընթացիկ դրամաշնորհներ պետական և համայնքային ոչ առևտրային կազմակերպություններին</t>
  </si>
  <si>
    <t>- Ընթացիկ դրամաշնորհներ պետական և համայնքային  առևտրային կազմակերպություններին</t>
  </si>
  <si>
    <t>- Այլ ընթացիկ դրամաշնորհներ</t>
  </si>
  <si>
    <t>Ծառայողական գործուղումների գծով ծախսեր</t>
  </si>
  <si>
    <t xml:space="preserve">Կապիտալ դրամաշնորհներ պետական հատվածի այլ մակարդակներին_x000D_
    </t>
  </si>
  <si>
    <t>- Կապիտալ սուբվենցիաներ համայնքներին</t>
  </si>
  <si>
    <t xml:space="preserve">ՍՈՑԻԱԼԱԿԱՆ  ՆՊԱՍՏՆԵՐ ԵՎ ԿԵՆՍԱԹՈՇԱԿՆԵՐ_x000D_
     </t>
  </si>
  <si>
    <t xml:space="preserve">Սոցիալական ապահովության նպաստներ_x000D_
   </t>
  </si>
  <si>
    <t xml:space="preserve">Սոցիալական օգնության դրամական արտահայտությամբ նպաստներ (բյուջեից)_x000D_
   </t>
  </si>
  <si>
    <t>- Հիվանդության և հաշմանդամության նպաստներ բյուջեից</t>
  </si>
  <si>
    <t>- Մայրության նպաստներ բյուջեից</t>
  </si>
  <si>
    <t>- Երեխաների կամ ընտանեկան նպաստներ բյուջեից</t>
  </si>
  <si>
    <t>- Կենսաթոշակի անցնելու հետ կապված  և տարիքային նպաստներ բյուջեից</t>
  </si>
  <si>
    <t>- Հուղարկավորության նպաստներ բյուջեից</t>
  </si>
  <si>
    <t>- Կրթական, մշակութային և սպորտային նպաստներ բյուջեից</t>
  </si>
  <si>
    <t>- Բնակարանային նպաստներ բյուջեից</t>
  </si>
  <si>
    <t>- Այլ նպաստներ բյուջեից</t>
  </si>
  <si>
    <t xml:space="preserve">Կենսաթոշակներ_x000D_
      </t>
  </si>
  <si>
    <t>- Կենսաթոշակներ</t>
  </si>
  <si>
    <t xml:space="preserve">ԱՅԼ  ԾԱԽՍԵՐ_x000D_
      </t>
  </si>
  <si>
    <t xml:space="preserve">Նվիրատվություններ ոչ կառավարչական (հասարակական) կազմակերպություններին_x000D_
</t>
  </si>
  <si>
    <t>Հարկեր, պարտադիր վճարներ և տույժեր, որոնք կառավարման տարբեր մակարդակների կողմից կիրառվում են միմյանց նկատմամբ</t>
  </si>
  <si>
    <t>Դատարանների կողմից նշանակված տույժեր և տուգանքներ</t>
  </si>
  <si>
    <t>Այլ ծախսեր</t>
  </si>
  <si>
    <t>Պահուստային միջոցներ</t>
  </si>
  <si>
    <t xml:space="preserve">ՈՉ ՖԻՆԱՆՍԱԿԱՆ ԱԿՏԻՎՆԵՐԻ ՀԵՏ ԳՈՐԾԱՌՆՈՒԹՅՈՒՆՆԵՐ_x000D_
    </t>
  </si>
  <si>
    <t xml:space="preserve">ՈՉ ՖԻՆԱՆՍԱԿԱՆ ԱԿՏԻՎՆԵՐԻ ԳԾՈՎ ԾԱԽՍԵՐ_x000D_
    </t>
  </si>
  <si>
    <t xml:space="preserve">ՀԻՄՆԱԿԱՆ ՄԻՋՈՑՆԵՐ_x000D_
      </t>
  </si>
  <si>
    <t xml:space="preserve">ՇԵՆՔԵՐ ԵՎ ՇԻՆՈՒԹՅՈՒՆՆԵՐ_x000D_
      </t>
  </si>
  <si>
    <t>- Շենքերի և շինությունների ձեռքբերում</t>
  </si>
  <si>
    <t>- Շենքերի և շինությունների շինարարություն</t>
  </si>
  <si>
    <t>- Շենքերի և շինությունների կապիտալ վերանորոգում</t>
  </si>
  <si>
    <t>- Վարչական սարքավորումներ</t>
  </si>
  <si>
    <t>- Այլ մեքենաներ և սարքավորումներ</t>
  </si>
  <si>
    <t>ԱՅԼ ՀԻՄՆԱԿԱՆ ՄԻՋՈՑՆԵՐ</t>
  </si>
  <si>
    <t>- Աճեցվող ակտիվներ</t>
  </si>
  <si>
    <t>- Ոչ նյութական հիմնական միջոցներ</t>
  </si>
  <si>
    <t>- Գեոդեզիական  քարտեզագրական ծախսեր</t>
  </si>
  <si>
    <t>- Նախագծահետազոտական ծախսեր</t>
  </si>
  <si>
    <t xml:space="preserve">ՈՉ ՖԻՆԱՆՍԱԿԱՆ ԱԿՏԻՎՆԵՐԻ ՕՏԱՐՈՒՄԻՑ ՄՈՒՏՔԵՐ_x000D_
      </t>
  </si>
  <si>
    <t>Աղյուսակ N 1</t>
  </si>
  <si>
    <t>Կառավարման մարմինների գործունեության հետևանքով առաջացած  վնասվածքների կամ վնասների վերականգնում</t>
  </si>
  <si>
    <t xml:space="preserve"> - Տրանսպորտային սարքավորումներ</t>
  </si>
  <si>
    <t>Առաջին եռամսյակ</t>
  </si>
  <si>
    <t>Առաջին կիսամյակ</t>
  </si>
  <si>
    <t>Ինն ամիս</t>
  </si>
  <si>
    <t>Տարի</t>
  </si>
  <si>
    <t>Հավելված N 4</t>
  </si>
  <si>
    <t>Հայաստանի Հանրապետության 2021 թվականի պետական բյուջեով նածատեսված հատկացումների կատարման եռամսյակային (աճողական) համամասնություններն՝  ըստ բյուջետային ծախսերի տնտեսագիտական դասակարգման հոդվածների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</si>
</sst>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#,##0.0;\(##,##0.0\);\-"/>
    <numFmt numFmtId="166" formatCode="#,##0.0_);\(#,##0.0\)"/>
  </numFmts>
  <fonts count="7" x14ac:knownFonts="1">
    <font>
      <sz val="8"/>
      <name val="Arial Armenian"/>
    </font>
    <font>
      <sz val="12"/>
      <name val="Arial Armenian"/>
      <family val="2"/>
    </font>
    <font>
      <b/>
      <sz val="12"/>
      <name val="Arial Armenian"/>
      <family val="2"/>
    </font>
    <font>
      <sz val="11"/>
      <name val="GHEA Grapalat"/>
      <family val="3"/>
    </font>
    <font>
      <b/>
      <sz val="11"/>
      <name val="GHEA Grapalat"/>
      <family val="3"/>
    </font>
    <font>
      <sz val="11"/>
      <color theme="1"/>
      <name val="Arial Armenian"/>
      <family val="2"/>
    </font>
    <font>
      <sz val="8"/>
      <name val="GHEA Grapala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6" fillId="0" borderId="0" applyFill="0" applyBorder="0" applyProtection="0">
      <alignment horizontal="right" vertical="top"/>
    </xf>
  </cellStyleXfs>
  <cellXfs count="21">
    <xf numFmtId="0" fontId="0" fillId="0" borderId="0" xfId="0"/>
    <xf numFmtId="0" fontId="2" fillId="2" borderId="0" xfId="0" applyFont="1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left" vertical="top" wrapText="1"/>
    </xf>
    <xf numFmtId="164" fontId="1" fillId="2" borderId="0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 vertical="top"/>
    </xf>
    <xf numFmtId="164" fontId="1" fillId="2" borderId="0" xfId="0" applyNumberFormat="1" applyFont="1" applyFill="1" applyBorder="1"/>
    <xf numFmtId="4" fontId="5" fillId="0" borderId="1" xfId="0" applyNumberFormat="1" applyFont="1" applyBorder="1" applyAlignment="1">
      <alignment wrapText="1"/>
    </xf>
    <xf numFmtId="164" fontId="2" fillId="2" borderId="1" xfId="0" applyNumberFormat="1" applyFont="1" applyFill="1" applyBorder="1" applyAlignment="1">
      <alignment horizontal="right" vertical="top"/>
    </xf>
    <xf numFmtId="164" fontId="1" fillId="0" borderId="1" xfId="0" applyNumberFormat="1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center" vertical="top" wrapText="1"/>
    </xf>
    <xf numFmtId="166" fontId="2" fillId="2" borderId="1" xfId="0" applyNumberFormat="1" applyFont="1" applyFill="1" applyBorder="1" applyAlignment="1">
      <alignment horizontal="right" vertical="top"/>
    </xf>
  </cellXfs>
  <cellStyles count="2">
    <cellStyle name="Normal" xfId="0" builtinId="0"/>
    <cellStyle name="SN_24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tabSelected="1" showOutlineSymbols="0" topLeftCell="B1" zoomScale="88" zoomScaleNormal="88" workbookViewId="0">
      <selection activeCell="D7" sqref="D7"/>
    </sheetView>
  </sheetViews>
  <sheetFormatPr defaultColWidth="20" defaultRowHeight="12.75" customHeight="1" x14ac:dyDescent="0.2"/>
  <cols>
    <col min="1" max="1" width="106.1640625" style="3" customWidth="1"/>
    <col min="2" max="2" width="27.1640625" style="3" customWidth="1"/>
    <col min="3" max="3" width="29.83203125" style="3" customWidth="1"/>
    <col min="4" max="4" width="29.83203125" style="4" customWidth="1"/>
    <col min="5" max="5" width="26.1640625" style="4" customWidth="1"/>
    <col min="6" max="9" width="26" style="2" customWidth="1"/>
    <col min="10" max="16384" width="20" style="2"/>
  </cols>
  <sheetData>
    <row r="1" spans="1:9" ht="21.6" customHeight="1" x14ac:dyDescent="0.2">
      <c r="A1" s="17" t="s">
        <v>76</v>
      </c>
      <c r="B1" s="17"/>
      <c r="C1" s="17"/>
      <c r="D1" s="17"/>
      <c r="E1" s="17"/>
    </row>
    <row r="2" spans="1:9" ht="21.6" customHeight="1" x14ac:dyDescent="0.2">
      <c r="A2" s="17" t="s">
        <v>69</v>
      </c>
      <c r="B2" s="17"/>
      <c r="C2" s="17"/>
      <c r="D2" s="17"/>
      <c r="E2" s="17"/>
    </row>
    <row r="3" spans="1:9" ht="39" customHeight="1" x14ac:dyDescent="0.2">
      <c r="A3" s="19" t="s">
        <v>77</v>
      </c>
      <c r="B3" s="19"/>
      <c r="C3" s="19"/>
      <c r="D3" s="19"/>
      <c r="E3" s="19"/>
    </row>
    <row r="4" spans="1:9" ht="19.899999999999999" customHeight="1" x14ac:dyDescent="0.2">
      <c r="A4" s="18" t="s">
        <v>3</v>
      </c>
      <c r="B4" s="18"/>
      <c r="C4" s="18"/>
      <c r="D4" s="18"/>
      <c r="E4" s="18"/>
    </row>
    <row r="5" spans="1:9" ht="33" customHeight="1" x14ac:dyDescent="0.2">
      <c r="A5" s="5" t="s">
        <v>2</v>
      </c>
      <c r="B5" s="5" t="s">
        <v>72</v>
      </c>
      <c r="C5" s="5" t="s">
        <v>73</v>
      </c>
      <c r="D5" s="5" t="s">
        <v>74</v>
      </c>
      <c r="E5" s="10" t="s">
        <v>75</v>
      </c>
    </row>
    <row r="6" spans="1:9" s="1" customFormat="1" ht="19.899999999999999" customHeight="1" x14ac:dyDescent="0.2">
      <c r="A6" s="6" t="s">
        <v>4</v>
      </c>
      <c r="B6" s="11">
        <f>B8+B70</f>
        <v>404176726.83050001</v>
      </c>
      <c r="C6" s="11">
        <f>C8+C70</f>
        <v>876840095.13250005</v>
      </c>
      <c r="D6" s="11">
        <f>D8+D70-0.1</f>
        <v>1359500796.8866999</v>
      </c>
      <c r="E6" s="11">
        <f>E8+E70</f>
        <v>1850877541.1700001</v>
      </c>
    </row>
    <row r="7" spans="1:9" ht="17.45" customHeight="1" x14ac:dyDescent="0.2">
      <c r="A7" s="7" t="s">
        <v>5</v>
      </c>
      <c r="B7" s="14"/>
      <c r="C7" s="14"/>
      <c r="D7" s="14"/>
      <c r="E7" s="14"/>
      <c r="F7" s="13"/>
      <c r="G7" s="13"/>
      <c r="H7" s="13"/>
      <c r="I7" s="13"/>
    </row>
    <row r="8" spans="1:9" s="1" customFormat="1" ht="23.45" customHeight="1" x14ac:dyDescent="0.2">
      <c r="A8" s="8" t="s">
        <v>6</v>
      </c>
      <c r="B8" s="11">
        <f>B10+B13+B25+B29+B46+B62+B21</f>
        <v>374530346.73049998</v>
      </c>
      <c r="C8" s="11">
        <f>C10+C13+C25+C29+C46+C62+C21</f>
        <v>795795048.80250001</v>
      </c>
      <c r="D8" s="11">
        <f>D10+D13+D25+D29+D46+D62+D21</f>
        <v>1203034837.1666999</v>
      </c>
      <c r="E8" s="11">
        <f>E10+E13+E25+E29+E46+E62+E21</f>
        <v>1634943345.99</v>
      </c>
    </row>
    <row r="9" spans="1:9" ht="17.45" customHeight="1" x14ac:dyDescent="0.2">
      <c r="A9" s="7" t="s">
        <v>5</v>
      </c>
      <c r="B9" s="14"/>
      <c r="C9" s="14"/>
      <c r="D9" s="14"/>
      <c r="E9" s="14"/>
    </row>
    <row r="10" spans="1:9" s="1" customFormat="1" ht="21.6" customHeight="1" x14ac:dyDescent="0.2">
      <c r="A10" s="8" t="s">
        <v>7</v>
      </c>
      <c r="B10" s="15">
        <f>B12</f>
        <v>37827901.625</v>
      </c>
      <c r="C10" s="15">
        <f>C12</f>
        <v>82311092.510000005</v>
      </c>
      <c r="D10" s="15">
        <f t="shared" ref="D10:E10" si="0">D12</f>
        <v>129282687.81</v>
      </c>
      <c r="E10" s="15">
        <f t="shared" si="0"/>
        <v>182755164.30000001</v>
      </c>
    </row>
    <row r="11" spans="1:9" ht="18" customHeight="1" x14ac:dyDescent="0.2">
      <c r="A11" s="7" t="s">
        <v>5</v>
      </c>
      <c r="B11" s="12"/>
      <c r="C11" s="12"/>
      <c r="D11" s="12"/>
      <c r="E11" s="12"/>
    </row>
    <row r="12" spans="1:9" ht="21" customHeight="1" x14ac:dyDescent="0.2">
      <c r="A12" s="7" t="s">
        <v>8</v>
      </c>
      <c r="B12" s="12">
        <v>37827901.625</v>
      </c>
      <c r="C12" s="12">
        <v>82311092.510000005</v>
      </c>
      <c r="D12" s="12">
        <v>129282687.81</v>
      </c>
      <c r="E12" s="12">
        <v>182755164.30000001</v>
      </c>
    </row>
    <row r="13" spans="1:9" s="1" customFormat="1" ht="23.45" customHeight="1" x14ac:dyDescent="0.2">
      <c r="A13" s="8" t="s">
        <v>9</v>
      </c>
      <c r="B13" s="15">
        <f t="shared" ref="B13:D13" si="1">B15+B16+B17+B18+B19+B20</f>
        <v>41674965.196099997</v>
      </c>
      <c r="C13" s="15">
        <f t="shared" si="1"/>
        <v>91365809.443599999</v>
      </c>
      <c r="D13" s="15">
        <f t="shared" si="1"/>
        <v>141325368.44730002</v>
      </c>
      <c r="E13" s="15">
        <f>E15+E16+E17+E18+E19+E20</f>
        <v>200302379.21000001</v>
      </c>
    </row>
    <row r="14" spans="1:9" ht="19.899999999999999" customHeight="1" x14ac:dyDescent="0.2">
      <c r="A14" s="7" t="s">
        <v>5</v>
      </c>
      <c r="B14" s="12"/>
      <c r="C14" s="12"/>
      <c r="D14" s="12"/>
      <c r="E14" s="12"/>
    </row>
    <row r="15" spans="1:9" ht="20.45" customHeight="1" x14ac:dyDescent="0.2">
      <c r="A15" s="7" t="s">
        <v>10</v>
      </c>
      <c r="B15" s="12">
        <v>5693610.1705999998</v>
      </c>
      <c r="C15" s="12">
        <v>9324237.7156000007</v>
      </c>
      <c r="D15" s="12">
        <v>12663294.0548</v>
      </c>
      <c r="E15" s="12">
        <v>16841687.199999999</v>
      </c>
    </row>
    <row r="16" spans="1:9" ht="20.45" customHeight="1" x14ac:dyDescent="0.2">
      <c r="A16" s="7" t="s">
        <v>32</v>
      </c>
      <c r="B16" s="12">
        <v>1219901.0349999999</v>
      </c>
      <c r="C16" s="12">
        <v>2589979.71</v>
      </c>
      <c r="D16" s="12">
        <v>4100760.915</v>
      </c>
      <c r="E16" s="12">
        <v>5498169.2000000002</v>
      </c>
    </row>
    <row r="17" spans="1:9" ht="20.45" customHeight="1" x14ac:dyDescent="0.2">
      <c r="A17" s="7" t="s">
        <v>11</v>
      </c>
      <c r="B17" s="12">
        <v>22491847.77</v>
      </c>
      <c r="C17" s="12">
        <v>50534164.509999998</v>
      </c>
      <c r="D17" s="12">
        <v>77646551.920000002</v>
      </c>
      <c r="E17" s="12">
        <v>114079611.40000001</v>
      </c>
    </row>
    <row r="18" spans="1:9" ht="22.9" customHeight="1" x14ac:dyDescent="0.2">
      <c r="A18" s="7" t="s">
        <v>12</v>
      </c>
      <c r="B18" s="12">
        <v>281451.11</v>
      </c>
      <c r="C18" s="12">
        <v>692889.34</v>
      </c>
      <c r="D18" s="12">
        <v>1065697.6200000001</v>
      </c>
      <c r="E18" s="12">
        <v>1500260</v>
      </c>
    </row>
    <row r="19" spans="1:9" ht="21" customHeight="1" x14ac:dyDescent="0.2">
      <c r="A19" s="7" t="s">
        <v>13</v>
      </c>
      <c r="B19" s="12">
        <v>1824208.55</v>
      </c>
      <c r="C19" s="12">
        <v>7059557.7549999999</v>
      </c>
      <c r="D19" s="12">
        <v>11389620.189999999</v>
      </c>
      <c r="E19" s="12">
        <v>16610435.6</v>
      </c>
    </row>
    <row r="20" spans="1:9" ht="21.6" customHeight="1" x14ac:dyDescent="0.2">
      <c r="A20" s="7" t="s">
        <v>14</v>
      </c>
      <c r="B20" s="12">
        <v>10163946.5605</v>
      </c>
      <c r="C20" s="12">
        <v>21164980.412999999</v>
      </c>
      <c r="D20" s="12">
        <v>34459443.747500002</v>
      </c>
      <c r="E20" s="12">
        <v>45772215.810000002</v>
      </c>
    </row>
    <row r="21" spans="1:9" s="1" customFormat="1" ht="20.45" customHeight="1" x14ac:dyDescent="0.2">
      <c r="A21" s="8" t="s">
        <v>15</v>
      </c>
      <c r="B21" s="15">
        <f t="shared" ref="B21:E21" si="2">B23+B24</f>
        <v>37844836.700000003</v>
      </c>
      <c r="C21" s="15">
        <f t="shared" si="2"/>
        <v>90527087.5</v>
      </c>
      <c r="D21" s="15">
        <f t="shared" si="2"/>
        <v>134839880.40000001</v>
      </c>
      <c r="E21" s="15">
        <f t="shared" si="2"/>
        <v>194585079.69999999</v>
      </c>
    </row>
    <row r="22" spans="1:9" s="1" customFormat="1" ht="18.600000000000001" customHeight="1" x14ac:dyDescent="0.2">
      <c r="A22" s="7" t="s">
        <v>5</v>
      </c>
      <c r="B22" s="12"/>
      <c r="C22" s="12"/>
      <c r="D22" s="12"/>
      <c r="E22" s="12"/>
    </row>
    <row r="23" spans="1:9" ht="21" customHeight="1" x14ac:dyDescent="0.2">
      <c r="A23" s="7" t="s">
        <v>16</v>
      </c>
      <c r="B23" s="12">
        <v>14657327.300000001</v>
      </c>
      <c r="C23" s="12">
        <v>53804135.200000003</v>
      </c>
      <c r="D23" s="12">
        <v>67622310.5</v>
      </c>
      <c r="E23" s="12">
        <v>112272772.8</v>
      </c>
    </row>
    <row r="24" spans="1:9" ht="21.6" customHeight="1" x14ac:dyDescent="0.2">
      <c r="A24" s="7" t="s">
        <v>17</v>
      </c>
      <c r="B24" s="12">
        <v>23187509.399999999</v>
      </c>
      <c r="C24" s="12">
        <v>36722952.299999997</v>
      </c>
      <c r="D24" s="12">
        <v>67217569.900000006</v>
      </c>
      <c r="E24" s="12">
        <v>82312306.900000006</v>
      </c>
    </row>
    <row r="25" spans="1:9" s="1" customFormat="1" ht="22.15" customHeight="1" x14ac:dyDescent="0.2">
      <c r="A25" s="8" t="s">
        <v>18</v>
      </c>
      <c r="B25" s="15">
        <f>B27+B28</f>
        <v>28559472.100000001</v>
      </c>
      <c r="C25" s="15">
        <f>C27+C28</f>
        <v>64108578.200000003</v>
      </c>
      <c r="D25" s="15">
        <f t="shared" ref="D25" si="3">D27+D28</f>
        <v>96907177.799999997</v>
      </c>
      <c r="E25" s="15">
        <f t="shared" ref="E25" si="4">E27+E28</f>
        <v>125484444.5</v>
      </c>
    </row>
    <row r="26" spans="1:9" ht="17.45" customHeight="1" x14ac:dyDescent="0.2">
      <c r="A26" s="7" t="s">
        <v>5</v>
      </c>
      <c r="B26" s="12"/>
      <c r="C26" s="12"/>
      <c r="D26" s="12"/>
      <c r="E26" s="12"/>
    </row>
    <row r="27" spans="1:9" ht="22.9" customHeight="1" x14ac:dyDescent="0.2">
      <c r="A27" s="7" t="s">
        <v>19</v>
      </c>
      <c r="B27" s="12">
        <v>21362625.300000001</v>
      </c>
      <c r="C27" s="12">
        <v>51292984.200000003</v>
      </c>
      <c r="D27" s="12">
        <v>81036040.599999994</v>
      </c>
      <c r="E27" s="12">
        <v>106498907.2</v>
      </c>
    </row>
    <row r="28" spans="1:9" ht="18" customHeight="1" x14ac:dyDescent="0.2">
      <c r="A28" s="7" t="s">
        <v>20</v>
      </c>
      <c r="B28" s="12">
        <v>7196846.7999999998</v>
      </c>
      <c r="C28" s="12">
        <v>12815594</v>
      </c>
      <c r="D28" s="12">
        <v>15871137.199999999</v>
      </c>
      <c r="E28" s="12">
        <v>18985537.300000001</v>
      </c>
    </row>
    <row r="29" spans="1:9" s="1" customFormat="1" ht="16.899999999999999" customHeight="1" x14ac:dyDescent="0.2">
      <c r="A29" s="8" t="s">
        <v>21</v>
      </c>
      <c r="B29" s="15">
        <f>B31+B34+B43</f>
        <v>36136530.899999999</v>
      </c>
      <c r="C29" s="15">
        <f>C31+C34+C43</f>
        <v>78755877.200000003</v>
      </c>
      <c r="D29" s="15">
        <f>D31+D34+D43</f>
        <v>121027796.99999997</v>
      </c>
      <c r="E29" s="15">
        <f>E31+E34+E43</f>
        <v>165366348.50000003</v>
      </c>
    </row>
    <row r="30" spans="1:9" ht="24" customHeight="1" x14ac:dyDescent="0.2">
      <c r="A30" s="7" t="s">
        <v>5</v>
      </c>
      <c r="B30" s="12"/>
      <c r="C30" s="12"/>
      <c r="D30" s="12"/>
      <c r="E30" s="12"/>
      <c r="F30" s="13"/>
      <c r="G30" s="13"/>
      <c r="H30" s="13"/>
      <c r="I30" s="13"/>
    </row>
    <row r="31" spans="1:9" ht="19.899999999999999" customHeight="1" x14ac:dyDescent="0.2">
      <c r="A31" s="9" t="s">
        <v>22</v>
      </c>
      <c r="B31" s="12">
        <f t="shared" ref="B31:C31" si="5">B33</f>
        <v>1291492.1000000001</v>
      </c>
      <c r="C31" s="12">
        <f t="shared" si="5"/>
        <v>2384399.2000000002</v>
      </c>
      <c r="D31" s="12">
        <f>D33</f>
        <v>3199189.1</v>
      </c>
      <c r="E31" s="12">
        <f>E33</f>
        <v>4034454.9</v>
      </c>
    </row>
    <row r="32" spans="1:9" ht="16.899999999999999" customHeight="1" x14ac:dyDescent="0.2">
      <c r="A32" s="7" t="s">
        <v>5</v>
      </c>
      <c r="B32" s="12"/>
      <c r="C32" s="12"/>
      <c r="D32" s="12"/>
      <c r="E32" s="12"/>
    </row>
    <row r="33" spans="1:5" ht="23.45" customHeight="1" x14ac:dyDescent="0.2">
      <c r="A33" s="9" t="s">
        <v>23</v>
      </c>
      <c r="B33" s="12">
        <v>1291492.1000000001</v>
      </c>
      <c r="C33" s="12">
        <v>2384399.2000000002</v>
      </c>
      <c r="D33" s="12">
        <v>3199189.1</v>
      </c>
      <c r="E33" s="12">
        <v>4034454.9</v>
      </c>
    </row>
    <row r="34" spans="1:5" ht="22.9" customHeight="1" x14ac:dyDescent="0.2">
      <c r="A34" s="7" t="s">
        <v>24</v>
      </c>
      <c r="B34" s="16">
        <f>B36+B37+B38+B39+B40+B41+B42</f>
        <v>34224577.399999999</v>
      </c>
      <c r="C34" s="16">
        <f t="shared" ref="C34:D34" si="6">C36+C37+C38+C39+C40+C41+C42</f>
        <v>73391797.700000003</v>
      </c>
      <c r="D34" s="16">
        <f t="shared" si="6"/>
        <v>111486116.59999998</v>
      </c>
      <c r="E34" s="16">
        <f>E36+E37+E38+E39+E40+E41+E42</f>
        <v>149750022.20000002</v>
      </c>
    </row>
    <row r="35" spans="1:5" ht="19.149999999999999" customHeight="1" x14ac:dyDescent="0.2">
      <c r="A35" s="7" t="s">
        <v>5</v>
      </c>
      <c r="B35" s="12"/>
      <c r="C35" s="12"/>
      <c r="D35" s="12"/>
      <c r="E35" s="12"/>
    </row>
    <row r="36" spans="1:5" ht="33" customHeight="1" x14ac:dyDescent="0.2">
      <c r="A36" s="9" t="s">
        <v>25</v>
      </c>
      <c r="B36" s="12">
        <v>1838601.4</v>
      </c>
      <c r="C36" s="12">
        <v>4255640.2</v>
      </c>
      <c r="D36" s="12">
        <v>7221602.2999999998</v>
      </c>
      <c r="E36" s="12">
        <v>9019489.1999999993</v>
      </c>
    </row>
    <row r="37" spans="1:5" ht="40.15" customHeight="1" x14ac:dyDescent="0.2">
      <c r="A37" s="9" t="s">
        <v>26</v>
      </c>
      <c r="B37" s="12">
        <v>16134291.1</v>
      </c>
      <c r="C37" s="12">
        <v>32268582.300000001</v>
      </c>
      <c r="D37" s="12">
        <v>48402873.399999999</v>
      </c>
      <c r="E37" s="12">
        <v>64537164.5</v>
      </c>
    </row>
    <row r="38" spans="1:5" ht="36" customHeight="1" x14ac:dyDescent="0.2">
      <c r="A38" s="9" t="s">
        <v>27</v>
      </c>
      <c r="B38" s="12">
        <v>14954.9</v>
      </c>
      <c r="C38" s="12">
        <v>29909.8</v>
      </c>
      <c r="D38" s="12">
        <v>44864.6</v>
      </c>
      <c r="E38" s="12">
        <v>59819.5</v>
      </c>
    </row>
    <row r="39" spans="1:5" ht="19.899999999999999" customHeight="1" x14ac:dyDescent="0.2">
      <c r="A39" s="9" t="s">
        <v>28</v>
      </c>
      <c r="B39" s="12">
        <v>5945.4</v>
      </c>
      <c r="C39" s="12">
        <v>13377.2</v>
      </c>
      <c r="D39" s="12">
        <v>20809</v>
      </c>
      <c r="E39" s="12">
        <v>29727.200000000001</v>
      </c>
    </row>
    <row r="40" spans="1:5" ht="39.75" customHeight="1" x14ac:dyDescent="0.2">
      <c r="A40" s="9" t="s">
        <v>29</v>
      </c>
      <c r="B40" s="12">
        <v>9772105.3000000007</v>
      </c>
      <c r="C40" s="12">
        <v>21473821.600000001</v>
      </c>
      <c r="D40" s="12">
        <v>32890302.399999999</v>
      </c>
      <c r="E40" s="12">
        <v>45482107.399999999</v>
      </c>
    </row>
    <row r="41" spans="1:5" ht="34.9" customHeight="1" x14ac:dyDescent="0.2">
      <c r="A41" s="9" t="s">
        <v>30</v>
      </c>
      <c r="B41" s="12">
        <v>217382.9</v>
      </c>
      <c r="C41" s="12">
        <v>441467.6</v>
      </c>
      <c r="D41" s="12">
        <v>584496.1</v>
      </c>
      <c r="E41" s="12">
        <v>654706.5</v>
      </c>
    </row>
    <row r="42" spans="1:5" ht="18.600000000000001" customHeight="1" x14ac:dyDescent="0.2">
      <c r="A42" s="9" t="s">
        <v>31</v>
      </c>
      <c r="B42" s="12">
        <v>6241296.4000000004</v>
      </c>
      <c r="C42" s="12">
        <v>14908999</v>
      </c>
      <c r="D42" s="12">
        <v>22321168.800000001</v>
      </c>
      <c r="E42" s="12">
        <v>29967007.899999999</v>
      </c>
    </row>
    <row r="43" spans="1:5" ht="24.75" customHeight="1" x14ac:dyDescent="0.2">
      <c r="A43" s="7" t="s">
        <v>33</v>
      </c>
      <c r="B43" s="12">
        <v>620461.4</v>
      </c>
      <c r="C43" s="12">
        <v>2979680.3</v>
      </c>
      <c r="D43" s="12">
        <v>6342491.2999999998</v>
      </c>
      <c r="E43" s="12">
        <v>11581871.4</v>
      </c>
    </row>
    <row r="44" spans="1:5" ht="19.149999999999999" customHeight="1" x14ac:dyDescent="0.2">
      <c r="A44" s="7" t="s">
        <v>0</v>
      </c>
      <c r="B44" s="12"/>
      <c r="C44" s="12"/>
      <c r="D44" s="12"/>
      <c r="E44" s="12"/>
    </row>
    <row r="45" spans="1:5" ht="20.45" customHeight="1" x14ac:dyDescent="0.2">
      <c r="A45" s="9" t="s">
        <v>34</v>
      </c>
      <c r="B45" s="12">
        <v>150000</v>
      </c>
      <c r="C45" s="12">
        <v>958107</v>
      </c>
      <c r="D45" s="12">
        <v>3565202</v>
      </c>
      <c r="E45" s="12">
        <v>8073512.0999999996</v>
      </c>
    </row>
    <row r="46" spans="1:5" s="1" customFormat="1" ht="22.9" customHeight="1" x14ac:dyDescent="0.2">
      <c r="A46" s="8" t="s">
        <v>35</v>
      </c>
      <c r="B46" s="15">
        <f t="shared" ref="B46:D46" si="7">B48+B59+B49</f>
        <v>131259380.28</v>
      </c>
      <c r="C46" s="15">
        <f t="shared" si="7"/>
        <v>262587016.96900001</v>
      </c>
      <c r="D46" s="15">
        <f t="shared" si="7"/>
        <v>395826890.36899996</v>
      </c>
      <c r="E46" s="15">
        <f>E48+E59+E49</f>
        <v>527872801.67999995</v>
      </c>
    </row>
    <row r="47" spans="1:5" ht="18.600000000000001" customHeight="1" x14ac:dyDescent="0.2">
      <c r="A47" s="7" t="s">
        <v>5</v>
      </c>
      <c r="B47" s="12"/>
      <c r="C47" s="12"/>
      <c r="D47" s="12"/>
      <c r="E47" s="12"/>
    </row>
    <row r="48" spans="1:5" ht="21.6" customHeight="1" x14ac:dyDescent="0.2">
      <c r="A48" s="7" t="s">
        <v>36</v>
      </c>
      <c r="B48" s="12">
        <v>225203.20000000001</v>
      </c>
      <c r="C48" s="12">
        <v>451581.5</v>
      </c>
      <c r="D48" s="12">
        <v>679134.7</v>
      </c>
      <c r="E48" s="12">
        <v>910213</v>
      </c>
    </row>
    <row r="49" spans="1:5" ht="21.6" customHeight="1" x14ac:dyDescent="0.2">
      <c r="A49" s="7" t="s">
        <v>37</v>
      </c>
      <c r="B49" s="12">
        <f>B51+B52+B53+B54+B55+B56+B57+B58</f>
        <v>42321219.520000003</v>
      </c>
      <c r="C49" s="12">
        <f>C51+C52+C53+C54+C55+C56+C57+C58</f>
        <v>88067248.449000001</v>
      </c>
      <c r="D49" s="12">
        <f>D51+D52+D53+D54+D55+D56+D57+D58</f>
        <v>132672673.469</v>
      </c>
      <c r="E49" s="12">
        <f>E51+E52+E53+E54+E55+E56+E57+E58</f>
        <v>175425447.66</v>
      </c>
    </row>
    <row r="50" spans="1:5" ht="17.45" customHeight="1" x14ac:dyDescent="0.2">
      <c r="A50" s="7" t="s">
        <v>5</v>
      </c>
      <c r="B50" s="12"/>
      <c r="C50" s="12"/>
      <c r="D50" s="12"/>
      <c r="E50" s="12"/>
    </row>
    <row r="51" spans="1:5" ht="21.6" customHeight="1" x14ac:dyDescent="0.2">
      <c r="A51" s="9" t="s">
        <v>38</v>
      </c>
      <c r="B51" s="12">
        <v>902766.2</v>
      </c>
      <c r="C51" s="12">
        <v>1805532.5</v>
      </c>
      <c r="D51" s="12">
        <v>2708298.7</v>
      </c>
      <c r="E51" s="12">
        <v>3009220.8</v>
      </c>
    </row>
    <row r="52" spans="1:5" ht="21.6" customHeight="1" x14ac:dyDescent="0.2">
      <c r="A52" s="9" t="s">
        <v>39</v>
      </c>
      <c r="B52" s="12">
        <v>5422027.7000000002</v>
      </c>
      <c r="C52" s="12">
        <v>10844055.4</v>
      </c>
      <c r="D52" s="12">
        <v>16108857.5</v>
      </c>
      <c r="E52" s="12">
        <v>19121596</v>
      </c>
    </row>
    <row r="53" spans="1:5" ht="21.6" customHeight="1" x14ac:dyDescent="0.2">
      <c r="A53" s="9" t="s">
        <v>40</v>
      </c>
      <c r="B53" s="12">
        <v>13228931.300000001</v>
      </c>
      <c r="C53" s="12">
        <v>26824663.399999999</v>
      </c>
      <c r="D53" s="12">
        <v>40081719.600000001</v>
      </c>
      <c r="E53" s="12">
        <v>53702312.700000003</v>
      </c>
    </row>
    <row r="54" spans="1:5" ht="21.6" customHeight="1" x14ac:dyDescent="0.2">
      <c r="A54" s="9" t="s">
        <v>41</v>
      </c>
      <c r="B54" s="12">
        <v>24397.4</v>
      </c>
      <c r="C54" s="12">
        <v>39035.800000000003</v>
      </c>
      <c r="D54" s="12">
        <v>63433.2</v>
      </c>
      <c r="E54" s="12">
        <v>97589.5</v>
      </c>
    </row>
    <row r="55" spans="1:5" ht="21.6" customHeight="1" x14ac:dyDescent="0.2">
      <c r="A55" s="9" t="s">
        <v>42</v>
      </c>
      <c r="B55" s="12">
        <v>1522905.12</v>
      </c>
      <c r="C55" s="12">
        <v>2836242.2</v>
      </c>
      <c r="D55" s="12">
        <v>3943807.12</v>
      </c>
      <c r="E55" s="12">
        <v>5006804</v>
      </c>
    </row>
    <row r="56" spans="1:5" ht="20.45" customHeight="1" x14ac:dyDescent="0.2">
      <c r="A56" s="9" t="s">
        <v>43</v>
      </c>
      <c r="B56" s="12">
        <v>835330.5</v>
      </c>
      <c r="C56" s="12">
        <v>1921956.9</v>
      </c>
      <c r="D56" s="12">
        <v>2607036.9</v>
      </c>
      <c r="E56" s="12">
        <v>3722176.8</v>
      </c>
    </row>
    <row r="57" spans="1:5" ht="22.9" customHeight="1" x14ac:dyDescent="0.2">
      <c r="A57" s="9" t="s">
        <v>44</v>
      </c>
      <c r="B57" s="12">
        <v>7155</v>
      </c>
      <c r="C57" s="12">
        <v>14310</v>
      </c>
      <c r="D57" s="12">
        <v>21465</v>
      </c>
      <c r="E57" s="12">
        <v>28620</v>
      </c>
    </row>
    <row r="58" spans="1:5" ht="19.149999999999999" customHeight="1" x14ac:dyDescent="0.2">
      <c r="A58" s="9" t="s">
        <v>45</v>
      </c>
      <c r="B58" s="12">
        <v>20377706.300000001</v>
      </c>
      <c r="C58" s="12">
        <v>43781452.248999998</v>
      </c>
      <c r="D58" s="12">
        <v>67138055.449000001</v>
      </c>
      <c r="E58" s="12">
        <v>90737127.859999999</v>
      </c>
    </row>
    <row r="59" spans="1:5" ht="18" customHeight="1" x14ac:dyDescent="0.2">
      <c r="A59" s="7" t="s">
        <v>46</v>
      </c>
      <c r="B59" s="12">
        <f>B61</f>
        <v>88712957.560000002</v>
      </c>
      <c r="C59" s="12">
        <f t="shared" ref="C59:E59" si="8">C61</f>
        <v>174068187.02000001</v>
      </c>
      <c r="D59" s="12">
        <f t="shared" si="8"/>
        <v>262475082.19999999</v>
      </c>
      <c r="E59" s="12">
        <f t="shared" si="8"/>
        <v>351537141.01999998</v>
      </c>
    </row>
    <row r="60" spans="1:5" ht="18.600000000000001" customHeight="1" x14ac:dyDescent="0.2">
      <c r="A60" s="7" t="s">
        <v>5</v>
      </c>
      <c r="B60" s="12"/>
      <c r="C60" s="12"/>
      <c r="D60" s="12"/>
      <c r="E60" s="12"/>
    </row>
    <row r="61" spans="1:5" ht="18.600000000000001" customHeight="1" x14ac:dyDescent="0.2">
      <c r="A61" s="9" t="s">
        <v>47</v>
      </c>
      <c r="B61" s="12">
        <v>88712957.560000002</v>
      </c>
      <c r="C61" s="12">
        <v>174068187.02000001</v>
      </c>
      <c r="D61" s="12">
        <v>262475082.19999999</v>
      </c>
      <c r="E61" s="12">
        <v>351537141.01999998</v>
      </c>
    </row>
    <row r="62" spans="1:5" s="1" customFormat="1" ht="19.899999999999999" customHeight="1" x14ac:dyDescent="0.2">
      <c r="A62" s="8" t="s">
        <v>48</v>
      </c>
      <c r="B62" s="15">
        <f t="shared" ref="B62:D62" si="9">B64+B65+B66+B68+B69+B67</f>
        <v>61227259.929400004</v>
      </c>
      <c r="C62" s="15">
        <f t="shared" si="9"/>
        <v>126139586.9799</v>
      </c>
      <c r="D62" s="15">
        <f t="shared" si="9"/>
        <v>183825035.34040001</v>
      </c>
      <c r="E62" s="15">
        <f>E64+E65+E66+E68+E69+E67</f>
        <v>238577128.10000002</v>
      </c>
    </row>
    <row r="63" spans="1:5" ht="21.6" customHeight="1" x14ac:dyDescent="0.2">
      <c r="A63" s="7" t="s">
        <v>5</v>
      </c>
      <c r="B63" s="12"/>
      <c r="C63" s="12"/>
      <c r="D63" s="12"/>
      <c r="E63" s="12"/>
    </row>
    <row r="64" spans="1:5" ht="25.15" customHeight="1" x14ac:dyDescent="0.2">
      <c r="A64" s="7" t="s">
        <v>49</v>
      </c>
      <c r="B64" s="12">
        <v>253052.79999999999</v>
      </c>
      <c r="C64" s="12">
        <v>572769.1</v>
      </c>
      <c r="D64" s="12">
        <v>626381.9</v>
      </c>
      <c r="E64" s="12">
        <v>628691.9</v>
      </c>
    </row>
    <row r="65" spans="1:5" ht="44.25" customHeight="1" x14ac:dyDescent="0.2">
      <c r="A65" s="7" t="s">
        <v>50</v>
      </c>
      <c r="B65" s="12">
        <v>181143.90839999999</v>
      </c>
      <c r="C65" s="12">
        <v>381987.23790000001</v>
      </c>
      <c r="D65" s="12">
        <v>544204.21840000001</v>
      </c>
      <c r="E65" s="12">
        <v>697675.2</v>
      </c>
    </row>
    <row r="66" spans="1:5" ht="19.899999999999999" customHeight="1" x14ac:dyDescent="0.2">
      <c r="A66" s="7" t="s">
        <v>51</v>
      </c>
      <c r="B66" s="12">
        <v>3182.5</v>
      </c>
      <c r="C66" s="12">
        <v>6365</v>
      </c>
      <c r="D66" s="12">
        <v>9547.5</v>
      </c>
      <c r="E66" s="12">
        <v>12729.9</v>
      </c>
    </row>
    <row r="67" spans="1:5" ht="52.5" customHeight="1" x14ac:dyDescent="0.2">
      <c r="A67" s="7" t="s">
        <v>70</v>
      </c>
      <c r="B67" s="12">
        <v>3425</v>
      </c>
      <c r="C67" s="12">
        <v>8650</v>
      </c>
      <c r="D67" s="12">
        <v>14675</v>
      </c>
      <c r="E67" s="12">
        <v>21000</v>
      </c>
    </row>
    <row r="68" spans="1:5" ht="19.899999999999999" customHeight="1" x14ac:dyDescent="0.2">
      <c r="A68" s="7" t="s">
        <v>52</v>
      </c>
      <c r="B68" s="12">
        <v>59823955.620999999</v>
      </c>
      <c r="C68" s="12">
        <v>123244815.442</v>
      </c>
      <c r="D68" s="12">
        <v>179742726.42199999</v>
      </c>
      <c r="E68" s="12">
        <v>233367030.80000001</v>
      </c>
    </row>
    <row r="69" spans="1:5" ht="19.899999999999999" customHeight="1" x14ac:dyDescent="0.2">
      <c r="A69" s="7" t="s">
        <v>53</v>
      </c>
      <c r="B69" s="12">
        <v>962500.1</v>
      </c>
      <c r="C69" s="12">
        <v>1925000.2</v>
      </c>
      <c r="D69" s="12">
        <v>2887500.3</v>
      </c>
      <c r="E69" s="12">
        <v>3850000.3</v>
      </c>
    </row>
    <row r="70" spans="1:5" s="1" customFormat="1" ht="28.5" customHeight="1" x14ac:dyDescent="0.2">
      <c r="A70" s="8" t="s">
        <v>54</v>
      </c>
      <c r="B70" s="15">
        <f>B72+B92</f>
        <v>29646380.100000001</v>
      </c>
      <c r="C70" s="15">
        <f>C72+C92</f>
        <v>81045046.329999998</v>
      </c>
      <c r="D70" s="15">
        <f>D72+D92</f>
        <v>156465959.82000002</v>
      </c>
      <c r="E70" s="15">
        <f>E72+E92</f>
        <v>215934195.17999998</v>
      </c>
    </row>
    <row r="71" spans="1:5" ht="19.899999999999999" customHeight="1" x14ac:dyDescent="0.2">
      <c r="A71" s="7" t="s">
        <v>5</v>
      </c>
      <c r="B71" s="12"/>
      <c r="C71" s="12"/>
      <c r="D71" s="12"/>
      <c r="E71" s="12"/>
    </row>
    <row r="72" spans="1:5" s="1" customFormat="1" ht="21" customHeight="1" x14ac:dyDescent="0.2">
      <c r="A72" s="8" t="s">
        <v>55</v>
      </c>
      <c r="B72" s="15">
        <f>B74</f>
        <v>29646380.100000001</v>
      </c>
      <c r="C72" s="15">
        <f t="shared" ref="C72:E72" si="10">C74</f>
        <v>81046322.329999998</v>
      </c>
      <c r="D72" s="15">
        <f t="shared" si="10"/>
        <v>156467235.82000002</v>
      </c>
      <c r="E72" s="15">
        <f t="shared" si="10"/>
        <v>215935471.17999998</v>
      </c>
    </row>
    <row r="73" spans="1:5" ht="18" customHeight="1" x14ac:dyDescent="0.2">
      <c r="A73" s="7" t="s">
        <v>5</v>
      </c>
      <c r="B73" s="12"/>
      <c r="C73" s="12"/>
      <c r="D73" s="12"/>
      <c r="E73" s="12"/>
    </row>
    <row r="74" spans="1:5" s="1" customFormat="1" ht="20.45" customHeight="1" x14ac:dyDescent="0.2">
      <c r="A74" s="8" t="s">
        <v>56</v>
      </c>
      <c r="B74" s="15">
        <f>B76+B81+B86</f>
        <v>29646380.100000001</v>
      </c>
      <c r="C74" s="15">
        <f t="shared" ref="C74:E74" si="11">C76+C81+C86</f>
        <v>81046322.329999998</v>
      </c>
      <c r="D74" s="15">
        <f t="shared" si="11"/>
        <v>156467235.82000002</v>
      </c>
      <c r="E74" s="15">
        <f t="shared" si="11"/>
        <v>215935471.17999998</v>
      </c>
    </row>
    <row r="75" spans="1:5" s="1" customFormat="1" ht="20.45" customHeight="1" x14ac:dyDescent="0.2">
      <c r="A75" s="7" t="s">
        <v>5</v>
      </c>
      <c r="B75" s="12"/>
      <c r="C75" s="12"/>
      <c r="D75" s="12"/>
      <c r="E75" s="12"/>
    </row>
    <row r="76" spans="1:5" s="1" customFormat="1" ht="22.15" customHeight="1" x14ac:dyDescent="0.2">
      <c r="A76" s="8" t="s">
        <v>57</v>
      </c>
      <c r="B76" s="15">
        <f t="shared" ref="B76:E76" si="12">B78+B79+B80</f>
        <v>24798884.300000001</v>
      </c>
      <c r="C76" s="15">
        <f t="shared" si="12"/>
        <v>68307339.530000001</v>
      </c>
      <c r="D76" s="15">
        <f t="shared" si="12"/>
        <v>136415480.02000001</v>
      </c>
      <c r="E76" s="15">
        <f t="shared" si="12"/>
        <v>191430598.5</v>
      </c>
    </row>
    <row r="77" spans="1:5" s="1" customFormat="1" ht="18.600000000000001" customHeight="1" x14ac:dyDescent="0.2">
      <c r="A77" s="7" t="s">
        <v>5</v>
      </c>
      <c r="B77" s="12"/>
      <c r="C77" s="12"/>
      <c r="D77" s="12"/>
      <c r="E77" s="12"/>
    </row>
    <row r="78" spans="1:5" ht="20.45" customHeight="1" x14ac:dyDescent="0.2">
      <c r="A78" s="9" t="s">
        <v>58</v>
      </c>
      <c r="B78" s="12">
        <v>0</v>
      </c>
      <c r="C78" s="12">
        <v>16799.900000000001</v>
      </c>
      <c r="D78" s="12">
        <v>16799.900000000001</v>
      </c>
      <c r="E78" s="12">
        <v>16799.900000000001</v>
      </c>
    </row>
    <row r="79" spans="1:5" ht="20.45" customHeight="1" x14ac:dyDescent="0.2">
      <c r="A79" s="9" t="s">
        <v>59</v>
      </c>
      <c r="B79" s="12">
        <v>21329249.800000001</v>
      </c>
      <c r="C79" s="12">
        <v>54337489.43</v>
      </c>
      <c r="D79" s="12">
        <v>106433590.72</v>
      </c>
      <c r="E79" s="12">
        <v>146323644.90000001</v>
      </c>
    </row>
    <row r="80" spans="1:5" ht="22.9" customHeight="1" x14ac:dyDescent="0.2">
      <c r="A80" s="9" t="s">
        <v>60</v>
      </c>
      <c r="B80" s="12">
        <v>3469634.5</v>
      </c>
      <c r="C80" s="12">
        <v>13953050.199999999</v>
      </c>
      <c r="D80" s="12">
        <v>29965089.399999999</v>
      </c>
      <c r="E80" s="12">
        <v>45090153.700000003</v>
      </c>
    </row>
    <row r="81" spans="1:5" s="1" customFormat="1" ht="33" customHeight="1" x14ac:dyDescent="0.2">
      <c r="A81" s="8" t="s">
        <v>1</v>
      </c>
      <c r="B81" s="15">
        <f t="shared" ref="B81:D81" si="13">B83+B84+B85</f>
        <v>3857757.7</v>
      </c>
      <c r="C81" s="15">
        <f t="shared" si="13"/>
        <v>10267345.800000001</v>
      </c>
      <c r="D81" s="15">
        <f t="shared" si="13"/>
        <v>17006320.300000001</v>
      </c>
      <c r="E81" s="15">
        <f>E83+E84+E85</f>
        <v>20775099.48</v>
      </c>
    </row>
    <row r="82" spans="1:5" s="1" customFormat="1" ht="19.899999999999999" customHeight="1" x14ac:dyDescent="0.2">
      <c r="A82" s="7" t="s">
        <v>5</v>
      </c>
      <c r="B82" s="12"/>
      <c r="C82" s="12"/>
      <c r="D82" s="12"/>
      <c r="E82" s="12"/>
    </row>
    <row r="83" spans="1:5" s="1" customFormat="1" ht="19.899999999999999" customHeight="1" x14ac:dyDescent="0.2">
      <c r="A83" s="7" t="s">
        <v>71</v>
      </c>
      <c r="B83" s="12">
        <v>111284.8</v>
      </c>
      <c r="C83" s="12">
        <v>254569.5</v>
      </c>
      <c r="D83" s="12">
        <v>1437819.5</v>
      </c>
      <c r="E83" s="12">
        <v>2022319.5</v>
      </c>
    </row>
    <row r="84" spans="1:5" ht="22.15" customHeight="1" x14ac:dyDescent="0.2">
      <c r="A84" s="9" t="s">
        <v>61</v>
      </c>
      <c r="B84" s="12">
        <v>342006.3</v>
      </c>
      <c r="C84" s="12">
        <v>1299179.3999999999</v>
      </c>
      <c r="D84" s="12">
        <v>2278323.1</v>
      </c>
      <c r="E84" s="12">
        <v>2936950.4</v>
      </c>
    </row>
    <row r="85" spans="1:5" ht="20.45" customHeight="1" x14ac:dyDescent="0.2">
      <c r="A85" s="9" t="s">
        <v>62</v>
      </c>
      <c r="B85" s="12">
        <v>3404466.6</v>
      </c>
      <c r="C85" s="12">
        <v>8713596.9000000004</v>
      </c>
      <c r="D85" s="12">
        <v>13290177.699999999</v>
      </c>
      <c r="E85" s="12">
        <v>15815829.58</v>
      </c>
    </row>
    <row r="86" spans="1:5" s="1" customFormat="1" ht="21" customHeight="1" x14ac:dyDescent="0.2">
      <c r="A86" s="8" t="s">
        <v>63</v>
      </c>
      <c r="B86" s="15">
        <f t="shared" ref="B86:E86" si="14">B89+B88+B90+B91</f>
        <v>989738.1</v>
      </c>
      <c r="C86" s="15">
        <f t="shared" si="14"/>
        <v>2471637</v>
      </c>
      <c r="D86" s="15">
        <f t="shared" si="14"/>
        <v>3045435.5</v>
      </c>
      <c r="E86" s="15">
        <f t="shared" si="14"/>
        <v>3729773.2</v>
      </c>
    </row>
    <row r="87" spans="1:5" ht="21" customHeight="1" x14ac:dyDescent="0.2">
      <c r="A87" s="7" t="s">
        <v>5</v>
      </c>
      <c r="B87" s="12"/>
      <c r="C87" s="12"/>
      <c r="D87" s="12"/>
      <c r="E87" s="12"/>
    </row>
    <row r="88" spans="1:5" ht="21" customHeight="1" x14ac:dyDescent="0.2">
      <c r="A88" s="9" t="s">
        <v>64</v>
      </c>
      <c r="B88" s="12">
        <v>102756.7</v>
      </c>
      <c r="C88" s="12">
        <v>279993.40000000002</v>
      </c>
      <c r="D88" s="12">
        <v>448955.1</v>
      </c>
      <c r="E88" s="12">
        <v>797064</v>
      </c>
    </row>
    <row r="89" spans="1:5" ht="19.899999999999999" customHeight="1" x14ac:dyDescent="0.2">
      <c r="A89" s="9" t="s">
        <v>65</v>
      </c>
      <c r="B89" s="12">
        <v>568.70000000000005</v>
      </c>
      <c r="C89" s="12">
        <v>4904.6000000000004</v>
      </c>
      <c r="D89" s="12">
        <v>5943.4</v>
      </c>
      <c r="E89" s="12">
        <v>6343.4</v>
      </c>
    </row>
    <row r="90" spans="1:5" ht="21.6" customHeight="1" x14ac:dyDescent="0.2">
      <c r="A90" s="9" t="s">
        <v>66</v>
      </c>
      <c r="B90" s="12">
        <v>324214.09999999998</v>
      </c>
      <c r="C90" s="12">
        <v>667215.69999999995</v>
      </c>
      <c r="D90" s="12">
        <v>668979.5</v>
      </c>
      <c r="E90" s="12">
        <v>670331.30000000005</v>
      </c>
    </row>
    <row r="91" spans="1:5" ht="22.9" customHeight="1" x14ac:dyDescent="0.2">
      <c r="A91" s="9" t="s">
        <v>67</v>
      </c>
      <c r="B91" s="12">
        <v>562198.6</v>
      </c>
      <c r="C91" s="12">
        <v>1519523.3</v>
      </c>
      <c r="D91" s="12">
        <v>1921557.5</v>
      </c>
      <c r="E91" s="12">
        <v>2256034.5</v>
      </c>
    </row>
    <row r="92" spans="1:5" s="1" customFormat="1" ht="30.6" customHeight="1" x14ac:dyDescent="0.2">
      <c r="A92" s="8" t="s">
        <v>68</v>
      </c>
      <c r="B92" s="15">
        <v>0</v>
      </c>
      <c r="C92" s="20">
        <v>-1276</v>
      </c>
      <c r="D92" s="20">
        <v>-1276</v>
      </c>
      <c r="E92" s="20">
        <v>-1276</v>
      </c>
    </row>
    <row r="93" spans="1:5" ht="55.15" customHeight="1" x14ac:dyDescent="0.2"/>
    <row r="94" spans="1:5" ht="55.15" customHeight="1" x14ac:dyDescent="0.2">
      <c r="A94" s="2"/>
      <c r="B94" s="2"/>
      <c r="C94" s="2"/>
      <c r="D94" s="2"/>
      <c r="E94" s="2"/>
    </row>
    <row r="95" spans="1:5" ht="55.15" customHeight="1" x14ac:dyDescent="0.2">
      <c r="A95" s="2"/>
      <c r="B95" s="2"/>
      <c r="C95" s="2"/>
      <c r="D95" s="2"/>
      <c r="E95" s="2"/>
    </row>
    <row r="96" spans="1:5" ht="55.15" customHeight="1" x14ac:dyDescent="0.2">
      <c r="A96" s="2"/>
      <c r="B96" s="2"/>
      <c r="C96" s="2"/>
      <c r="D96" s="2"/>
      <c r="E96" s="2"/>
    </row>
    <row r="97" spans="1:5" ht="55.15" customHeight="1" x14ac:dyDescent="0.2">
      <c r="A97" s="2"/>
      <c r="B97" s="2"/>
      <c r="C97" s="2"/>
      <c r="D97" s="2"/>
      <c r="E97" s="2"/>
    </row>
    <row r="98" spans="1:5" ht="55.15" customHeight="1" x14ac:dyDescent="0.2">
      <c r="A98" s="2"/>
      <c r="B98" s="2"/>
      <c r="C98" s="2"/>
      <c r="D98" s="2"/>
      <c r="E98" s="2"/>
    </row>
    <row r="99" spans="1:5" ht="55.15" customHeight="1" x14ac:dyDescent="0.2">
      <c r="A99" s="2"/>
      <c r="B99" s="2"/>
      <c r="C99" s="2"/>
      <c r="D99" s="2"/>
      <c r="E99" s="2"/>
    </row>
    <row r="100" spans="1:5" ht="55.15" customHeight="1" x14ac:dyDescent="0.2">
      <c r="A100" s="2"/>
      <c r="B100" s="2"/>
      <c r="C100" s="2"/>
      <c r="D100" s="2"/>
      <c r="E100" s="2"/>
    </row>
    <row r="101" spans="1:5" ht="55.15" customHeight="1" x14ac:dyDescent="0.2">
      <c r="A101" s="2"/>
      <c r="B101" s="2"/>
      <c r="C101" s="2"/>
      <c r="D101" s="2"/>
      <c r="E101" s="2"/>
    </row>
    <row r="102" spans="1:5" ht="55.15" customHeight="1" x14ac:dyDescent="0.2">
      <c r="A102" s="2"/>
      <c r="B102" s="2"/>
      <c r="C102" s="2"/>
      <c r="D102" s="2"/>
      <c r="E102" s="2"/>
    </row>
    <row r="103" spans="1:5" ht="55.15" customHeight="1" x14ac:dyDescent="0.2">
      <c r="A103" s="2"/>
      <c r="B103" s="2"/>
      <c r="C103" s="2"/>
      <c r="D103" s="2"/>
      <c r="E103" s="2"/>
    </row>
    <row r="104" spans="1:5" ht="55.15" customHeight="1" x14ac:dyDescent="0.2">
      <c r="A104" s="2"/>
      <c r="B104" s="2"/>
      <c r="C104" s="2"/>
      <c r="D104" s="2"/>
      <c r="E104" s="2"/>
    </row>
    <row r="105" spans="1:5" ht="55.15" customHeight="1" x14ac:dyDescent="0.2">
      <c r="A105" s="2"/>
      <c r="B105" s="2"/>
      <c r="C105" s="2"/>
      <c r="D105" s="2"/>
      <c r="E105" s="2"/>
    </row>
    <row r="106" spans="1:5" ht="55.15" customHeight="1" x14ac:dyDescent="0.2">
      <c r="A106" s="2"/>
      <c r="B106" s="2"/>
      <c r="C106" s="2"/>
      <c r="D106" s="2"/>
      <c r="E106" s="2"/>
    </row>
    <row r="107" spans="1:5" ht="55.15" customHeight="1" x14ac:dyDescent="0.2">
      <c r="A107" s="2"/>
      <c r="B107" s="2"/>
      <c r="C107" s="2"/>
      <c r="D107" s="2"/>
      <c r="E107" s="2"/>
    </row>
    <row r="108" spans="1:5" ht="55.15" customHeight="1" x14ac:dyDescent="0.2">
      <c r="A108" s="2"/>
      <c r="B108" s="2"/>
      <c r="C108" s="2"/>
      <c r="D108" s="2"/>
      <c r="E108" s="2"/>
    </row>
    <row r="109" spans="1:5" ht="55.15" customHeight="1" x14ac:dyDescent="0.2">
      <c r="A109" s="2"/>
      <c r="B109" s="2"/>
      <c r="C109" s="2"/>
      <c r="D109" s="2"/>
      <c r="E109" s="2"/>
    </row>
    <row r="110" spans="1:5" ht="55.15" customHeight="1" x14ac:dyDescent="0.2">
      <c r="A110" s="2"/>
      <c r="B110" s="2"/>
      <c r="C110" s="2"/>
      <c r="D110" s="2"/>
      <c r="E110" s="2"/>
    </row>
    <row r="111" spans="1:5" ht="55.15" customHeight="1" x14ac:dyDescent="0.2">
      <c r="A111" s="2"/>
      <c r="B111" s="2"/>
      <c r="C111" s="2"/>
      <c r="D111" s="2"/>
      <c r="E111" s="2"/>
    </row>
    <row r="112" spans="1:5" ht="55.15" customHeight="1" x14ac:dyDescent="0.2">
      <c r="A112" s="2"/>
      <c r="B112" s="2"/>
      <c r="C112" s="2"/>
      <c r="D112" s="2"/>
      <c r="E112" s="2"/>
    </row>
    <row r="113" spans="1:5" ht="55.15" customHeight="1" x14ac:dyDescent="0.2">
      <c r="A113" s="2"/>
      <c r="B113" s="2"/>
      <c r="C113" s="2"/>
      <c r="D113" s="2"/>
      <c r="E113" s="2"/>
    </row>
    <row r="114" spans="1:5" ht="55.15" customHeight="1" x14ac:dyDescent="0.2">
      <c r="A114" s="2"/>
      <c r="B114" s="2"/>
      <c r="C114" s="2"/>
      <c r="D114" s="2"/>
      <c r="E114" s="2"/>
    </row>
  </sheetData>
  <mergeCells count="4">
    <mergeCell ref="A1:E1"/>
    <mergeCell ref="A2:E2"/>
    <mergeCell ref="A4:E4"/>
    <mergeCell ref="A3:E3"/>
  </mergeCells>
  <printOptions gridLines="1"/>
  <pageMargins left="0" right="0" top="0" bottom="0" header="0" footer="0"/>
  <pageSetup scale="59" firstPageNumber="682" orientation="portrait" useFirstPageNumber="1" horizontalDpi="4294967294" verticalDpi="4294967294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Lamara Gozalyan</dc:creator>
  <cp:lastModifiedBy>Marine Gochumyan</cp:lastModifiedBy>
  <cp:lastPrinted>2020-12-28T16:57:33Z</cp:lastPrinted>
  <dcterms:created xsi:type="dcterms:W3CDTF">2018-09-26T12:39:00Z</dcterms:created>
  <dcterms:modified xsi:type="dcterms:W3CDTF">2020-12-28T18:17:38Z</dcterms:modified>
</cp:coreProperties>
</file>