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865" tabRatio="456" activeTab="2"/>
  </bookViews>
  <sheets>
    <sheet name="hav.3-1" sheetId="28" r:id="rId1"/>
    <sheet name="hav. 3-1.1" sheetId="26" r:id="rId2"/>
    <sheet name="hav3-1.1.1" sheetId="25" r:id="rId3"/>
    <sheet name="hav 3-1.1.1.1" sheetId="27" r:id="rId4"/>
  </sheets>
  <definedNames>
    <definedName name="BOP">#REF!</definedName>
    <definedName name="BOPfoot">#REF!</definedName>
    <definedName name="DebtCG">#REF!</definedName>
    <definedName name="DebtGG">#REF!</definedName>
    <definedName name="MonExo">#REF!</definedName>
    <definedName name="MonGrow">#REF!</definedName>
    <definedName name="_xlnm.Print_Area" localSheetId="3">'hav 3-1.1.1.1'!$A$1:$E$18</definedName>
    <definedName name="_xlnm.Print_Area" localSheetId="1">'hav. 3-1.1'!$A$1:$D$128</definedName>
    <definedName name="_xlnm.Print_Area" localSheetId="0">'hav.3-1'!$A$1:$B$64</definedName>
    <definedName name="_xlnm.Print_Titles" localSheetId="1">'hav. 3-1.1'!$6:$7</definedName>
    <definedName name="_xlnm.Print_Titles" localSheetId="0">'hav.3-1'!$5:$5</definedName>
    <definedName name="_xlnm.Print_Titles" localSheetId="2">'hav3-1.1.1'!$5:$7</definedName>
    <definedName name="RealExo">#REF!</definedName>
    <definedName name="RealPercent">#REF!</definedName>
    <definedName name="Table_2._Turkey__Exogenous_assumptions">#REF!</definedName>
    <definedName name="vlom">#REF!</definedName>
    <definedName name="Z_248BE2BA_E445_11D3_BFE0_00003960F508_.wvu.Cols">#REF!</definedName>
  </definedNames>
  <calcPr calcId="144525"/>
  <customWorkbookViews>
    <customWorkbookView name="Ruzanna Gabrielyan - Personal View" guid="{7DC48BE1-46DF-4852-90F0-C5EC3EE8E643}" mergeInterval="0" personalView="1" maximized="1" xWindow="-8" yWindow="-8" windowWidth="1936" windowHeight="1056" activeSheetId="1"/>
    <customWorkbookView name="Naira Apyan - Personal View" guid="{0F095AE5-4E5E-4B81-B717-BA955D87E8C5}" mergeInterval="0" personalView="1" xWindow="9" yWindow="28" windowWidth="940" windowHeight="720" activeSheetId="1"/>
    <customWorkbookView name="Hakob Deghoyan - Personal View" guid="{B5B2E58C-80A7-4938-ADFD-65719DAFEFB2}" mergeInterval="0" personalView="1" maximized="1" xWindow="-8" yWindow="-8" windowWidth="1936" windowHeight="1056" activeSheetId="1"/>
    <customWorkbookView name="Vilson Kyatikyan - Personal View" guid="{21DB41A6-7B52-4642-8966-36BA14DED82E}" mergeInterval="0" personalView="1" xWindow="2" windowWidth="1918" windowHeight="1040" activeSheetId="1"/>
    <customWorkbookView name="Marine Madoyan - Personal View" guid="{C562CE11-08BA-4A6C-B921-89D1A80BC914}" mergeInterval="0" personalView="1" maximized="1" xWindow="-8" yWindow="-8" windowWidth="1936" windowHeight="1056" activeSheetId="1"/>
    <customWorkbookView name="Ani Mirzoyan - Personal View" guid="{C54F9C0E-39F6-41BE-ACA3-D66F274E6229}" mergeInterval="0" personalView="1" maximized="1" xWindow="-8" yWindow="-8" windowWidth="1936" windowHeight="1056" activeSheetId="1"/>
    <customWorkbookView name="Gayane Osipyan - Personal View" guid="{B7A2E55C-11BC-49BF-8E6C-8C9B29F452A4}" mergeInterval="0" personalView="1" maximized="1" xWindow="-8" yWindow="-8" windowWidth="1376" windowHeight="744" activeSheetId="1" showComments="commIndAndComment"/>
    <customWorkbookView name="Anahit _ Arakelyan - Личное представление" guid="{AEC5960C-49E1-49D8-A4C7-A9E2D72EE17A}" mergeInterval="0" personalView="1" xWindow="75" yWindow="75" windowWidth="1739" windowHeight="924" activeSheetId="1"/>
    <customWorkbookView name="Angelina Atayan - Personal View" guid="{C63B5708-9D70-4A3B-B0E6-91FD62F7678E}" mergeInterval="0" personalView="1" maximized="1" windowWidth="1677" windowHeight="744" activeSheetId="1"/>
    <customWorkbookView name="Evelina Grigoryan - Personal View" guid="{8A7A5373-3D1E-4AAE-95E1-81F24AA6DF91}" mergeInterval="0" personalView="1" maximized="1" xWindow="-8" yWindow="-8" windowWidth="1936" windowHeight="1056" activeSheetId="1"/>
    <customWorkbookView name="Elena Khachatryan - Personal View" guid="{385B8621-E377-4D3B-BA8C-35A588A9E796}" mergeInterval="0" personalView="1" maximized="1" xWindow="-8" yWindow="-8" windowWidth="1936" windowHeight="1056" activeSheetId="1"/>
    <customWorkbookView name="Anna Ohanyan - Personal View" guid="{92EEC42E-1C74-4494-BC49-F691EC370531}" mergeInterval="0" personalView="1" maximized="1" windowWidth="1436" windowHeight="684" activeSheetId="1"/>
    <customWorkbookView name="Arpenik Sahradyan - Personal View" guid="{B94B30F3-DE1F-4165-A1D0-FABD9540F864}" mergeInterval="0" personalView="1" maximized="1" xWindow="-8" yWindow="-8" windowWidth="1936" windowHeight="1056" activeSheetId="1"/>
    <customWorkbookView name="Arusyak Hovhannisyan - Personal View" guid="{B2606A4C-0495-454B-9701-76462D908775}" mergeInterval="0" personalView="1" maximized="1" xWindow="-8" yWindow="-8" windowWidth="1936" windowHeight="1056" activeSheetId="1"/>
    <customWorkbookView name="Karine Khojabekyan - Personal View" guid="{7469E0C4-BD01-4D82-8CD8-2BE69DDFAFC4}" mergeInterval="0" personalView="1" maximized="1" xWindow="-8" yWindow="-8" windowWidth="1936" windowHeight="1056" activeSheetId="1" showComments="commIndAndComment"/>
    <customWorkbookView name="Vardan Avetisyan - Personal View" guid="{4669A452-B49C-4E66-BCF4-3205BEE853C9}" mergeInterval="0" personalView="1" maximized="1" xWindow="-8" yWindow="-8" windowWidth="1936" windowHeight="1056" activeSheetId="1"/>
    <customWorkbookView name="Haykuhi Kamendatyan - Personal View" guid="{91DAA1B8-3B54-4756-95BF-A0A50DD34341}" mergeInterval="0" personalView="1" maximized="1" windowWidth="1916" windowHeight="854" activeSheetId="1"/>
    <customWorkbookView name="Narek Karapetyan - Personal View" guid="{F9F8E561-773D-436C-BAF7-26537FCAA36D}" mergeInterval="0" personalView="1" maximized="1" xWindow="-8" yWindow="-8" windowWidth="1936" windowHeight="1096" activeSheetId="1"/>
    <customWorkbookView name="Alisa Adamyan - Personal View" guid="{8B101C46-0B85-42DF-8303-F7EEC09FC7DC}" mergeInterval="0" personalView="1" maximized="1" xWindow="-8" yWindow="-8" windowWidth="1936" windowHeight="1056" activeSheetId="1"/>
    <customWorkbookView name="Armine Varshamyan - Personal View" guid="{E3E754D0-3558-435F-8F3A-F79DE5FEDC58}" mergeInterval="0" personalView="1" maximized="1" windowWidth="1916" windowHeight="854" activeSheetId="1"/>
    <customWorkbookView name="Hetum Hamamtshyan - Personal View" guid="{AADB9AFB-F816-4C9A-AC96-303E4C303F97}" mergeInterval="0" personalView="1" maximized="1" xWindow="-8" yWindow="-8" windowWidth="1936" windowHeight="1056" activeSheetId="1"/>
    <customWorkbookView name="User - Personal View" guid="{8657F7B9-B475-474C-AFC3-99318488A4D6}" mergeInterval="0" personalView="1" maximized="1" xWindow="1" yWindow="1" windowWidth="1362" windowHeight="538" activeSheetId="1"/>
  </customWorkbookViews>
</workbook>
</file>

<file path=xl/calcChain.xml><?xml version="1.0" encoding="utf-8"?>
<calcChain xmlns="http://schemas.openxmlformats.org/spreadsheetml/2006/main">
  <c r="D36" i="26" l="1"/>
  <c r="D81" i="26" l="1"/>
  <c r="D36" i="25"/>
  <c r="F36" i="25"/>
  <c r="E36" i="25"/>
  <c r="D68" i="25"/>
  <c r="F67" i="25"/>
  <c r="E67" i="25"/>
  <c r="E66" i="25"/>
  <c r="D67" i="25" l="1"/>
  <c r="E65" i="25"/>
  <c r="F66" i="25"/>
  <c r="F65" i="25" s="1"/>
  <c r="F63" i="25" s="1"/>
  <c r="F61" i="25" s="1"/>
  <c r="E63" i="25" l="1"/>
  <c r="D65" i="25"/>
  <c r="D66" i="25"/>
  <c r="E61" i="25" l="1"/>
  <c r="D61" i="25" s="1"/>
  <c r="D63" i="25"/>
  <c r="D48" i="28" l="1"/>
  <c r="D17" i="26" l="1"/>
  <c r="D42" i="26"/>
  <c r="B49" i="28"/>
  <c r="D30" i="26" s="1"/>
  <c r="B23" i="28"/>
  <c r="B60" i="28" l="1"/>
  <c r="B61" i="28" s="1"/>
  <c r="B57" i="28"/>
  <c r="B53" i="28"/>
  <c r="B54" i="28" s="1"/>
  <c r="B46" i="28"/>
  <c r="B42" i="28"/>
  <c r="B20" i="28"/>
  <c r="B13" i="28"/>
  <c r="B12" i="28" s="1"/>
  <c r="B10" i="28" s="1"/>
  <c r="B51" i="28" l="1"/>
  <c r="B44" i="28" s="1"/>
  <c r="B17" i="28"/>
  <c r="B8" i="28" s="1"/>
  <c r="D93" i="25"/>
  <c r="F92" i="25"/>
  <c r="E92" i="25"/>
  <c r="E91" i="25" s="1"/>
  <c r="D101" i="25"/>
  <c r="F100" i="25"/>
  <c r="F99" i="25" s="1"/>
  <c r="F98" i="25" s="1"/>
  <c r="F96" i="25" s="1"/>
  <c r="F94" i="25" s="1"/>
  <c r="E100" i="25"/>
  <c r="E99" i="25" s="1"/>
  <c r="D85" i="25"/>
  <c r="F84" i="25"/>
  <c r="F83" i="25" s="1"/>
  <c r="F82" i="25" s="1"/>
  <c r="F80" i="25" s="1"/>
  <c r="F78" i="25" s="1"/>
  <c r="E84" i="25"/>
  <c r="D77" i="25"/>
  <c r="F76" i="25"/>
  <c r="F75" i="25" s="1"/>
  <c r="F74" i="25" s="1"/>
  <c r="F72" i="25" s="1"/>
  <c r="F70" i="25" s="1"/>
  <c r="E76" i="25"/>
  <c r="E75" i="25" s="1"/>
  <c r="D60" i="25"/>
  <c r="F59" i="25"/>
  <c r="F58" i="25" s="1"/>
  <c r="F57" i="25" s="1"/>
  <c r="F55" i="25" s="1"/>
  <c r="F53" i="25" s="1"/>
  <c r="E59" i="25"/>
  <c r="E58" i="25" s="1"/>
  <c r="D52" i="25"/>
  <c r="F51" i="25"/>
  <c r="F50" i="25" s="1"/>
  <c r="F49" i="25" s="1"/>
  <c r="F47" i="25" s="1"/>
  <c r="F45" i="25" s="1"/>
  <c r="E51" i="25"/>
  <c r="E50" i="25" s="1"/>
  <c r="D44" i="25"/>
  <c r="F43" i="25"/>
  <c r="E43" i="25"/>
  <c r="E42" i="25" s="1"/>
  <c r="D35" i="25"/>
  <c r="F34" i="25"/>
  <c r="F33" i="25" s="1"/>
  <c r="F32" i="25" s="1"/>
  <c r="F30" i="25" s="1"/>
  <c r="F28" i="25" s="1"/>
  <c r="E34" i="25"/>
  <c r="E33" i="25" s="1"/>
  <c r="D27" i="25"/>
  <c r="F26" i="25"/>
  <c r="E26" i="25"/>
  <c r="E25" i="25" s="1"/>
  <c r="D19" i="25"/>
  <c r="F18" i="25"/>
  <c r="E18" i="25"/>
  <c r="E17" i="25" s="1"/>
  <c r="D111" i="25"/>
  <c r="F110" i="25"/>
  <c r="F109" i="25" s="1"/>
  <c r="F108" i="25" s="1"/>
  <c r="F106" i="25" s="1"/>
  <c r="F104" i="25" s="1"/>
  <c r="F103" i="25" s="1"/>
  <c r="F102" i="25" s="1"/>
  <c r="E110" i="25"/>
  <c r="E109" i="25" s="1"/>
  <c r="D121" i="25"/>
  <c r="E120" i="25"/>
  <c r="B6" i="28" l="1"/>
  <c r="D100" i="25"/>
  <c r="D84" i="25"/>
  <c r="D92" i="25"/>
  <c r="D18" i="25"/>
  <c r="D59" i="25"/>
  <c r="D43" i="25"/>
  <c r="F42" i="25"/>
  <c r="F41" i="25" s="1"/>
  <c r="F39" i="25" s="1"/>
  <c r="F37" i="25" s="1"/>
  <c r="F91" i="25"/>
  <c r="F90" i="25" s="1"/>
  <c r="F88" i="25" s="1"/>
  <c r="F86" i="25" s="1"/>
  <c r="F69" i="25" s="1"/>
  <c r="E90" i="25"/>
  <c r="D51" i="25"/>
  <c r="E83" i="25"/>
  <c r="D76" i="25"/>
  <c r="D34" i="25"/>
  <c r="D26" i="25"/>
  <c r="D110" i="25"/>
  <c r="E98" i="25"/>
  <c r="D99" i="25"/>
  <c r="E74" i="25"/>
  <c r="D75" i="25"/>
  <c r="D58" i="25"/>
  <c r="E57" i="25"/>
  <c r="E49" i="25"/>
  <c r="D50" i="25"/>
  <c r="E41" i="25"/>
  <c r="D33" i="25"/>
  <c r="E32" i="25"/>
  <c r="E24" i="25"/>
  <c r="F25" i="25"/>
  <c r="F24" i="25" s="1"/>
  <c r="F22" i="25" s="1"/>
  <c r="F20" i="25" s="1"/>
  <c r="E16" i="25"/>
  <c r="F17" i="25"/>
  <c r="F16" i="25" s="1"/>
  <c r="F14" i="25" s="1"/>
  <c r="F12" i="25" s="1"/>
  <c r="E108" i="25"/>
  <c r="D109" i="25"/>
  <c r="F120" i="25"/>
  <c r="F119" i="25" s="1"/>
  <c r="F118" i="25" s="1"/>
  <c r="F116" i="25" s="1"/>
  <c r="F114" i="25" s="1"/>
  <c r="F113" i="25" s="1"/>
  <c r="F112" i="25" s="1"/>
  <c r="E119" i="25"/>
  <c r="D42" i="25" l="1"/>
  <c r="D90" i="25"/>
  <c r="E88" i="25"/>
  <c r="D91" i="25"/>
  <c r="D83" i="25"/>
  <c r="E82" i="25"/>
  <c r="F11" i="25"/>
  <c r="F10" i="25" s="1"/>
  <c r="F8" i="25" s="1"/>
  <c r="D17" i="25"/>
  <c r="D98" i="25"/>
  <c r="E96" i="25"/>
  <c r="D74" i="25"/>
  <c r="E72" i="25"/>
  <c r="D57" i="25"/>
  <c r="E55" i="25"/>
  <c r="D49" i="25"/>
  <c r="E47" i="25"/>
  <c r="D41" i="25"/>
  <c r="E39" i="25"/>
  <c r="D32" i="25"/>
  <c r="E30" i="25"/>
  <c r="E28" i="25" s="1"/>
  <c r="E22" i="25"/>
  <c r="E20" i="25" s="1"/>
  <c r="D24" i="25"/>
  <c r="D25" i="25"/>
  <c r="E14" i="25"/>
  <c r="E12" i="25" s="1"/>
  <c r="D16" i="25"/>
  <c r="E106" i="25"/>
  <c r="D108" i="25"/>
  <c r="D120" i="25"/>
  <c r="D119" i="25"/>
  <c r="E118" i="25"/>
  <c r="E86" i="25" l="1"/>
  <c r="D86" i="25" s="1"/>
  <c r="D97" i="26" s="1"/>
  <c r="D88" i="25"/>
  <c r="D82" i="25"/>
  <c r="E80" i="25"/>
  <c r="D96" i="25"/>
  <c r="E94" i="25"/>
  <c r="D94" i="25" s="1"/>
  <c r="D72" i="25"/>
  <c r="E70" i="25"/>
  <c r="E53" i="25"/>
  <c r="D53" i="25" s="1"/>
  <c r="D55" i="25"/>
  <c r="D47" i="25"/>
  <c r="E45" i="25"/>
  <c r="D45" i="25" s="1"/>
  <c r="D39" i="25"/>
  <c r="E37" i="25"/>
  <c r="D28" i="25"/>
  <c r="D30" i="25"/>
  <c r="D20" i="25"/>
  <c r="D22" i="25"/>
  <c r="D14" i="25"/>
  <c r="D106" i="25"/>
  <c r="E104" i="25"/>
  <c r="E116" i="25"/>
  <c r="D118" i="25"/>
  <c r="D70" i="25" l="1"/>
  <c r="D37" i="25"/>
  <c r="D80" i="25"/>
  <c r="E78" i="25"/>
  <c r="D78" i="25" s="1"/>
  <c r="D12" i="25"/>
  <c r="D11" i="25" s="1"/>
  <c r="E11" i="25"/>
  <c r="D104" i="25"/>
  <c r="E103" i="25"/>
  <c r="E114" i="25"/>
  <c r="D116" i="25"/>
  <c r="E69" i="25" l="1"/>
  <c r="D69" i="25"/>
  <c r="D114" i="25"/>
  <c r="D125" i="26" s="1"/>
  <c r="D121" i="26" s="1"/>
  <c r="E113" i="25"/>
  <c r="E10" i="25"/>
  <c r="D10" i="25" s="1"/>
  <c r="D103" i="25"/>
  <c r="E102" i="25"/>
  <c r="D102" i="25" s="1"/>
  <c r="E112" i="25" l="1"/>
  <c r="D113" i="25"/>
  <c r="D112" i="25" l="1"/>
  <c r="E8" i="25"/>
  <c r="D8" i="25" s="1"/>
  <c r="D101" i="26"/>
  <c r="D93" i="26"/>
  <c r="D89" i="26"/>
  <c r="D73" i="26"/>
  <c r="D77" i="26"/>
  <c r="D69" i="26"/>
  <c r="D61" i="26"/>
  <c r="D57" i="26"/>
  <c r="D53" i="26"/>
  <c r="D116" i="26"/>
  <c r="D112" i="26" s="1"/>
  <c r="E113" i="26" s="1"/>
  <c r="D65" i="26" l="1"/>
  <c r="D23" i="26"/>
  <c r="D10" i="26"/>
  <c r="D49" i="26" l="1"/>
  <c r="D17" i="27" l="1"/>
  <c r="D16" i="27" s="1"/>
  <c r="D15" i="27" s="1"/>
  <c r="D11" i="27" s="1"/>
  <c r="D10" i="27" l="1"/>
  <c r="D9" i="27" s="1"/>
  <c r="D13" i="27"/>
  <c r="D7" i="27" l="1"/>
  <c r="D106" i="26"/>
  <c r="D85" i="26" s="1"/>
  <c r="D8" i="26" s="1"/>
</calcChain>
</file>

<file path=xl/sharedStrings.xml><?xml version="1.0" encoding="utf-8"?>
<sst xmlns="http://schemas.openxmlformats.org/spreadsheetml/2006/main" count="349" uniqueCount="180">
  <si>
    <t xml:space="preserve">  ԸՆԴԱՄԵՆԸ</t>
  </si>
  <si>
    <t>Պետական  բյուջեի  դեֆիցիտի ֆինանսավորման աղբյուրներն ու դրանց տարրերի անվանումները</t>
  </si>
  <si>
    <t>այդ թվում՝</t>
  </si>
  <si>
    <t>ՀՀ ֆինանսների նախարարություն</t>
  </si>
  <si>
    <t>Աղյուսակ N 1.1</t>
  </si>
  <si>
    <t>Ծրագրային դասիչ</t>
  </si>
  <si>
    <t>Բյուջետային գլխավոր կարգադրիչների, ծրագրերի և միջոցառումների անվանումները</t>
  </si>
  <si>
    <t>Ծրագիր</t>
  </si>
  <si>
    <t>Միջոցառում</t>
  </si>
  <si>
    <t>ԸՆԴԱՄԵՆԸ 
այդ թվում</t>
  </si>
  <si>
    <t>Ֆինանսական ակտիվների կառավարման միջոցառումներ</t>
  </si>
  <si>
    <t>42001</t>
  </si>
  <si>
    <t xml:space="preserve">Միջոցառման տեսակը՝ </t>
  </si>
  <si>
    <t>Վարկերի տրամադրում</t>
  </si>
  <si>
    <t>ՀՀ էկոնոմիկայի նախարարություն</t>
  </si>
  <si>
    <t>1134</t>
  </si>
  <si>
    <t xml:space="preserve">ՀՀ տարածքային կառավարման և ենթակառուցվածքների նախարարություն </t>
  </si>
  <si>
    <t>1040</t>
  </si>
  <si>
    <t>42002</t>
  </si>
  <si>
    <t>42003</t>
  </si>
  <si>
    <t>1157</t>
  </si>
  <si>
    <t>1167</t>
  </si>
  <si>
    <t>42005</t>
  </si>
  <si>
    <t>42008</t>
  </si>
  <si>
    <t>Միջոցառման անվանումը՝ 
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 ին</t>
  </si>
  <si>
    <t>Միջոցառման նկարագրությունը՝
Հայաստան-Վրաստան 400 կՎ լարման էլեկտրահաղորդման օդային գծի և համապատասխան ենթակայանների կառուցում</t>
  </si>
  <si>
    <t>42009</t>
  </si>
  <si>
    <t>Միջոցառման անվանումը՝ 
«Հայկական ատոմային էլեկտրակայան» ՓԲԸ-ին տրամադրվող բյուջետային վարկ</t>
  </si>
  <si>
    <t>Միջոցառման նկարագրությունը՝
Բյուջետային վարկի տրամադրում</t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</si>
  <si>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Ենթակառուցվածքների և գյուղական ֆինանսավորման աջակցություն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</si>
  <si>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Բարելավել գյուղական ազգաբնակչության տնտեսական ու սոցիալական կարգավիճակը, ստեղծել զբաղվածության ապահովման կայուն մեխանիզմներ, զարգացնել արտադրական համակարգերը և կապը ապրանքային մշակաբույսերի արտադրության արժեշղթայի օղակների միջև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</si>
  <si>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Գյուղական տարածքներում տնտեսական ակտիվության բարելավում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</si>
  <si>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Գյուղատնտեսության զարգացման միջազգային հիմնադրամի  աջակցությամբ իրականացվող  «Ենթակառուցվածքների և գյուղական ֆինանսավորման աջակցություն» վարկային ծրագրի շրջանակներում վարկերի տրամադրում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</si>
  <si>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Գյուղատնտեսական վարկերի տրամադրում</t>
    </r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</si>
  <si>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Կոշտ թափոնների կառավարում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</si>
  <si>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Կենցաղային թափոնների արդյունավետ կառավարում սոցիալական և բնապահպանական խնդիրների լուծում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</si>
  <si>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Կենցաղային թափոնների արդյունավետ կառավարում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</si>
  <si>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Կոտայքի և Գեղարքունիքի մարզերի կոշտ թափոնների կառավարման ծրագրի շրջանակներում ենթավարկի տրամադրում «Կոտայքի և Գեղարքունիքի Կոշտ կենցաղային թափոնների կառավարում» ՍՊԸ-ին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</si>
  <si>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Կոշտ թափոննրի կառավարման համակարգի բարելավում և նոր աղբավայրի ստեղծում
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</si>
  <si>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Երևանի  կոշտ թափոնների կառավարման ծրագրի շրջանակներում ենթավարկի տրամադրում «Երևանի քաղաքային նոր աղբավայր»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</si>
  <si>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Կոշտ թափոննրի կառավարման համակարգի բարելավում և նոր աղբավայրի ստեղծում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</si>
  <si>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Եվրոպական  ներդրումային բանկի աջակցությամբ իրականացվող Երևանի  կոշտ թափոնների կառավարման ծրագրի շրջանակներում  ենթավարկի տրամադրում «Երևանի քաղաքային նոր աղբավայր» ՓԲԸ-ին </t>
    </r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</si>
  <si>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Քաղաքային զարգացում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</si>
  <si>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Քաղաքային ենթակառուցվածքների զարգացում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</si>
  <si>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 Քաղաքային ենթակառուցվածքների արդիականացում և բարելավում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</si>
  <si>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Երևանի քաղաքային լուսավորության ծրագրի շրջանակներում ենթավարկի տրամադրում «Երքաղլույս»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</si>
  <si>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 ՀՀ համայնքներին քաղաքային լուսավորության ենթակառուցվածքի բարելավման համար տրամադրվող աջակցություն և ծառայություն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</si>
  <si>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</si>
  <si>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Երևանի մետրոպոլիտենի վերակառուցում</t>
    </r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</si>
  <si>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Էլեկտրաէներգետիկ համակարգի զարգացման ծրագիր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</si>
  <si>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Նպաստել էլեկտրաէներգետիկ համակարգի հուսալիության բարձրացմանը և էլեկտրաէներգիայի անխափան մատակարարման ապահովմանը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</si>
  <si>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Հուսալի և անվտանգ էլեկտրամատակարարման ապահովում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</si>
  <si>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</si>
  <si>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Էլեկտրամատակարարման հուսալիության ծրագրի լրացուցիչ ֆինանսավորման ծրագրի շրջանակներում «Հաղթանակ» 220կՎ, «Չարենցավան-3», «Վանաձոր-1» 110կՎ, «Զովունի» 220կՎ ենթակայանների ֆիզիկապես և բարոյապես մաշված սարքավորումների փոխարինում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</si>
  <si>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«Աշնակ»
 և «Արարատ» ենթակայանների վերակառուցման ծրագրի շրջանակներում ենթավարկի տրամադրում «Բարձրավոլտ էլեկտրացանցեր» ՓԲԸ- ին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</si>
  <si>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Էլեկտրահաղորդման ցանցի բարելավման ծրագրի շրջանակներում 30 և ավելի տարիներ շահագործման մեջ գտնվող 220 կՎ «Աշնակ» և 40 և ավելի տարիներ շահագործման մեջ գտնվող 220 կՎ «Արարատ-2» ենթակայանների վերակառուցում</t>
    </r>
  </si>
  <si>
    <t>Աղյուսակ N 1.1.1</t>
  </si>
  <si>
    <t xml:space="preserve"> Ընդամենը </t>
  </si>
  <si>
    <t xml:space="preserve"> այդ թվում </t>
  </si>
  <si>
    <t xml:space="preserve"> Վարկային միջոցներ </t>
  </si>
  <si>
    <t xml:space="preserve"> Համաֆինան_x000D_-
սավորում </t>
  </si>
  <si>
    <t>ՀՀ ԷԿՈՆՈՄԻԿԱՅԻ ՆԱԽԱՐԱՐՈՒԹՅՈՒՆ</t>
  </si>
  <si>
    <t>Ենթակառուցվածքների և գյուղական ֆինանսավորման աջակցություն</t>
  </si>
  <si>
    <t>Գյուղատնտեսության զարգացման միջազգային հիմնադրամի  աջակցությամբ իրականացվող  «Ենթակառուցվածքների և գյուղական ֆինանսավորման աջակցություն» վարկային ծրագրի շրջանակներում վարկերի տրամադրում</t>
  </si>
  <si>
    <t xml:space="preserve">ՀՀ ՏԱՐԱԾՔԱՅԻՆ ԿԱՌԱՎԱՐՄԱՆ ԵՎ ԵՆԹԱԿԱՌՈՒՑՎԱԾՔՆԵՐԻ ՆԱԽԱՐԱՐՈՒԹՅՈՒՆ
</t>
  </si>
  <si>
    <t>Կոշտ թափոնների կառավարում</t>
  </si>
  <si>
    <t xml:space="preserve">Վերակառուցման և զարգացման եվրոպական բանկի աջակցությամբ իրականացվող Կոտայքի և Գեղարքունիքի մարզերի կոշտ թափոնների կառավարման ծրագրի շրջանակներում ենթավարկի տրամադրում «Կոտայքի և Գեղարքունիքի Կոշտ կենցաղային թափոնների կառավարում» ՍՊԸ-ին </t>
  </si>
  <si>
    <t xml:space="preserve">Վերակառուցման և զարգացման եվրոպական բանկի աջակցությամբ իրականացվող Երևանի  կոշտ թափոնների կառավարման ծրագրի շրջանակներում ենթավարկի տրամադրում «Երևանի քաղաքային նոր աղբավայր» ՓԲԸ-ին </t>
  </si>
  <si>
    <t xml:space="preserve">Եվրոպական  ներդրումային բանկի աջակցությամբ իրականացվող Երևանի  կոշտ թափոնների կառավարման ծրագրի շրջանակներում  ենթավարկի տրամադրում «Երևանի քաղաքային նոր աղբավայր» ՓԲԸ-ին </t>
  </si>
  <si>
    <t>Քաղաքային զարգացում</t>
  </si>
  <si>
    <t xml:space="preserve">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</si>
  <si>
    <t>Էլեկտրաէներգետիկ համակարգի զարգացման ծրագիր</t>
  </si>
  <si>
    <t xml:space="preserve">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</si>
  <si>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 ին</t>
  </si>
  <si>
    <t>Աղյուսակ N 1.1.1.1</t>
  </si>
  <si>
    <t>հազար դրամ</t>
  </si>
  <si>
    <t xml:space="preserve"> ՀՀ տարածքային կառավարման և ենթակառուցվածքների նախարարություն</t>
  </si>
  <si>
    <t>«Հայկական ատոմային էլեկտրակայան» ՓԲԸ-ին տրամադրվող բյուջետային վարկ</t>
  </si>
  <si>
    <t>այդ թվում՝ ըստ կատարողների</t>
  </si>
  <si>
    <t>այդ թվում՝ ըստ տնտեսագիտական դասակարգման հոդվածների՝</t>
  </si>
  <si>
    <t>ՀԻՄՆԱԿԱՆ ԳՈՒՄԱՐԻ ՄԱՐՄԱՆ ԵՎ ՖԻՆԱՆՍԱԿԱՆ  ԱԿՏԻՎՆԵՐԻ ՁԵՌՔԲԵՐՄԱՆ ԳԾՈՎ ԾԱԽՍԵՐ, այդ թվում`</t>
  </si>
  <si>
    <t>ՖԻՆԱՆՍԱԿԱՆ ԱԿՏԻՎՆԵՐԻ ՁԵՌՔԲԵՐՈՒՄ, այդ թվում</t>
  </si>
  <si>
    <t>ՆԵՐՔԻՆ ՖԻՆԱՆՍԱԿԱՆ ԱԿՏԻՎՆԵՐԻ ՁԵՌՔԲԵՐՈՒՄ, այդ թվում`</t>
  </si>
  <si>
    <t>Ներքին վարկեր և փոխատվություններ</t>
  </si>
  <si>
    <t>ՀԱՎԵԼՎԱԾ N 3</t>
  </si>
  <si>
    <t>Հավելված N 3</t>
  </si>
  <si>
    <r>
      <rPr>
        <b/>
        <i/>
        <sz val="11"/>
        <color indexed="8"/>
        <rFont val="GHEA Grapalat"/>
        <family val="3"/>
      </rPr>
      <t>Ծրագրի անվանումը՝</t>
    </r>
    <r>
      <rPr>
        <sz val="11"/>
        <color indexed="8"/>
        <rFont val="GHEA Grapalat"/>
        <family val="3"/>
      </rPr>
      <t xml:space="preserve">
Միջպետական վարկերի տրամադրում</t>
    </r>
  </si>
  <si>
    <r>
      <rPr>
        <b/>
        <i/>
        <sz val="11"/>
        <color indexed="8"/>
        <rFont val="GHEA Grapalat"/>
        <family val="3"/>
      </rPr>
      <t>Ծրագրի նպատակը՝</t>
    </r>
    <r>
      <rPr>
        <sz val="11"/>
        <color indexed="8"/>
        <rFont val="GHEA Grapalat"/>
        <family val="3"/>
      </rPr>
      <t xml:space="preserve">
Արտաքին տնտեսական աջակցության տրամադրում</t>
    </r>
  </si>
  <si>
    <r>
      <rPr>
        <b/>
        <i/>
        <sz val="11"/>
        <color indexed="8"/>
        <rFont val="GHEA Grapalat"/>
        <family val="3"/>
      </rPr>
      <t>Վերջնական արդյունքի նկարագրությունը՝</t>
    </r>
    <r>
      <rPr>
        <sz val="11"/>
        <color indexed="8"/>
        <rFont val="GHEA Grapalat"/>
        <family val="3"/>
      </rPr>
      <t xml:space="preserve">
Արտաքին տնտեսական աջակցության շրջանակներում բյուջետային վարկերի տրամադրման ապահովում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</si>
  <si>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Բյուջետային վարկի տրամադրում Արցախի հանրապետությանը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</si>
  <si>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Արցախի հանրապետության կառավարությանն աջակցության նպատակով վարկի տրամադրում </t>
    </r>
  </si>
  <si>
    <r>
      <rPr>
        <b/>
        <i/>
        <sz val="11"/>
        <rFont val="GHEA Grapalat"/>
        <family val="3"/>
      </rPr>
      <t xml:space="preserve">Միջոցառման տեսակը՝ </t>
    </r>
    <r>
      <rPr>
        <i/>
        <sz val="11"/>
        <rFont val="GHEA Grapalat"/>
        <family val="3"/>
      </rPr>
      <t xml:space="preserve">
Վարկերի տրամադրում</t>
    </r>
  </si>
  <si>
    <r>
      <rPr>
        <b/>
        <i/>
        <sz val="11"/>
        <color indexed="8"/>
        <rFont val="GHEA Grapalat"/>
        <family val="3"/>
      </rPr>
      <t>Ծրագրի անվանումը՝</t>
    </r>
    <r>
      <rPr>
        <sz val="11"/>
        <color indexed="8"/>
        <rFont val="GHEA Grapalat"/>
        <family val="3"/>
      </rPr>
      <t xml:space="preserve">
Ֆինանսական պարտավորությունների կատարման ծրագիր</t>
    </r>
  </si>
  <si>
    <r>
      <rPr>
        <b/>
        <i/>
        <sz val="11"/>
        <color indexed="8"/>
        <rFont val="GHEA Grapalat"/>
        <family val="3"/>
      </rPr>
      <t>Ծրագրի նպատակը՝</t>
    </r>
    <r>
      <rPr>
        <sz val="11"/>
        <color indexed="8"/>
        <rFont val="GHEA Grapalat"/>
        <family val="3"/>
      </rPr>
      <t xml:space="preserve">
Պետական ֆինանսական պարտավորությունների կատարման ապահովում</t>
    </r>
  </si>
  <si>
    <r>
      <rPr>
        <b/>
        <i/>
        <sz val="11"/>
        <color indexed="8"/>
        <rFont val="GHEA Grapalat"/>
        <family val="3"/>
      </rPr>
      <t>Վերջնական արդյունքի նկարագրությունը՝</t>
    </r>
    <r>
      <rPr>
        <sz val="11"/>
        <color indexed="8"/>
        <rFont val="GHEA Grapalat"/>
        <family val="3"/>
      </rPr>
      <t xml:space="preserve">
Պետական ֆինանսական պարտավորությունների պատշաճ կատարում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</si>
  <si>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Արտաքին աղբյուրներից ստացված վարկերի և փոխատվությունների մարում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</si>
  <si>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Օտարերկրյա պետություններից, միջազգային կազմակերպություններից և այլ արտաքին աղբյուրներից ստացված վարկերի և փոխատվությունների մարում</t>
    </r>
  </si>
  <si>
    <r>
      <rPr>
        <b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Վարկերի մարում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</si>
  <si>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Միջազգային ֆինանսական կազմակերպությունների կապիտալում մասնակցության գծով ստանձնած պարտավորությունների կատարում</t>
    </r>
  </si>
  <si>
    <r>
      <rPr>
        <b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Բաժնեմասերի ձեռք բերում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</si>
  <si>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Մուրհակների մարում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</si>
  <si>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Շրջանառության մեջ գտնվող պետական հասարակ և փոխանցելի մուրհակների մարում </t>
    </r>
  </si>
  <si>
    <r>
      <rPr>
        <b/>
        <i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Փոխառությունների մարում և այլ ելքեր (ներքին)</t>
    </r>
  </si>
  <si>
    <t>ՀՀ 2022 թվականի պետական բյուջեի ֆինանսական ակտիվների ձեռքբերումների և ներգրավված փոխառու միջոցների մարումների գծով ելքերն ըստ պետական մարմինների կողմից իրականացվող ծրագրերի և միջոցառումների` ըստ բյուջետային գլխավոր կարգադրիչների</t>
  </si>
  <si>
    <t>Ծրագրային դասիչը</t>
  </si>
  <si>
    <t xml:space="preserve">2022 թ. 
</t>
  </si>
  <si>
    <t>Միջոց_x000D_
առում</t>
  </si>
  <si>
    <t xml:space="preserve">ԸՆԴԱՄԵՆԸ 
</t>
  </si>
  <si>
    <t xml:space="preserve">Վերակառուցման և զարգացման եվրոպական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</si>
  <si>
    <t>2022թ.</t>
  </si>
  <si>
    <t>ՀՀ ՊԵՏԱԿԱՆ ԲՅՈՒՋԵԻՑ  2022 Թ ԲՅՈՒՋԵՏԱՅԻՆ ՎԱՐԿԵՐԻ ՏՐԱՄԱԴՐՄԱՆՆ ՈՒՂՂՎՈՂ ՄԻՋՈՑՆԵՐ</t>
  </si>
  <si>
    <t>ՕՏԱՐԵՐԿՐՅԱ ՊԵՏՈՒԹՅՈՒՆՆԵՐԻ ԵՎ ՄԻՋԱԶԳԱՅԻՆ ԿԱԶՄԱԿԵՐՊՈՒԹՅՈՒՆՆԵՐԻ ԱՋԱԿՑՈՒԹՅԱՄԲ 2022Թ ԻՐԱԿԱՆԱՑՎՈՂ ՎԱՐԿԱՅԻՆ ԾՐԱԳՐԵՐԻ ԵՎ ՄԻՋՈՑԱՌՈՒՄՆԵՐԻ ՇՐՋԱՆԱԿՆԵՐՈՒՄ ՎԱՐԿԵՐԻ ՏՐԱՄԱԴՐՄԱՆՆ ՈՒՂՂՎՈՂ ՄԻՋՈՑՆԵՐ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</si>
  <si>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</si>
  <si>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Միջազգային ֆինանսական կազմակերպությունների կապիտալում բաժնեմասերի ձեռքբերման գծով ՀՀ ստանձնված պարտավորությունների կատարում (Վերակառուցման և զարգացման միջազգային բանկ)</t>
    </r>
  </si>
  <si>
    <t>Համաշխարհային բանկի աջակցությամբ իրականացվող առևտրի և ենթակառուցվածքների զարգացման ծրագրի շրջանակներում Ազգային վենչուրային Ֆոնդի ներդրումներ</t>
  </si>
  <si>
    <t>Ասիական զարգացման բանկի աջակցությամբ իրականացվող  Կարգավարման կառավարման ավտոմատացված համակարգի (SCADA) ընդլայնման  ծրագրի շրջանակներում  ենթավարկի տրամադրում «Էլեկտրաէներգետիկական համակարգի օպերատոր» ՓԲԸ-ին</t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</si>
  <si>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Աջակցել կառավարության՝ վարչապետի և փոխվարչապետերի գործունեությանը</t>
    </r>
  </si>
  <si>
    <r>
      <rPr>
        <b/>
        <i/>
        <sz val="11"/>
        <rFont val="GHEA Grapalat"/>
        <family val="3"/>
      </rPr>
      <t xml:space="preserve">Վերջնական արդյունքի նկարագրությունը՝
</t>
    </r>
    <r>
      <rPr>
        <sz val="11"/>
        <rFont val="GHEA Grapalat"/>
        <family val="3"/>
      </rPr>
      <t xml:space="preserve">ՀՀ կառավարության և վարչապետի որոշումների  ու հանձնարարականների կատարման վերահսկողության ապահովում
</t>
    </r>
  </si>
  <si>
    <r>
      <rPr>
        <b/>
        <i/>
        <sz val="11"/>
        <rFont val="GHEA Grapalat"/>
        <family val="3"/>
      </rPr>
      <t xml:space="preserve">Միջոցառման անվանումը՝ 
</t>
    </r>
    <r>
      <rPr>
        <sz val="11"/>
        <rFont val="GHEA Grapalat"/>
        <family val="3"/>
      </rPr>
      <t xml:space="preserve">Համաշխարհային բանկի աջակցությամբ իրականացվող առևտրի և ենթակառուցվածքների զարգացման ծրագրի շրջանակներում Ազգային Վենչուրային Ֆոնդի ներդրումներ
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</si>
  <si>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Ազգային վենչուրային ֆոնդի («ԱՎ ֆոնդ») ստեղծման միջոցով ստարտափային ընկերությունների զարգացման խթանում</t>
    </r>
  </si>
  <si>
    <t>42007</t>
  </si>
  <si>
    <r>
      <t xml:space="preserve">Միջոցառման անվանումը՝ 
</t>
    </r>
    <r>
      <rPr>
        <sz val="11"/>
        <rFont val="GHEA Grapalat"/>
        <family val="3"/>
      </rPr>
      <t>Ասիական զարգացման բանկի աջակցությամբ իրականացվող  Կարգավարման կառավարման ավտոմատացված համակարգի (SCADA) ընդլայնման  ծրագրի շրջանակներում  ենթավարկի տրամադրում «Էլեկտրաէներգետիկական համակարգի օպերատոր» ՓԲԸ-ին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</si>
  <si>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Կարգավարման կառավարման ավտոմատացված համակարգի (SCADA) ընդլայնման  և պահուստային կարգավարական կառավարման կենտրոնի կառուցում</t>
    </r>
  </si>
  <si>
    <t xml:space="preserve">2022 թ. </t>
  </si>
  <si>
    <t>Հայաստանի Հանրապետության 2022 թվականի պետական բյուջեի դեֆիցիտի (պակասուրդի) ֆինանսավորման աղբյուրներն` ըստ առանձին տարրերի</t>
  </si>
  <si>
    <t>Ա.Ներքին աղբյուրներ-ընդամենը</t>
  </si>
  <si>
    <t>1. Փոխառու զուտ միջոցներ</t>
  </si>
  <si>
    <t>1.1. Արժեթղթերի (բացառությամբ բաժնետոմսերի և կապիտալում այլ մասնակցության) թողարկումից և տեղաբաշխումից զուտ մուտքեր</t>
  </si>
  <si>
    <t>որից`</t>
  </si>
  <si>
    <t>գանձապետական պարտատոմսեր</t>
  </si>
  <si>
    <t xml:space="preserve">մուրհակների մարում </t>
  </si>
  <si>
    <t>2. Ֆինանսական զուտ ակտիվներ</t>
  </si>
  <si>
    <t>2.3. Ելքերի ֆինանսավորմանն ուղղվող պետական բյուջեի տարեսկզբի ազատ մնացորդի միջոցներ</t>
  </si>
  <si>
    <t>2.4. Վարկերի և փոխատվությունների տրամադրում</t>
  </si>
  <si>
    <t>- Ենթավարկային ծրագրերի գծով (ներառյալ ՀՀ կառավարության համաֆինանսավորում)</t>
  </si>
  <si>
    <t>- ՀՀ կառավարության 11.06.2020թ. N 953 որոշմամբ ՀԱԷԿ-ին տրամադրված բյուջետային վարկի գծով</t>
  </si>
  <si>
    <t>2.5. Տրամադրված վարկերի և փոխատվությունների վերադարձից մուտքեր</t>
  </si>
  <si>
    <t>«Հայկական ատոմակայան»  ՓԲԸ</t>
  </si>
  <si>
    <t>«Բարձրավոլտ էլեկտրական ցանցեր» ՓԲԸ</t>
  </si>
  <si>
    <t>«Էլեկտրաէներգետիկական համակարգի օպերատոր» ՓԲԸ</t>
  </si>
  <si>
    <t>«Հայաստանի էլեկտրական ցանցեր» ՓԲԸ</t>
  </si>
  <si>
    <t>«Միջազգային էներգետիկ կորպորացիա» ՓԲԸ</t>
  </si>
  <si>
    <t>«Ակբա-Կրեդիտ Ագրիկոլ  բանկ» ՓԲԸ</t>
  </si>
  <si>
    <t>«Կարեն Դեմիրճյանի անվան մետրոպոլիտեն» ՓԲԸ</t>
  </si>
  <si>
    <t>«Ավանդների փոխհատուցումը երաշխավորող հիմնադրամ» ՓԲԸ</t>
  </si>
  <si>
    <t>«Երքաղլույս»  ՓԲԸ</t>
  </si>
  <si>
    <t>Վանաձորի բաղնիքային տնտեսություն</t>
  </si>
  <si>
    <t>ՀՀ կենտրոնական բանկից</t>
  </si>
  <si>
    <t>«Երևանի Ջերմաէլեկտրակենտրոն»  ՓԲԸ</t>
  </si>
  <si>
    <t>Վերականգնվող էներգետիկայի և էներգախնայողության, քաղաքային ջեռուցման փորձնական ծրագրեր</t>
  </si>
  <si>
    <t>Գյուղական ֆինանսավորման կառույց</t>
  </si>
  <si>
    <t>Շուկայավարման հնարավորություն ֆերմերներին ծրագիր</t>
  </si>
  <si>
    <t xml:space="preserve">«ՔոնթուրԳլոբալ  Հիդրո Կասկադ» ՓԲԸ         </t>
  </si>
  <si>
    <t>Այլ</t>
  </si>
  <si>
    <t>2.6.Այլ</t>
  </si>
  <si>
    <t>կայունացման դեպոզիտային հաշվից օգտագործում</t>
  </si>
  <si>
    <t>Բ. Արտաքին աղբյուրներ - ընդամենը</t>
  </si>
  <si>
    <t xml:space="preserve"> այդ թվում</t>
  </si>
  <si>
    <t>1.1. Վարկերի և փոխատվությունների ստացում</t>
  </si>
  <si>
    <t>1.2. Ստացված վարկերի և փոխատվությունների մարում</t>
  </si>
  <si>
    <t>2.Ֆինանսական զուտ ակտիվներ</t>
  </si>
  <si>
    <t>2.1.Վարկերի և փոխատվությունների տրամադրում</t>
  </si>
  <si>
    <t>Միջպետական վարկ Արցախի Հանրապետությանը</t>
  </si>
  <si>
    <t>2.2. Տրամադրված վարկերի և փոխատվությունների վերադարձից մուտքեր</t>
  </si>
  <si>
    <t>Վրաստանից</t>
  </si>
  <si>
    <t>2.3 Բաժնետոմսերի և կապիտալում այլ մասնակցության ձեռքբերում</t>
  </si>
  <si>
    <t xml:space="preserve">Միջազգային ֆինանսական կազմակերպությունների կապիտալում մասնակցության գծով ստանձնած պարտավորությունների կատարում </t>
  </si>
  <si>
    <t>3.Այլ</t>
  </si>
  <si>
    <t xml:space="preserve"> Բարձր տեխնոլոգիական արդյունաբերության էկոհամակարգի և շուկայի զարգացման ծրագիր</t>
  </si>
  <si>
    <t>1043</t>
  </si>
  <si>
    <t>ՀՀ բարձր տեխնոլոգիական արդյունաբերության նախարարություն</t>
  </si>
  <si>
    <t>ՀՀ ԲԱՐՁՐ ՏԵԽՆՈԼՈԳԻԱԿԱՆ ԱՐԴՅՈՒՆԱԲԵՐՈՒԹՅԱՆ ՆԱԽԱՐԱՐՈՒԹՅՈՒՆ</t>
  </si>
  <si>
    <t xml:space="preserve">«Կորսան Կորվիամ» Ընկերության պարտավորությունների դիմաց տրամադրված վարկեր        </t>
  </si>
  <si>
    <t>Աղյուսակ N 1</t>
  </si>
  <si>
    <t>Վերակառուցման և զարգացման միջազգային բանկի աջակցությամբ իրականացվող «Աշնակ»_x000D_ և «Արարատ 2» ենթակայանների վերակառուցման ծրագրի շրջանակներում ենթավարկի տրամադրում «Բարձրավոլտ էլեկտրացանցեր» ՓԲԸ- ին</t>
  </si>
  <si>
    <t>42004</t>
  </si>
  <si>
    <t>Վերակառուցման և զարգացման եվրոպական բանկի աջակցությամբ իրականացվող Երևան քաղաքի հանրային տրանսպորտի նոր երթուղային ցանցի շարժակազմերի ներդրման ֆինանսական աջակցության ծրագրի շրջանակներում ենթավարկի տրամադրում</t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</si>
  <si>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 քաղաքի հանրային տրանսպորտի նոր երթուղային ցանցի շարժակազմերի ներդրման ֆինանսական աջակցության ծրագրի շրջանակներում ենթավարկի տրամադրում</t>
    </r>
  </si>
  <si>
    <r>
      <rPr>
        <b/>
        <sz val="11"/>
        <rFont val="GHEA Grapalat"/>
        <family val="3"/>
      </rPr>
      <t xml:space="preserve"> Ծրագրի անվանումը՝     </t>
    </r>
    <r>
      <rPr>
        <sz val="11"/>
        <rFont val="GHEA Grapalat"/>
        <family val="3"/>
      </rPr>
      <t xml:space="preserve">                                                                            Բարձր տեխնոլոգիական արդյունաբերության էկոհամակարգի և շուկայի զարգացման ծրագիր</t>
    </r>
  </si>
  <si>
    <r>
      <t>Վերակառուցման և զարգացման եվրոպական բանկի աջակցությամբ իրականացվող Երևանի քաղաքային լուսավորության ծրագրի շրջանակներում ենթավարկի տրամադրում</t>
    </r>
    <r>
      <rPr>
        <sz val="11"/>
        <color rgb="FFFF0000"/>
        <rFont val="GHEA Grapalat"/>
        <family val="3"/>
      </rPr>
      <t xml:space="preserve"> </t>
    </r>
    <r>
      <rPr>
        <sz val="11"/>
        <rFont val="GHEA Grapalat"/>
        <family val="3"/>
      </rPr>
      <t xml:space="preserve">«Երքաղլույս» ՓԲԸ-ին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</si>
</sst>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,##0.0;\(##,##0.0\);\-"/>
    <numFmt numFmtId="165" formatCode="_(* #,##0.0_);_(* \(#,##0.0\);_(* &quot;-&quot;??_);_(@_)"/>
    <numFmt numFmtId="166" formatCode="_(* #,##0.0_);_(* \(#,##0.0\);_(* &quot;-&quot;?_);_(@_)"/>
    <numFmt numFmtId="167" formatCode="#,##0.0"/>
    <numFmt numFmtId="168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8"/>
      <name val="GHEA Grapalat"/>
      <family val="2"/>
    </font>
    <font>
      <sz val="10"/>
      <name val="Arial"/>
      <family val="2"/>
    </font>
    <font>
      <sz val="8"/>
      <name val="GHEA Grapalat"/>
      <family val="3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name val="Times Armenian"/>
      <family val="1"/>
    </font>
    <font>
      <sz val="10"/>
      <name val="Arial Armenian"/>
      <family val="2"/>
    </font>
    <font>
      <b/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1"/>
      <color theme="1"/>
      <name val="Arial"/>
      <family val="2"/>
    </font>
    <font>
      <sz val="11"/>
      <color theme="1"/>
      <name val="GHEA Grapalat"/>
      <family val="3"/>
    </font>
    <font>
      <sz val="11"/>
      <name val="GHEA Grapalat"/>
      <family val="3"/>
    </font>
    <font>
      <b/>
      <sz val="11"/>
      <color rgb="FFC00000"/>
      <name val="GHEA Grapalat"/>
      <family val="3"/>
    </font>
    <font>
      <b/>
      <sz val="12"/>
      <name val="GHEA Grapalat"/>
      <family val="3"/>
    </font>
    <font>
      <b/>
      <sz val="11"/>
      <color theme="1"/>
      <name val="GHEA Grapalat"/>
      <family val="3"/>
    </font>
    <font>
      <sz val="11"/>
      <color theme="0"/>
      <name val="GHEA Grapalat"/>
      <family val="3"/>
    </font>
    <font>
      <sz val="11"/>
      <name val="Times Armenian"/>
      <family val="1"/>
    </font>
    <font>
      <b/>
      <i/>
      <sz val="11"/>
      <name val="GHEA Grapalat"/>
      <family val="3"/>
    </font>
    <font>
      <i/>
      <sz val="11"/>
      <name val="GHEA Grapalat"/>
      <family val="3"/>
    </font>
    <font>
      <sz val="12"/>
      <name val="GHEA Grapalat"/>
      <family val="3"/>
    </font>
    <font>
      <sz val="11"/>
      <name val="Arial Armenian"/>
      <family val="2"/>
    </font>
    <font>
      <sz val="11"/>
      <color rgb="FF000000"/>
      <name val="GHEA Grapalat"/>
      <family val="3"/>
    </font>
    <font>
      <b/>
      <i/>
      <sz val="11"/>
      <color indexed="8"/>
      <name val="GHEA Grapalat"/>
      <family val="3"/>
    </font>
    <font>
      <sz val="11"/>
      <color indexed="8"/>
      <name val="GHEA Grapalat"/>
      <family val="3"/>
    </font>
    <font>
      <i/>
      <sz val="11"/>
      <color theme="1"/>
      <name val="GHEA Grapalat"/>
      <family val="3"/>
    </font>
    <font>
      <sz val="12"/>
      <color theme="1"/>
      <name val="GHEA Grapalat"/>
      <family val="3"/>
    </font>
    <font>
      <sz val="12"/>
      <color theme="0"/>
      <name val="GHEA Grapalat"/>
      <family val="3"/>
    </font>
    <font>
      <b/>
      <sz val="11"/>
      <color indexed="8"/>
      <name val="GHEA Grapalat"/>
      <family val="3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GHEA Grapalat"/>
      <family val="3"/>
    </font>
    <font>
      <sz val="10"/>
      <name val="Arial Cyr"/>
      <family val="2"/>
      <charset val="204"/>
    </font>
    <font>
      <sz val="10"/>
      <color theme="0"/>
      <name val="GHEA Grapalat"/>
      <family val="3"/>
    </font>
    <font>
      <sz val="8"/>
      <name val="Arial Armenian"/>
      <family val="2"/>
    </font>
    <font>
      <sz val="11"/>
      <color rgb="FFFF0000"/>
      <name val="Arial Armenian"/>
      <family val="2"/>
    </font>
    <font>
      <sz val="11"/>
      <color rgb="FFFF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2">
    <xf numFmtId="0" fontId="0" fillId="0" borderId="0"/>
    <xf numFmtId="164" fontId="1" fillId="0" borderId="0" applyFill="0" applyBorder="0" applyProtection="0">
      <alignment horizontal="right" vertical="top"/>
    </xf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6" fillId="0" borderId="0"/>
    <xf numFmtId="9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>
      <alignment horizontal="left" vertical="top" wrapText="1"/>
    </xf>
    <xf numFmtId="0" fontId="2" fillId="0" borderId="0"/>
    <xf numFmtId="0" fontId="2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4" fillId="0" borderId="0"/>
    <xf numFmtId="0" fontId="18" fillId="0" borderId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3" fillId="0" borderId="0"/>
    <xf numFmtId="0" fontId="35" fillId="0" borderId="0"/>
  </cellStyleXfs>
  <cellXfs count="242">
    <xf numFmtId="0" fontId="0" fillId="0" borderId="0" xfId="0"/>
    <xf numFmtId="0" fontId="9" fillId="0" borderId="0" xfId="0" applyFont="1" applyFill="1"/>
    <xf numFmtId="0" fontId="12" fillId="0" borderId="0" xfId="14" applyFont="1" applyFill="1"/>
    <xf numFmtId="166" fontId="13" fillId="0" borderId="0" xfId="15" applyNumberFormat="1" applyFont="1" applyFill="1" applyBorder="1"/>
    <xf numFmtId="0" fontId="13" fillId="0" borderId="0" xfId="14" applyFont="1" applyFill="1"/>
    <xf numFmtId="0" fontId="14" fillId="0" borderId="0" xfId="14" applyFont="1" applyFill="1"/>
    <xf numFmtId="0" fontId="15" fillId="0" borderId="0" xfId="14" applyFont="1" applyFill="1" applyBorder="1" applyAlignment="1">
      <alignment horizontal="right" vertical="center"/>
    </xf>
    <xf numFmtId="165" fontId="12" fillId="0" borderId="0" xfId="14" applyNumberFormat="1" applyFont="1" applyFill="1" applyAlignment="1">
      <alignment horizontal="right"/>
    </xf>
    <xf numFmtId="0" fontId="16" fillId="0" borderId="6" xfId="14" applyFont="1" applyFill="1" applyBorder="1" applyAlignment="1">
      <alignment horizontal="center" vertical="center" wrapText="1"/>
    </xf>
    <xf numFmtId="0" fontId="16" fillId="0" borderId="16" xfId="14" applyFont="1" applyFill="1" applyBorder="1" applyAlignment="1">
      <alignment horizontal="center" vertical="center" wrapText="1"/>
    </xf>
    <xf numFmtId="0" fontId="17" fillId="0" borderId="0" xfId="14" applyFont="1" applyFill="1"/>
    <xf numFmtId="0" fontId="12" fillId="0" borderId="18" xfId="14" applyFont="1" applyFill="1" applyBorder="1" applyAlignment="1">
      <alignment wrapText="1"/>
    </xf>
    <xf numFmtId="0" fontId="12" fillId="0" borderId="19" xfId="14" applyFont="1" applyFill="1" applyBorder="1" applyAlignment="1">
      <alignment wrapText="1"/>
    </xf>
    <xf numFmtId="166" fontId="8" fillId="0" borderId="20" xfId="4" applyNumberFormat="1" applyFont="1" applyFill="1" applyBorder="1" applyAlignment="1">
      <alignment horizontal="center" vertical="center" wrapText="1"/>
    </xf>
    <xf numFmtId="165" fontId="16" fillId="0" borderId="8" xfId="14" applyNumberFormat="1" applyFont="1" applyFill="1" applyBorder="1" applyAlignment="1">
      <alignment horizontal="center" vertical="center" wrapText="1"/>
    </xf>
    <xf numFmtId="43" fontId="17" fillId="0" borderId="0" xfId="14" applyNumberFormat="1" applyFont="1" applyFill="1"/>
    <xf numFmtId="165" fontId="17" fillId="0" borderId="0" xfId="14" applyNumberFormat="1" applyFont="1" applyFill="1"/>
    <xf numFmtId="166" fontId="13" fillId="0" borderId="0" xfId="14" applyNumberFormat="1" applyFont="1" applyFill="1" applyBorder="1"/>
    <xf numFmtId="166" fontId="15" fillId="0" borderId="0" xfId="27" applyNumberFormat="1" applyFont="1" applyFill="1" applyBorder="1" applyAlignment="1">
      <alignment vertical="center" wrapText="1"/>
    </xf>
    <xf numFmtId="166" fontId="17" fillId="0" borderId="0" xfId="14" applyNumberFormat="1" applyFont="1" applyFill="1" applyBorder="1"/>
    <xf numFmtId="49" fontId="13" fillId="0" borderId="1" xfId="27" applyNumberFormat="1" applyFont="1" applyFill="1" applyBorder="1" applyAlignment="1">
      <alignment horizontal="left" vertical="center" wrapText="1"/>
    </xf>
    <xf numFmtId="49" fontId="13" fillId="0" borderId="29" xfId="27" applyNumberFormat="1" applyFont="1" applyFill="1" applyBorder="1" applyAlignment="1">
      <alignment horizontal="left" vertical="center" wrapText="1"/>
    </xf>
    <xf numFmtId="49" fontId="19" fillId="0" borderId="29" xfId="27" applyNumberFormat="1" applyFont="1" applyFill="1" applyBorder="1" applyAlignment="1">
      <alignment horizontal="left" vertical="center" wrapText="1"/>
    </xf>
    <xf numFmtId="49" fontId="13" fillId="0" borderId="31" xfId="27" applyNumberFormat="1" applyFont="1" applyFill="1" applyBorder="1" applyAlignment="1">
      <alignment horizontal="left" vertical="center" wrapText="1"/>
    </xf>
    <xf numFmtId="166" fontId="15" fillId="0" borderId="32" xfId="27" applyNumberFormat="1" applyFont="1" applyFill="1" applyBorder="1" applyAlignment="1">
      <alignment vertical="center" wrapText="1"/>
    </xf>
    <xf numFmtId="166" fontId="8" fillId="0" borderId="32" xfId="5" applyNumberFormat="1" applyFont="1" applyFill="1" applyBorder="1" applyAlignment="1">
      <alignment horizontal="center" vertical="center" wrapText="1"/>
    </xf>
    <xf numFmtId="49" fontId="8" fillId="0" borderId="29" xfId="27" applyNumberFormat="1" applyFont="1" applyFill="1" applyBorder="1" applyAlignment="1">
      <alignment horizontal="left" vertical="center" wrapText="1"/>
    </xf>
    <xf numFmtId="166" fontId="18" fillId="0" borderId="0" xfId="14" applyNumberFormat="1" applyFont="1" applyFill="1" applyBorder="1"/>
    <xf numFmtId="166" fontId="13" fillId="0" borderId="0" xfId="15" applyNumberFormat="1" applyFont="1" applyFill="1" applyBorder="1" applyAlignment="1">
      <alignment vertical="center" wrapText="1"/>
    </xf>
    <xf numFmtId="166" fontId="17" fillId="0" borderId="0" xfId="15" applyNumberFormat="1" applyFont="1" applyFill="1" applyBorder="1" applyAlignment="1">
      <alignment vertical="center" wrapText="1"/>
    </xf>
    <xf numFmtId="166" fontId="8" fillId="0" borderId="0" xfId="15" applyNumberFormat="1" applyFont="1" applyFill="1" applyBorder="1"/>
    <xf numFmtId="49" fontId="13" fillId="0" borderId="1" xfId="15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27" applyNumberFormat="1" applyFont="1" applyFill="1" applyBorder="1" applyAlignment="1">
      <alignment horizontal="center" vertical="center" wrapText="1"/>
    </xf>
    <xf numFmtId="166" fontId="10" fillId="0" borderId="0" xfId="0" applyNumberFormat="1" applyFont="1" applyFill="1" applyBorder="1" applyAlignment="1">
      <alignment vertical="center" wrapText="1"/>
    </xf>
    <xf numFmtId="166" fontId="8" fillId="0" borderId="29" xfId="15" applyNumberFormat="1" applyFont="1" applyFill="1" applyBorder="1" applyAlignment="1">
      <alignment vertical="center" wrapText="1"/>
    </xf>
    <xf numFmtId="166" fontId="13" fillId="0" borderId="20" xfId="13" applyNumberFormat="1" applyFont="1" applyFill="1" applyBorder="1" applyAlignment="1">
      <alignment horizontal="center" vertical="center" wrapText="1"/>
    </xf>
    <xf numFmtId="166" fontId="8" fillId="0" borderId="0" xfId="15" applyNumberFormat="1" applyFont="1" applyFill="1" applyBorder="1" applyAlignment="1">
      <alignment vertical="center" wrapText="1"/>
    </xf>
    <xf numFmtId="0" fontId="28" fillId="0" borderId="0" xfId="14" applyFont="1" applyFill="1"/>
    <xf numFmtId="0" fontId="27" fillId="0" borderId="0" xfId="14" applyFont="1" applyFill="1"/>
    <xf numFmtId="49" fontId="13" fillId="0" borderId="1" xfId="15" applyNumberFormat="1" applyFont="1" applyFill="1" applyBorder="1" applyAlignment="1"/>
    <xf numFmtId="166" fontId="13" fillId="0" borderId="1" xfId="15" applyNumberFormat="1" applyFont="1" applyFill="1" applyBorder="1" applyAlignment="1"/>
    <xf numFmtId="166" fontId="8" fillId="0" borderId="1" xfId="27" applyNumberFormat="1" applyFont="1" applyFill="1" applyBorder="1" applyAlignment="1">
      <alignment horizontal="left" vertical="center" wrapText="1"/>
    </xf>
    <xf numFmtId="49" fontId="8" fillId="0" borderId="1" xfId="15" applyNumberFormat="1" applyFont="1" applyFill="1" applyBorder="1" applyAlignment="1" applyProtection="1">
      <alignment horizontal="center" vertical="top" wrapText="1"/>
      <protection locked="0"/>
    </xf>
    <xf numFmtId="166" fontId="8" fillId="0" borderId="1" xfId="15" applyNumberFormat="1" applyFont="1" applyFill="1" applyBorder="1" applyAlignment="1">
      <alignment horizontal="center"/>
    </xf>
    <xf numFmtId="166" fontId="8" fillId="0" borderId="1" xfId="15" applyNumberFormat="1" applyFont="1" applyFill="1" applyBorder="1" applyAlignment="1">
      <alignment vertical="center" wrapText="1"/>
    </xf>
    <xf numFmtId="49" fontId="13" fillId="0" borderId="1" xfId="15" applyNumberFormat="1" applyFont="1" applyFill="1" applyBorder="1" applyAlignment="1" applyProtection="1">
      <alignment horizontal="center" vertical="top" wrapText="1"/>
      <protection locked="0"/>
    </xf>
    <xf numFmtId="49" fontId="8" fillId="0" borderId="1" xfId="15" applyNumberFormat="1" applyFont="1" applyFill="1" applyBorder="1" applyAlignment="1"/>
    <xf numFmtId="166" fontId="8" fillId="0" borderId="1" xfId="15" applyNumberFormat="1" applyFont="1" applyFill="1" applyBorder="1" applyAlignment="1"/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right" vertical="center" wrapText="1"/>
    </xf>
    <xf numFmtId="166" fontId="8" fillId="0" borderId="6" xfId="15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65" fontId="8" fillId="0" borderId="1" xfId="4" applyNumberFormat="1" applyFont="1" applyFill="1" applyBorder="1" applyAlignment="1">
      <alignment horizontal="center" vertical="center"/>
    </xf>
    <xf numFmtId="166" fontId="19" fillId="0" borderId="25" xfId="6" applyNumberFormat="1" applyFont="1" applyFill="1" applyBorder="1" applyAlignment="1">
      <alignment horizontal="left" vertical="center" wrapText="1"/>
    </xf>
    <xf numFmtId="0" fontId="22" fillId="0" borderId="25" xfId="0" applyFont="1" applyFill="1" applyBorder="1"/>
    <xf numFmtId="0" fontId="0" fillId="0" borderId="0" xfId="0" applyFill="1"/>
    <xf numFmtId="166" fontId="19" fillId="0" borderId="1" xfId="6" applyNumberFormat="1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166" fontId="8" fillId="0" borderId="33" xfId="13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166" fontId="13" fillId="0" borderId="1" xfId="6" applyNumberFormat="1" applyFont="1" applyFill="1" applyBorder="1" applyAlignment="1">
      <alignment horizontal="left" vertical="center"/>
    </xf>
    <xf numFmtId="166" fontId="13" fillId="0" borderId="1" xfId="13" applyNumberFormat="1" applyFont="1" applyFill="1" applyBorder="1" applyAlignment="1">
      <alignment horizontal="center" vertical="center" wrapText="1"/>
    </xf>
    <xf numFmtId="166" fontId="19" fillId="0" borderId="1" xfId="13" applyNumberFormat="1" applyFont="1" applyFill="1" applyBorder="1" applyAlignment="1">
      <alignment horizontal="center" vertical="center" wrapText="1"/>
    </xf>
    <xf numFmtId="166" fontId="13" fillId="0" borderId="1" xfId="6" applyNumberFormat="1" applyFont="1" applyFill="1" applyBorder="1" applyAlignment="1">
      <alignment horizontal="left" vertical="center" wrapText="1"/>
    </xf>
    <xf numFmtId="166" fontId="13" fillId="0" borderId="20" xfId="6" applyNumberFormat="1" applyFont="1" applyFill="1" applyBorder="1" applyAlignment="1">
      <alignment horizontal="left" vertical="center" wrapText="1"/>
    </xf>
    <xf numFmtId="167" fontId="21" fillId="0" borderId="0" xfId="0" applyNumberFormat="1" applyFont="1" applyFill="1" applyAlignment="1">
      <alignment vertical="center" wrapText="1"/>
    </xf>
    <xf numFmtId="166" fontId="13" fillId="0" borderId="0" xfId="14" applyNumberFormat="1" applyFont="1" applyFill="1"/>
    <xf numFmtId="49" fontId="19" fillId="0" borderId="1" xfId="27" applyNumberFormat="1" applyFont="1" applyFill="1" applyBorder="1" applyAlignment="1">
      <alignment horizontal="left" vertical="center" wrapText="1"/>
    </xf>
    <xf numFmtId="49" fontId="20" fillId="0" borderId="1" xfId="27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5" fontId="9" fillId="0" borderId="0" xfId="28" applyNumberFormat="1" applyFont="1" applyFill="1" applyBorder="1"/>
    <xf numFmtId="165" fontId="9" fillId="0" borderId="0" xfId="0" applyNumberFormat="1" applyFont="1" applyFill="1" applyBorder="1"/>
    <xf numFmtId="0" fontId="13" fillId="0" borderId="1" xfId="30" applyNumberFormat="1" applyFont="1" applyFill="1" applyBorder="1" applyAlignment="1">
      <alignment horizontal="left" vertical="center" wrapText="1"/>
    </xf>
    <xf numFmtId="0" fontId="9" fillId="0" borderId="1" xfId="0" applyFont="1" applyFill="1" applyBorder="1"/>
    <xf numFmtId="168" fontId="9" fillId="0" borderId="0" xfId="28" applyNumberFormat="1" applyFont="1" applyFill="1" applyBorder="1"/>
    <xf numFmtId="168" fontId="9" fillId="0" borderId="0" xfId="28" applyNumberFormat="1" applyFont="1" applyFill="1"/>
    <xf numFmtId="44" fontId="9" fillId="0" borderId="0" xfId="29" applyFont="1" applyFill="1" applyBorder="1"/>
    <xf numFmtId="44" fontId="9" fillId="0" borderId="0" xfId="29" applyFont="1" applyFill="1"/>
    <xf numFmtId="168" fontId="9" fillId="0" borderId="0" xfId="28" applyNumberFormat="1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165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32" fillId="0" borderId="1" xfId="2" applyNumberFormat="1" applyFont="1" applyFill="1" applyBorder="1" applyAlignment="1">
      <alignment horizontal="left" vertical="center" wrapText="1"/>
    </xf>
    <xf numFmtId="0" fontId="9" fillId="0" borderId="43" xfId="0" applyFont="1" applyFill="1" applyBorder="1" applyAlignment="1">
      <alignment horizontal="left" vertical="center" wrapText="1"/>
    </xf>
    <xf numFmtId="44" fontId="10" fillId="0" borderId="1" xfId="29" applyFont="1" applyFill="1" applyBorder="1" applyAlignment="1">
      <alignment vertical="center" wrapText="1"/>
    </xf>
    <xf numFmtId="43" fontId="10" fillId="0" borderId="1" xfId="29" applyNumberFormat="1" applyFont="1" applyFill="1" applyBorder="1" applyAlignment="1">
      <alignment horizontal="left" vertical="center"/>
    </xf>
    <xf numFmtId="0" fontId="10" fillId="0" borderId="0" xfId="14" applyFont="1" applyFill="1" applyBorder="1" applyAlignment="1">
      <alignment horizontal="right" vertical="center"/>
    </xf>
    <xf numFmtId="166" fontId="10" fillId="0" borderId="0" xfId="15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 wrapText="1"/>
    </xf>
    <xf numFmtId="49" fontId="13" fillId="0" borderId="25" xfId="27" applyNumberFormat="1" applyFont="1" applyFill="1" applyBorder="1" applyAlignment="1">
      <alignment horizontal="left" vertical="center" wrapText="1"/>
    </xf>
    <xf numFmtId="166" fontId="8" fillId="0" borderId="45" xfId="5" applyNumberFormat="1" applyFont="1" applyFill="1" applyBorder="1" applyAlignment="1">
      <alignment horizontal="center" vertical="center" wrapText="1"/>
    </xf>
    <xf numFmtId="166" fontId="8" fillId="0" borderId="46" xfId="27" applyNumberFormat="1" applyFont="1" applyFill="1" applyBorder="1" applyAlignment="1">
      <alignment vertical="center" wrapText="1"/>
    </xf>
    <xf numFmtId="49" fontId="13" fillId="0" borderId="20" xfId="27" applyNumberFormat="1" applyFont="1" applyFill="1" applyBorder="1" applyAlignment="1">
      <alignment horizontal="left" vertical="center" wrapText="1"/>
    </xf>
    <xf numFmtId="165" fontId="10" fillId="0" borderId="1" xfId="28" applyNumberFormat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right" vertical="top"/>
    </xf>
    <xf numFmtId="165" fontId="9" fillId="0" borderId="1" xfId="28" applyNumberFormat="1" applyFont="1" applyFill="1" applyBorder="1" applyAlignment="1">
      <alignment horizontal="center" vertical="center"/>
    </xf>
    <xf numFmtId="165" fontId="10" fillId="0" borderId="1" xfId="28" applyNumberFormat="1" applyFont="1" applyFill="1" applyBorder="1" applyAlignment="1">
      <alignment horizontal="left" vertical="center"/>
    </xf>
    <xf numFmtId="165" fontId="9" fillId="0" borderId="1" xfId="28" applyNumberFormat="1" applyFont="1" applyFill="1" applyBorder="1" applyAlignment="1">
      <alignment horizontal="left" vertical="center"/>
    </xf>
    <xf numFmtId="165" fontId="10" fillId="0" borderId="1" xfId="28" applyNumberFormat="1" applyFont="1" applyFill="1" applyBorder="1" applyAlignment="1">
      <alignment horizontal="left" vertical="center" wrapText="1"/>
    </xf>
    <xf numFmtId="165" fontId="32" fillId="0" borderId="1" xfId="18" applyNumberFormat="1" applyFont="1" applyFill="1" applyBorder="1" applyAlignment="1">
      <alignment horizontal="left" vertical="center"/>
    </xf>
    <xf numFmtId="165" fontId="10" fillId="0" borderId="1" xfId="0" applyNumberFormat="1" applyFont="1" applyFill="1" applyBorder="1"/>
    <xf numFmtId="166" fontId="9" fillId="0" borderId="0" xfId="0" applyNumberFormat="1" applyFont="1" applyFill="1" applyBorder="1"/>
    <xf numFmtId="43" fontId="9" fillId="0" borderId="0" xfId="0" applyNumberFormat="1" applyFont="1" applyFill="1" applyBorder="1"/>
    <xf numFmtId="0" fontId="34" fillId="0" borderId="0" xfId="0" applyFont="1" applyFill="1" applyBorder="1"/>
    <xf numFmtId="43" fontId="34" fillId="0" borderId="0" xfId="0" applyNumberFormat="1" applyFont="1" applyFill="1" applyBorder="1"/>
    <xf numFmtId="43" fontId="34" fillId="0" borderId="0" xfId="28" applyFont="1" applyFill="1" applyBorder="1"/>
    <xf numFmtId="165" fontId="9" fillId="2" borderId="1" xfId="28" applyNumberFormat="1" applyFont="1" applyFill="1" applyBorder="1" applyAlignment="1">
      <alignment horizontal="left" vertical="center" wrapText="1"/>
    </xf>
    <xf numFmtId="43" fontId="9" fillId="0" borderId="0" xfId="28" applyFont="1" applyFill="1" applyBorder="1"/>
    <xf numFmtId="165" fontId="9" fillId="2" borderId="1" xfId="28" applyNumberFormat="1" applyFont="1" applyFill="1" applyBorder="1" applyAlignment="1">
      <alignment horizontal="left" vertical="center"/>
    </xf>
    <xf numFmtId="165" fontId="10" fillId="2" borderId="1" xfId="28" applyNumberFormat="1" applyFont="1" applyFill="1" applyBorder="1" applyAlignment="1">
      <alignment horizontal="left" vertical="center" wrapText="1"/>
    </xf>
    <xf numFmtId="165" fontId="9" fillId="0" borderId="0" xfId="0" applyNumberFormat="1" applyFont="1" applyFill="1" applyBorder="1" applyAlignment="1">
      <alignment horizontal="center" vertical="center"/>
    </xf>
    <xf numFmtId="166" fontId="8" fillId="0" borderId="0" xfId="15" applyNumberFormat="1" applyFont="1" applyFill="1" applyBorder="1" applyAlignment="1">
      <alignment horizontal="center" vertical="center" wrapText="1"/>
    </xf>
    <xf numFmtId="166" fontId="8" fillId="0" borderId="1" xfId="13" applyNumberFormat="1" applyFont="1" applyFill="1" applyBorder="1" applyAlignment="1">
      <alignment horizontal="center" vertical="center" wrapText="1"/>
    </xf>
    <xf numFmtId="166" fontId="13" fillId="0" borderId="29" xfId="15" applyNumberFormat="1" applyFont="1" applyFill="1" applyBorder="1" applyAlignment="1">
      <alignment vertical="center" wrapText="1"/>
    </xf>
    <xf numFmtId="166" fontId="15" fillId="0" borderId="1" xfId="27" applyNumberFormat="1" applyFont="1" applyFill="1" applyBorder="1" applyAlignment="1">
      <alignment vertical="center" wrapText="1"/>
    </xf>
    <xf numFmtId="166" fontId="8" fillId="0" borderId="1" xfId="27" applyNumberFormat="1" applyFont="1" applyFill="1" applyBorder="1" applyAlignment="1">
      <alignment vertical="center" wrapText="1"/>
    </xf>
    <xf numFmtId="166" fontId="19" fillId="0" borderId="1" xfId="12" applyNumberFormat="1" applyFont="1" applyFill="1" applyBorder="1" applyAlignment="1">
      <alignment horizontal="center" vertical="center" wrapText="1"/>
    </xf>
    <xf numFmtId="166" fontId="36" fillId="0" borderId="1" xfId="0" applyNumberFormat="1" applyFont="1" applyFill="1" applyBorder="1"/>
    <xf numFmtId="0" fontId="13" fillId="0" borderId="1" xfId="0" applyFont="1" applyFill="1" applyBorder="1" applyAlignment="1">
      <alignment horizontal="center" vertical="center"/>
    </xf>
    <xf numFmtId="166" fontId="13" fillId="0" borderId="1" xfId="13" applyNumberFormat="1" applyFont="1" applyBorder="1" applyAlignment="1">
      <alignment horizontal="center" vertical="center" wrapText="1"/>
    </xf>
    <xf numFmtId="166" fontId="19" fillId="0" borderId="1" xfId="13" applyNumberFormat="1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49" fontId="13" fillId="0" borderId="6" xfId="14" applyNumberFormat="1" applyFont="1" applyFill="1" applyBorder="1" applyAlignment="1" applyProtection="1">
      <alignment horizontal="center" vertical="center" wrapText="1"/>
      <protection locked="0"/>
    </xf>
    <xf numFmtId="49" fontId="13" fillId="0" borderId="34" xfId="14" applyNumberFormat="1" applyFont="1" applyFill="1" applyBorder="1" applyAlignment="1" applyProtection="1">
      <alignment horizontal="center" vertical="center" wrapText="1"/>
      <protection locked="0"/>
    </xf>
    <xf numFmtId="49" fontId="13" fillId="0" borderId="23" xfId="14" applyNumberFormat="1" applyFont="1" applyFill="1" applyBorder="1" applyAlignment="1" applyProtection="1">
      <alignment horizontal="center" vertical="center" wrapText="1"/>
      <protection locked="0"/>
    </xf>
    <xf numFmtId="49" fontId="13" fillId="0" borderId="33" xfId="14" applyNumberFormat="1" applyFont="1" applyFill="1" applyBorder="1" applyAlignment="1" applyProtection="1">
      <alignment horizontal="center" vertical="center" wrapText="1"/>
      <protection locked="0"/>
    </xf>
    <xf numFmtId="166" fontId="13" fillId="0" borderId="7" xfId="5" applyNumberFormat="1" applyFont="1" applyFill="1" applyBorder="1" applyAlignment="1">
      <alignment horizontal="center" vertical="center" wrapText="1"/>
    </xf>
    <xf numFmtId="166" fontId="13" fillId="0" borderId="11" xfId="5" applyNumberFormat="1" applyFont="1" applyFill="1" applyBorder="1" applyAlignment="1">
      <alignment horizontal="center" vertical="center" wrapText="1"/>
    </xf>
    <xf numFmtId="166" fontId="13" fillId="0" borderId="4" xfId="5" applyNumberFormat="1" applyFont="1" applyFill="1" applyBorder="1" applyAlignment="1">
      <alignment horizontal="center" vertical="center" wrapText="1"/>
    </xf>
    <xf numFmtId="49" fontId="13" fillId="0" borderId="1" xfId="14" applyNumberFormat="1" applyFont="1" applyFill="1" applyBorder="1" applyAlignment="1" applyProtection="1">
      <alignment horizontal="center" vertical="center" wrapText="1"/>
      <protection locked="0"/>
    </xf>
    <xf numFmtId="49" fontId="13" fillId="0" borderId="20" xfId="14" applyNumberFormat="1" applyFont="1" applyFill="1" applyBorder="1" applyAlignment="1" applyProtection="1">
      <alignment horizontal="center" vertical="center" wrapText="1"/>
      <protection locked="0"/>
    </xf>
    <xf numFmtId="166" fontId="13" fillId="0" borderId="10" xfId="5" applyNumberFormat="1" applyFont="1" applyFill="1" applyBorder="1" applyAlignment="1">
      <alignment horizontal="center" vertical="center" wrapText="1"/>
    </xf>
    <xf numFmtId="166" fontId="8" fillId="0" borderId="1" xfId="27" applyNumberFormat="1" applyFont="1" applyFill="1" applyBorder="1" applyAlignment="1">
      <alignment horizontal="center" vertical="center" wrapText="1"/>
    </xf>
    <xf numFmtId="49" fontId="13" fillId="0" borderId="28" xfId="14" applyNumberFormat="1" applyFont="1" applyFill="1" applyBorder="1" applyAlignment="1" applyProtection="1">
      <alignment horizontal="center" vertical="center" wrapText="1"/>
      <protection locked="0"/>
    </xf>
    <xf numFmtId="49" fontId="13" fillId="0" borderId="29" xfId="14" applyNumberFormat="1" applyFont="1" applyFill="1" applyBorder="1" applyAlignment="1" applyProtection="1">
      <alignment horizontal="center" vertical="center" wrapText="1"/>
      <protection locked="0"/>
    </xf>
    <xf numFmtId="49" fontId="13" fillId="0" borderId="6" xfId="27" applyNumberFormat="1" applyFont="1" applyFill="1" applyBorder="1" applyAlignment="1">
      <alignment horizontal="center" vertical="center" wrapText="1"/>
    </xf>
    <xf numFmtId="49" fontId="13" fillId="0" borderId="26" xfId="27" applyNumberFormat="1" applyFont="1" applyFill="1" applyBorder="1" applyAlignment="1">
      <alignment horizontal="center" vertical="center" wrapText="1"/>
    </xf>
    <xf numFmtId="49" fontId="13" fillId="0" borderId="27" xfId="27" applyNumberFormat="1" applyFont="1" applyFill="1" applyBorder="1" applyAlignment="1">
      <alignment horizontal="center" vertical="center" wrapText="1"/>
    </xf>
    <xf numFmtId="166" fontId="8" fillId="0" borderId="38" xfId="27" applyNumberFormat="1" applyFont="1" applyFill="1" applyBorder="1" applyAlignment="1">
      <alignment horizontal="center" vertical="center" wrapText="1"/>
    </xf>
    <xf numFmtId="166" fontId="8" fillId="0" borderId="0" xfId="27" applyNumberFormat="1" applyFont="1" applyFill="1" applyBorder="1" applyAlignment="1">
      <alignment horizontal="center" vertical="center" wrapText="1"/>
    </xf>
    <xf numFmtId="166" fontId="13" fillId="0" borderId="22" xfId="5" applyNumberFormat="1" applyFont="1" applyFill="1" applyBorder="1" applyAlignment="1">
      <alignment horizontal="center" vertical="center" wrapText="1"/>
    </xf>
    <xf numFmtId="49" fontId="13" fillId="0" borderId="24" xfId="14" applyNumberFormat="1" applyFont="1" applyFill="1" applyBorder="1" applyAlignment="1" applyProtection="1">
      <alignment horizontal="center" vertical="center" wrapText="1"/>
      <protection locked="0"/>
    </xf>
    <xf numFmtId="49" fontId="13" fillId="0" borderId="25" xfId="14" applyNumberFormat="1" applyFont="1" applyFill="1" applyBorder="1" applyAlignment="1" applyProtection="1">
      <alignment horizontal="center" vertical="center" wrapText="1"/>
      <protection locked="0"/>
    </xf>
    <xf numFmtId="49" fontId="13" fillId="0" borderId="18" xfId="14" applyNumberFormat="1" applyFont="1" applyFill="1" applyBorder="1" applyAlignment="1" applyProtection="1">
      <alignment horizontal="center" vertical="center" wrapText="1"/>
      <protection locked="0"/>
    </xf>
    <xf numFmtId="49" fontId="13" fillId="0" borderId="35" xfId="14" applyNumberFormat="1" applyFont="1" applyFill="1" applyBorder="1" applyAlignment="1" applyProtection="1">
      <alignment horizontal="center" vertical="center" wrapText="1"/>
      <protection locked="0"/>
    </xf>
    <xf numFmtId="49" fontId="13" fillId="0" borderId="0" xfId="14" applyNumberFormat="1" applyFont="1" applyFill="1" applyBorder="1" applyAlignment="1" applyProtection="1">
      <alignment horizontal="center" vertical="center" wrapText="1"/>
      <protection locked="0"/>
    </xf>
    <xf numFmtId="49" fontId="13" fillId="0" borderId="36" xfId="14" applyNumberFormat="1" applyFont="1" applyFill="1" applyBorder="1" applyAlignment="1" applyProtection="1">
      <alignment horizontal="center" vertical="center" wrapText="1"/>
      <protection locked="0"/>
    </xf>
    <xf numFmtId="166" fontId="13" fillId="0" borderId="25" xfId="14" applyNumberFormat="1" applyFont="1" applyFill="1" applyBorder="1" applyAlignment="1">
      <alignment horizontal="left" vertical="center" wrapText="1"/>
    </xf>
    <xf numFmtId="166" fontId="13" fillId="0" borderId="29" xfId="14" applyNumberFormat="1" applyFont="1" applyFill="1" applyBorder="1" applyAlignment="1">
      <alignment horizontal="left" vertical="center" wrapText="1"/>
    </xf>
    <xf numFmtId="49" fontId="13" fillId="0" borderId="25" xfId="14" applyNumberFormat="1" applyFont="1" applyFill="1" applyBorder="1" applyAlignment="1">
      <alignment horizontal="left" vertical="center" wrapText="1"/>
    </xf>
    <xf numFmtId="49" fontId="13" fillId="0" borderId="29" xfId="14" applyNumberFormat="1" applyFont="1" applyFill="1" applyBorder="1" applyAlignment="1">
      <alignment horizontal="left" vertical="center" wrapText="1"/>
    </xf>
    <xf numFmtId="0" fontId="27" fillId="0" borderId="6" xfId="14" applyFont="1" applyFill="1" applyBorder="1" applyAlignment="1">
      <alignment horizontal="center" vertical="center" wrapText="1"/>
    </xf>
    <xf numFmtId="0" fontId="12" fillId="0" borderId="34" xfId="14" applyFont="1" applyFill="1" applyBorder="1" applyAlignment="1">
      <alignment horizontal="center" vertical="center" wrapText="1"/>
    </xf>
    <xf numFmtId="0" fontId="12" fillId="0" borderId="23" xfId="14" applyFont="1" applyFill="1" applyBorder="1" applyAlignment="1">
      <alignment horizontal="center" vertical="center" wrapText="1"/>
    </xf>
    <xf numFmtId="0" fontId="12" fillId="0" borderId="33" xfId="14" applyFont="1" applyFill="1" applyBorder="1" applyAlignment="1">
      <alignment horizontal="center" vertical="center" wrapText="1"/>
    </xf>
    <xf numFmtId="49" fontId="13" fillId="0" borderId="44" xfId="14" applyNumberFormat="1" applyFont="1" applyFill="1" applyBorder="1" applyAlignment="1">
      <alignment horizontal="center"/>
    </xf>
    <xf numFmtId="49" fontId="13" fillId="0" borderId="32" xfId="14" applyNumberFormat="1" applyFont="1" applyFill="1" applyBorder="1" applyAlignment="1">
      <alignment horizontal="center"/>
    </xf>
    <xf numFmtId="0" fontId="12" fillId="0" borderId="25" xfId="14" applyFont="1" applyFill="1" applyBorder="1" applyAlignment="1">
      <alignment horizontal="left" vertical="center" wrapText="1"/>
    </xf>
    <xf numFmtId="0" fontId="12" fillId="0" borderId="29" xfId="14" applyFont="1" applyFill="1" applyBorder="1" applyAlignment="1">
      <alignment horizontal="left" vertical="center" wrapText="1"/>
    </xf>
    <xf numFmtId="165" fontId="12" fillId="0" borderId="7" xfId="5" applyNumberFormat="1" applyFont="1" applyFill="1" applyBorder="1" applyAlignment="1">
      <alignment horizontal="center" vertical="center" wrapText="1"/>
    </xf>
    <xf numFmtId="165" fontId="12" fillId="0" borderId="11" xfId="5" applyNumberFormat="1" applyFont="1" applyFill="1" applyBorder="1" applyAlignment="1">
      <alignment horizontal="center" vertical="center" wrapText="1"/>
    </xf>
    <xf numFmtId="0" fontId="12" fillId="0" borderId="6" xfId="14" applyFont="1" applyFill="1" applyBorder="1" applyAlignment="1">
      <alignment horizontal="center" vertical="center" wrapText="1"/>
    </xf>
    <xf numFmtId="0" fontId="12" fillId="0" borderId="40" xfId="14" applyFont="1" applyFill="1" applyBorder="1" applyAlignment="1">
      <alignment horizontal="center" vertical="center" wrapText="1"/>
    </xf>
    <xf numFmtId="0" fontId="12" fillId="0" borderId="28" xfId="14" applyFont="1" applyFill="1" applyBorder="1" applyAlignment="1">
      <alignment horizontal="center" vertical="center" wrapText="1"/>
    </xf>
    <xf numFmtId="0" fontId="12" fillId="0" borderId="41" xfId="14" applyFont="1" applyFill="1" applyBorder="1" applyAlignment="1">
      <alignment horizontal="center" vertical="center" wrapText="1"/>
    </xf>
    <xf numFmtId="0" fontId="12" fillId="0" borderId="29" xfId="14" applyFont="1" applyFill="1" applyBorder="1" applyAlignment="1">
      <alignment horizontal="center" vertical="center" wrapText="1"/>
    </xf>
    <xf numFmtId="165" fontId="12" fillId="0" borderId="4" xfId="5" applyNumberFormat="1" applyFont="1" applyFill="1" applyBorder="1" applyAlignment="1">
      <alignment horizontal="center" vertical="center" wrapText="1"/>
    </xf>
    <xf numFmtId="0" fontId="25" fillId="0" borderId="25" xfId="14" applyFont="1" applyFill="1" applyBorder="1" applyAlignment="1">
      <alignment horizontal="left" vertical="center" wrapText="1"/>
    </xf>
    <xf numFmtId="0" fontId="12" fillId="0" borderId="24" xfId="14" applyFont="1" applyFill="1" applyBorder="1" applyAlignment="1">
      <alignment horizontal="center" vertical="center" wrapText="1"/>
    </xf>
    <xf numFmtId="0" fontId="12" fillId="0" borderId="9" xfId="14" applyFont="1" applyFill="1" applyBorder="1" applyAlignment="1">
      <alignment horizontal="center" vertical="center" wrapText="1"/>
    </xf>
    <xf numFmtId="0" fontId="12" fillId="0" borderId="25" xfId="14" applyFont="1" applyFill="1" applyBorder="1" applyAlignment="1">
      <alignment horizontal="center" vertical="center" wrapText="1"/>
    </xf>
    <xf numFmtId="0" fontId="12" fillId="0" borderId="31" xfId="14" applyFont="1" applyFill="1" applyBorder="1" applyAlignment="1">
      <alignment horizontal="center" vertical="center" wrapText="1"/>
    </xf>
    <xf numFmtId="165" fontId="12" fillId="0" borderId="10" xfId="5" applyNumberFormat="1" applyFont="1" applyFill="1" applyBorder="1" applyAlignment="1">
      <alignment horizontal="center" vertical="center" wrapText="1"/>
    </xf>
    <xf numFmtId="0" fontId="12" fillId="0" borderId="31" xfId="14" applyFont="1" applyFill="1" applyBorder="1" applyAlignment="1">
      <alignment horizontal="left" vertical="center" wrapText="1"/>
    </xf>
    <xf numFmtId="0" fontId="12" fillId="0" borderId="12" xfId="14" applyFont="1" applyFill="1" applyBorder="1" applyAlignment="1">
      <alignment horizontal="center" vertical="center" wrapText="1"/>
    </xf>
    <xf numFmtId="0" fontId="12" fillId="0" borderId="13" xfId="14" applyFont="1" applyFill="1" applyBorder="1" applyAlignment="1">
      <alignment horizontal="center" wrapText="1"/>
    </xf>
    <xf numFmtId="0" fontId="12" fillId="0" borderId="23" xfId="14" applyFont="1" applyFill="1" applyBorder="1" applyAlignment="1">
      <alignment horizontal="center" wrapText="1"/>
    </xf>
    <xf numFmtId="0" fontId="12" fillId="0" borderId="33" xfId="14" applyFont="1" applyFill="1" applyBorder="1" applyAlignment="1">
      <alignment horizontal="center" wrapText="1"/>
    </xf>
    <xf numFmtId="0" fontId="12" fillId="0" borderId="42" xfId="14" applyFont="1" applyFill="1" applyBorder="1" applyAlignment="1">
      <alignment horizontal="left" vertical="center" wrapText="1"/>
    </xf>
    <xf numFmtId="165" fontId="12" fillId="0" borderId="22" xfId="14" applyNumberFormat="1" applyFont="1" applyFill="1" applyBorder="1" applyAlignment="1">
      <alignment horizontal="center" vertical="center" wrapText="1"/>
    </xf>
    <xf numFmtId="165" fontId="12" fillId="0" borderId="11" xfId="14" applyNumberFormat="1" applyFont="1" applyFill="1" applyBorder="1" applyAlignment="1">
      <alignment horizontal="center" vertical="center" wrapText="1"/>
    </xf>
    <xf numFmtId="165" fontId="12" fillId="0" borderId="4" xfId="14" applyNumberFormat="1" applyFont="1" applyFill="1" applyBorder="1" applyAlignment="1">
      <alignment horizontal="center" vertical="center" wrapText="1"/>
    </xf>
    <xf numFmtId="49" fontId="20" fillId="0" borderId="25" xfId="27" applyNumberFormat="1" applyFont="1" applyFill="1" applyBorder="1" applyAlignment="1">
      <alignment horizontal="left" vertical="center" wrapText="1"/>
    </xf>
    <xf numFmtId="49" fontId="20" fillId="0" borderId="41" xfId="27" applyNumberFormat="1" applyFont="1" applyFill="1" applyBorder="1" applyAlignment="1">
      <alignment horizontal="left" vertical="center" wrapText="1"/>
    </xf>
    <xf numFmtId="0" fontId="16" fillId="0" borderId="0" xfId="14" applyFont="1" applyFill="1" applyAlignment="1">
      <alignment horizontal="center" vertical="center" wrapText="1"/>
    </xf>
    <xf numFmtId="0" fontId="16" fillId="0" borderId="12" xfId="14" applyFont="1" applyFill="1" applyBorder="1" applyAlignment="1">
      <alignment horizontal="center" vertical="center" wrapText="1"/>
    </xf>
    <xf numFmtId="0" fontId="16" fillId="0" borderId="13" xfId="14" applyFont="1" applyFill="1" applyBorder="1" applyAlignment="1">
      <alignment horizontal="center" vertical="center" wrapText="1"/>
    </xf>
    <xf numFmtId="0" fontId="16" fillId="0" borderId="14" xfId="14" applyFont="1" applyFill="1" applyBorder="1" applyAlignment="1">
      <alignment horizontal="center" vertical="center" wrapText="1"/>
    </xf>
    <xf numFmtId="0" fontId="16" fillId="0" borderId="17" xfId="14" applyFont="1" applyFill="1" applyBorder="1" applyAlignment="1">
      <alignment horizontal="center" vertical="center" wrapText="1"/>
    </xf>
    <xf numFmtId="0" fontId="16" fillId="0" borderId="15" xfId="14" applyFont="1" applyFill="1" applyBorder="1" applyAlignment="1">
      <alignment horizontal="center" vertical="center" wrapText="1"/>
    </xf>
    <xf numFmtId="0" fontId="16" fillId="0" borderId="5" xfId="14" applyFont="1" applyFill="1" applyBorder="1" applyAlignment="1">
      <alignment horizontal="center" vertical="center" wrapText="1"/>
    </xf>
    <xf numFmtId="0" fontId="12" fillId="0" borderId="1" xfId="14" applyFont="1" applyFill="1" applyBorder="1" applyAlignment="1">
      <alignment horizontal="center" wrapText="1"/>
    </xf>
    <xf numFmtId="49" fontId="26" fillId="0" borderId="1" xfId="27" applyNumberFormat="1" applyFont="1" applyFill="1" applyBorder="1" applyAlignment="1">
      <alignment horizontal="left" vertical="center" wrapText="1"/>
    </xf>
    <xf numFmtId="49" fontId="20" fillId="0" borderId="1" xfId="27" applyNumberFormat="1" applyFont="1" applyFill="1" applyBorder="1" applyAlignment="1">
      <alignment horizontal="left" vertical="center" wrapText="1"/>
    </xf>
    <xf numFmtId="165" fontId="12" fillId="0" borderId="7" xfId="14" applyNumberFormat="1" applyFont="1" applyFill="1" applyBorder="1" applyAlignment="1">
      <alignment horizontal="center" vertical="center" wrapText="1"/>
    </xf>
    <xf numFmtId="0" fontId="12" fillId="0" borderId="41" xfId="14" applyFont="1" applyFill="1" applyBorder="1" applyAlignment="1">
      <alignment horizontal="left" vertical="center" wrapText="1"/>
    </xf>
    <xf numFmtId="166" fontId="20" fillId="0" borderId="0" xfId="15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66" fontId="8" fillId="0" borderId="0" xfId="15" applyNumberFormat="1" applyFont="1" applyFill="1" applyBorder="1" applyAlignment="1">
      <alignment horizontal="right" vertical="center"/>
    </xf>
    <xf numFmtId="166" fontId="8" fillId="0" borderId="0" xfId="15" applyNumberFormat="1" applyFont="1" applyFill="1" applyBorder="1" applyAlignment="1">
      <alignment horizontal="center" vertical="center" wrapText="1"/>
    </xf>
    <xf numFmtId="166" fontId="20" fillId="0" borderId="0" xfId="15" applyNumberFormat="1" applyFont="1" applyFill="1" applyBorder="1" applyAlignment="1">
      <alignment horizontal="right" vertical="center" wrapText="1"/>
    </xf>
    <xf numFmtId="166" fontId="8" fillId="0" borderId="1" xfId="12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top" wrapText="1"/>
    </xf>
    <xf numFmtId="166" fontId="8" fillId="0" borderId="1" xfId="13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/>
    </xf>
    <xf numFmtId="49" fontId="13" fillId="0" borderId="23" xfId="15" applyNumberFormat="1" applyFont="1" applyFill="1" applyBorder="1" applyAlignment="1" applyProtection="1">
      <alignment horizontal="center" vertical="top" wrapText="1"/>
      <protection locked="0"/>
    </xf>
    <xf numFmtId="49" fontId="13" fillId="0" borderId="33" xfId="15" applyNumberFormat="1" applyFont="1" applyFill="1" applyBorder="1" applyAlignment="1" applyProtection="1">
      <alignment horizontal="center" vertical="top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8" fillId="0" borderId="37" xfId="15" applyNumberFormat="1" applyFont="1" applyFill="1" applyBorder="1" applyAlignment="1">
      <alignment horizontal="center" vertical="center" wrapText="1"/>
    </xf>
    <xf numFmtId="166" fontId="8" fillId="0" borderId="13" xfId="15" applyNumberFormat="1" applyFont="1" applyFill="1" applyBorder="1" applyAlignment="1">
      <alignment horizontal="center" vertical="center" wrapText="1"/>
    </xf>
    <xf numFmtId="166" fontId="8" fillId="0" borderId="3" xfId="15" applyNumberFormat="1" applyFont="1" applyFill="1" applyBorder="1" applyAlignment="1">
      <alignment horizontal="center" vertical="center" wrapText="1"/>
    </xf>
    <xf numFmtId="166" fontId="8" fillId="0" borderId="33" xfId="15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/>
    </xf>
    <xf numFmtId="0" fontId="13" fillId="0" borderId="4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</cellXfs>
  <cellStyles count="32">
    <cellStyle name="Comma" xfId="28" builtinId="3"/>
    <cellStyle name="Comma 15" xfId="3"/>
    <cellStyle name="Comma 2" xfId="5"/>
    <cellStyle name="Comma 2 2" xfId="4"/>
    <cellStyle name="Comma 2 3" xfId="12"/>
    <cellStyle name="Comma 3" xfId="13"/>
    <cellStyle name="Comma 4" xfId="18"/>
    <cellStyle name="Comma 5" xfId="25"/>
    <cellStyle name="Currency" xfId="29" builtinId="4"/>
    <cellStyle name="Normal" xfId="0" builtinId="0"/>
    <cellStyle name="Normal 10" xfId="24"/>
    <cellStyle name="Normal 11" xfId="31"/>
    <cellStyle name="Normal 2" xfId="2"/>
    <cellStyle name="Normal 2 2" xfId="14"/>
    <cellStyle name="Normal 3" xfId="6"/>
    <cellStyle name="Normal 4" xfId="7"/>
    <cellStyle name="Normal 5" xfId="8"/>
    <cellStyle name="Normal 5 2" xfId="15"/>
    <cellStyle name="Normal 6" xfId="9"/>
    <cellStyle name="Normal 7" xfId="11"/>
    <cellStyle name="Normal 7 2" xfId="30"/>
    <cellStyle name="Normal 8" xfId="17"/>
    <cellStyle name="Normal 8 2" xfId="26"/>
    <cellStyle name="Normal 88" xfId="21"/>
    <cellStyle name="Normal 89" xfId="23"/>
    <cellStyle name="Normal 9" xfId="20"/>
    <cellStyle name="Normal 90" xfId="22"/>
    <cellStyle name="Normal_Book2" xfId="27"/>
    <cellStyle name="Percent 2" xfId="10"/>
    <cellStyle name="Percent 3" xfId="16"/>
    <cellStyle name="Percent 4" xfId="19"/>
    <cellStyle name="SN_24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18"/>
  <sheetViews>
    <sheetView topLeftCell="A7" zoomScaleNormal="100" workbookViewId="0">
      <selection activeCell="E16" sqref="E16"/>
    </sheetView>
  </sheetViews>
  <sheetFormatPr defaultRowHeight="13.5" x14ac:dyDescent="0.25"/>
  <cols>
    <col min="1" max="1" width="64.42578125" style="77" customWidth="1"/>
    <col min="2" max="2" width="24.140625" style="82" customWidth="1"/>
    <col min="3" max="3" width="18.85546875" style="76" customWidth="1"/>
    <col min="4" max="4" width="18.5703125" style="76" customWidth="1"/>
    <col min="5" max="23" width="9.140625" style="76"/>
    <col min="24" max="245" width="9.140625" style="1"/>
    <col min="246" max="246" width="64.42578125" style="1" customWidth="1"/>
    <col min="247" max="248" width="21.7109375" style="1" customWidth="1"/>
    <col min="249" max="249" width="22" style="1" customWidth="1"/>
    <col min="250" max="250" width="18.7109375" style="1" customWidth="1"/>
    <col min="251" max="251" width="15.85546875" style="1" customWidth="1"/>
    <col min="252" max="252" width="17.5703125" style="1" customWidth="1"/>
    <col min="253" max="253" width="19" style="1" customWidth="1"/>
    <col min="254" max="254" width="20.140625" style="1" customWidth="1"/>
    <col min="255" max="255" width="20.5703125" style="1" customWidth="1"/>
    <col min="256" max="501" width="9.140625" style="1"/>
    <col min="502" max="502" width="64.42578125" style="1" customWidth="1"/>
    <col min="503" max="504" width="21.7109375" style="1" customWidth="1"/>
    <col min="505" max="505" width="22" style="1" customWidth="1"/>
    <col min="506" max="506" width="18.7109375" style="1" customWidth="1"/>
    <col min="507" max="507" width="15.85546875" style="1" customWidth="1"/>
    <col min="508" max="508" width="17.5703125" style="1" customWidth="1"/>
    <col min="509" max="509" width="19" style="1" customWidth="1"/>
    <col min="510" max="510" width="20.140625" style="1" customWidth="1"/>
    <col min="511" max="511" width="20.5703125" style="1" customWidth="1"/>
    <col min="512" max="757" width="9.140625" style="1"/>
    <col min="758" max="758" width="64.42578125" style="1" customWidth="1"/>
    <col min="759" max="760" width="21.7109375" style="1" customWidth="1"/>
    <col min="761" max="761" width="22" style="1" customWidth="1"/>
    <col min="762" max="762" width="18.7109375" style="1" customWidth="1"/>
    <col min="763" max="763" width="15.85546875" style="1" customWidth="1"/>
    <col min="764" max="764" width="17.5703125" style="1" customWidth="1"/>
    <col min="765" max="765" width="19" style="1" customWidth="1"/>
    <col min="766" max="766" width="20.140625" style="1" customWidth="1"/>
    <col min="767" max="767" width="20.5703125" style="1" customWidth="1"/>
    <col min="768" max="1013" width="9.140625" style="1"/>
    <col min="1014" max="1014" width="64.42578125" style="1" customWidth="1"/>
    <col min="1015" max="1016" width="21.7109375" style="1" customWidth="1"/>
    <col min="1017" max="1017" width="22" style="1" customWidth="1"/>
    <col min="1018" max="1018" width="18.7109375" style="1" customWidth="1"/>
    <col min="1019" max="1019" width="15.85546875" style="1" customWidth="1"/>
    <col min="1020" max="1020" width="17.5703125" style="1" customWidth="1"/>
    <col min="1021" max="1021" width="19" style="1" customWidth="1"/>
    <col min="1022" max="1022" width="20.140625" style="1" customWidth="1"/>
    <col min="1023" max="1023" width="20.5703125" style="1" customWidth="1"/>
    <col min="1024" max="1269" width="9.140625" style="1"/>
    <col min="1270" max="1270" width="64.42578125" style="1" customWidth="1"/>
    <col min="1271" max="1272" width="21.7109375" style="1" customWidth="1"/>
    <col min="1273" max="1273" width="22" style="1" customWidth="1"/>
    <col min="1274" max="1274" width="18.7109375" style="1" customWidth="1"/>
    <col min="1275" max="1275" width="15.85546875" style="1" customWidth="1"/>
    <col min="1276" max="1276" width="17.5703125" style="1" customWidth="1"/>
    <col min="1277" max="1277" width="19" style="1" customWidth="1"/>
    <col min="1278" max="1278" width="20.140625" style="1" customWidth="1"/>
    <col min="1279" max="1279" width="20.5703125" style="1" customWidth="1"/>
    <col min="1280" max="1525" width="9.140625" style="1"/>
    <col min="1526" max="1526" width="64.42578125" style="1" customWidth="1"/>
    <col min="1527" max="1528" width="21.7109375" style="1" customWidth="1"/>
    <col min="1529" max="1529" width="22" style="1" customWidth="1"/>
    <col min="1530" max="1530" width="18.7109375" style="1" customWidth="1"/>
    <col min="1531" max="1531" width="15.85546875" style="1" customWidth="1"/>
    <col min="1532" max="1532" width="17.5703125" style="1" customWidth="1"/>
    <col min="1533" max="1533" width="19" style="1" customWidth="1"/>
    <col min="1534" max="1534" width="20.140625" style="1" customWidth="1"/>
    <col min="1535" max="1535" width="20.5703125" style="1" customWidth="1"/>
    <col min="1536" max="1781" width="9.140625" style="1"/>
    <col min="1782" max="1782" width="64.42578125" style="1" customWidth="1"/>
    <col min="1783" max="1784" width="21.7109375" style="1" customWidth="1"/>
    <col min="1785" max="1785" width="22" style="1" customWidth="1"/>
    <col min="1786" max="1786" width="18.7109375" style="1" customWidth="1"/>
    <col min="1787" max="1787" width="15.85546875" style="1" customWidth="1"/>
    <col min="1788" max="1788" width="17.5703125" style="1" customWidth="1"/>
    <col min="1789" max="1789" width="19" style="1" customWidth="1"/>
    <col min="1790" max="1790" width="20.140625" style="1" customWidth="1"/>
    <col min="1791" max="1791" width="20.5703125" style="1" customWidth="1"/>
    <col min="1792" max="2037" width="9.140625" style="1"/>
    <col min="2038" max="2038" width="64.42578125" style="1" customWidth="1"/>
    <col min="2039" max="2040" width="21.7109375" style="1" customWidth="1"/>
    <col min="2041" max="2041" width="22" style="1" customWidth="1"/>
    <col min="2042" max="2042" width="18.7109375" style="1" customWidth="1"/>
    <col min="2043" max="2043" width="15.85546875" style="1" customWidth="1"/>
    <col min="2044" max="2044" width="17.5703125" style="1" customWidth="1"/>
    <col min="2045" max="2045" width="19" style="1" customWidth="1"/>
    <col min="2046" max="2046" width="20.140625" style="1" customWidth="1"/>
    <col min="2047" max="2047" width="20.5703125" style="1" customWidth="1"/>
    <col min="2048" max="2293" width="9.140625" style="1"/>
    <col min="2294" max="2294" width="64.42578125" style="1" customWidth="1"/>
    <col min="2295" max="2296" width="21.7109375" style="1" customWidth="1"/>
    <col min="2297" max="2297" width="22" style="1" customWidth="1"/>
    <col min="2298" max="2298" width="18.7109375" style="1" customWidth="1"/>
    <col min="2299" max="2299" width="15.85546875" style="1" customWidth="1"/>
    <col min="2300" max="2300" width="17.5703125" style="1" customWidth="1"/>
    <col min="2301" max="2301" width="19" style="1" customWidth="1"/>
    <col min="2302" max="2302" width="20.140625" style="1" customWidth="1"/>
    <col min="2303" max="2303" width="20.5703125" style="1" customWidth="1"/>
    <col min="2304" max="2549" width="9.140625" style="1"/>
    <col min="2550" max="2550" width="64.42578125" style="1" customWidth="1"/>
    <col min="2551" max="2552" width="21.7109375" style="1" customWidth="1"/>
    <col min="2553" max="2553" width="22" style="1" customWidth="1"/>
    <col min="2554" max="2554" width="18.7109375" style="1" customWidth="1"/>
    <col min="2555" max="2555" width="15.85546875" style="1" customWidth="1"/>
    <col min="2556" max="2556" width="17.5703125" style="1" customWidth="1"/>
    <col min="2557" max="2557" width="19" style="1" customWidth="1"/>
    <col min="2558" max="2558" width="20.140625" style="1" customWidth="1"/>
    <col min="2559" max="2559" width="20.5703125" style="1" customWidth="1"/>
    <col min="2560" max="2805" width="9.140625" style="1"/>
    <col min="2806" max="2806" width="64.42578125" style="1" customWidth="1"/>
    <col min="2807" max="2808" width="21.7109375" style="1" customWidth="1"/>
    <col min="2809" max="2809" width="22" style="1" customWidth="1"/>
    <col min="2810" max="2810" width="18.7109375" style="1" customWidth="1"/>
    <col min="2811" max="2811" width="15.85546875" style="1" customWidth="1"/>
    <col min="2812" max="2812" width="17.5703125" style="1" customWidth="1"/>
    <col min="2813" max="2813" width="19" style="1" customWidth="1"/>
    <col min="2814" max="2814" width="20.140625" style="1" customWidth="1"/>
    <col min="2815" max="2815" width="20.5703125" style="1" customWidth="1"/>
    <col min="2816" max="3061" width="9.140625" style="1"/>
    <col min="3062" max="3062" width="64.42578125" style="1" customWidth="1"/>
    <col min="3063" max="3064" width="21.7109375" style="1" customWidth="1"/>
    <col min="3065" max="3065" width="22" style="1" customWidth="1"/>
    <col min="3066" max="3066" width="18.7109375" style="1" customWidth="1"/>
    <col min="3067" max="3067" width="15.85546875" style="1" customWidth="1"/>
    <col min="3068" max="3068" width="17.5703125" style="1" customWidth="1"/>
    <col min="3069" max="3069" width="19" style="1" customWidth="1"/>
    <col min="3070" max="3070" width="20.140625" style="1" customWidth="1"/>
    <col min="3071" max="3071" width="20.5703125" style="1" customWidth="1"/>
    <col min="3072" max="3317" width="9.140625" style="1"/>
    <col min="3318" max="3318" width="64.42578125" style="1" customWidth="1"/>
    <col min="3319" max="3320" width="21.7109375" style="1" customWidth="1"/>
    <col min="3321" max="3321" width="22" style="1" customWidth="1"/>
    <col min="3322" max="3322" width="18.7109375" style="1" customWidth="1"/>
    <col min="3323" max="3323" width="15.85546875" style="1" customWidth="1"/>
    <col min="3324" max="3324" width="17.5703125" style="1" customWidth="1"/>
    <col min="3325" max="3325" width="19" style="1" customWidth="1"/>
    <col min="3326" max="3326" width="20.140625" style="1" customWidth="1"/>
    <col min="3327" max="3327" width="20.5703125" style="1" customWidth="1"/>
    <col min="3328" max="3573" width="9.140625" style="1"/>
    <col min="3574" max="3574" width="64.42578125" style="1" customWidth="1"/>
    <col min="3575" max="3576" width="21.7109375" style="1" customWidth="1"/>
    <col min="3577" max="3577" width="22" style="1" customWidth="1"/>
    <col min="3578" max="3578" width="18.7109375" style="1" customWidth="1"/>
    <col min="3579" max="3579" width="15.85546875" style="1" customWidth="1"/>
    <col min="3580" max="3580" width="17.5703125" style="1" customWidth="1"/>
    <col min="3581" max="3581" width="19" style="1" customWidth="1"/>
    <col min="3582" max="3582" width="20.140625" style="1" customWidth="1"/>
    <col min="3583" max="3583" width="20.5703125" style="1" customWidth="1"/>
    <col min="3584" max="3829" width="9.140625" style="1"/>
    <col min="3830" max="3830" width="64.42578125" style="1" customWidth="1"/>
    <col min="3831" max="3832" width="21.7109375" style="1" customWidth="1"/>
    <col min="3833" max="3833" width="22" style="1" customWidth="1"/>
    <col min="3834" max="3834" width="18.7109375" style="1" customWidth="1"/>
    <col min="3835" max="3835" width="15.85546875" style="1" customWidth="1"/>
    <col min="3836" max="3836" width="17.5703125" style="1" customWidth="1"/>
    <col min="3837" max="3837" width="19" style="1" customWidth="1"/>
    <col min="3838" max="3838" width="20.140625" style="1" customWidth="1"/>
    <col min="3839" max="3839" width="20.5703125" style="1" customWidth="1"/>
    <col min="3840" max="4085" width="9.140625" style="1"/>
    <col min="4086" max="4086" width="64.42578125" style="1" customWidth="1"/>
    <col min="4087" max="4088" width="21.7109375" style="1" customWidth="1"/>
    <col min="4089" max="4089" width="22" style="1" customWidth="1"/>
    <col min="4090" max="4090" width="18.7109375" style="1" customWidth="1"/>
    <col min="4091" max="4091" width="15.85546875" style="1" customWidth="1"/>
    <col min="4092" max="4092" width="17.5703125" style="1" customWidth="1"/>
    <col min="4093" max="4093" width="19" style="1" customWidth="1"/>
    <col min="4094" max="4094" width="20.140625" style="1" customWidth="1"/>
    <col min="4095" max="4095" width="20.5703125" style="1" customWidth="1"/>
    <col min="4096" max="4341" width="9.140625" style="1"/>
    <col min="4342" max="4342" width="64.42578125" style="1" customWidth="1"/>
    <col min="4343" max="4344" width="21.7109375" style="1" customWidth="1"/>
    <col min="4345" max="4345" width="22" style="1" customWidth="1"/>
    <col min="4346" max="4346" width="18.7109375" style="1" customWidth="1"/>
    <col min="4347" max="4347" width="15.85546875" style="1" customWidth="1"/>
    <col min="4348" max="4348" width="17.5703125" style="1" customWidth="1"/>
    <col min="4349" max="4349" width="19" style="1" customWidth="1"/>
    <col min="4350" max="4350" width="20.140625" style="1" customWidth="1"/>
    <col min="4351" max="4351" width="20.5703125" style="1" customWidth="1"/>
    <col min="4352" max="4597" width="9.140625" style="1"/>
    <col min="4598" max="4598" width="64.42578125" style="1" customWidth="1"/>
    <col min="4599" max="4600" width="21.7109375" style="1" customWidth="1"/>
    <col min="4601" max="4601" width="22" style="1" customWidth="1"/>
    <col min="4602" max="4602" width="18.7109375" style="1" customWidth="1"/>
    <col min="4603" max="4603" width="15.85546875" style="1" customWidth="1"/>
    <col min="4604" max="4604" width="17.5703125" style="1" customWidth="1"/>
    <col min="4605" max="4605" width="19" style="1" customWidth="1"/>
    <col min="4606" max="4606" width="20.140625" style="1" customWidth="1"/>
    <col min="4607" max="4607" width="20.5703125" style="1" customWidth="1"/>
    <col min="4608" max="4853" width="9.140625" style="1"/>
    <col min="4854" max="4854" width="64.42578125" style="1" customWidth="1"/>
    <col min="4855" max="4856" width="21.7109375" style="1" customWidth="1"/>
    <col min="4857" max="4857" width="22" style="1" customWidth="1"/>
    <col min="4858" max="4858" width="18.7109375" style="1" customWidth="1"/>
    <col min="4859" max="4859" width="15.85546875" style="1" customWidth="1"/>
    <col min="4860" max="4860" width="17.5703125" style="1" customWidth="1"/>
    <col min="4861" max="4861" width="19" style="1" customWidth="1"/>
    <col min="4862" max="4862" width="20.140625" style="1" customWidth="1"/>
    <col min="4863" max="4863" width="20.5703125" style="1" customWidth="1"/>
    <col min="4864" max="5109" width="9.140625" style="1"/>
    <col min="5110" max="5110" width="64.42578125" style="1" customWidth="1"/>
    <col min="5111" max="5112" width="21.7109375" style="1" customWidth="1"/>
    <col min="5113" max="5113" width="22" style="1" customWidth="1"/>
    <col min="5114" max="5114" width="18.7109375" style="1" customWidth="1"/>
    <col min="5115" max="5115" width="15.85546875" style="1" customWidth="1"/>
    <col min="5116" max="5116" width="17.5703125" style="1" customWidth="1"/>
    <col min="5117" max="5117" width="19" style="1" customWidth="1"/>
    <col min="5118" max="5118" width="20.140625" style="1" customWidth="1"/>
    <col min="5119" max="5119" width="20.5703125" style="1" customWidth="1"/>
    <col min="5120" max="5365" width="9.140625" style="1"/>
    <col min="5366" max="5366" width="64.42578125" style="1" customWidth="1"/>
    <col min="5367" max="5368" width="21.7109375" style="1" customWidth="1"/>
    <col min="5369" max="5369" width="22" style="1" customWidth="1"/>
    <col min="5370" max="5370" width="18.7109375" style="1" customWidth="1"/>
    <col min="5371" max="5371" width="15.85546875" style="1" customWidth="1"/>
    <col min="5372" max="5372" width="17.5703125" style="1" customWidth="1"/>
    <col min="5373" max="5373" width="19" style="1" customWidth="1"/>
    <col min="5374" max="5374" width="20.140625" style="1" customWidth="1"/>
    <col min="5375" max="5375" width="20.5703125" style="1" customWidth="1"/>
    <col min="5376" max="5621" width="9.140625" style="1"/>
    <col min="5622" max="5622" width="64.42578125" style="1" customWidth="1"/>
    <col min="5623" max="5624" width="21.7109375" style="1" customWidth="1"/>
    <col min="5625" max="5625" width="22" style="1" customWidth="1"/>
    <col min="5626" max="5626" width="18.7109375" style="1" customWidth="1"/>
    <col min="5627" max="5627" width="15.85546875" style="1" customWidth="1"/>
    <col min="5628" max="5628" width="17.5703125" style="1" customWidth="1"/>
    <col min="5629" max="5629" width="19" style="1" customWidth="1"/>
    <col min="5630" max="5630" width="20.140625" style="1" customWidth="1"/>
    <col min="5631" max="5631" width="20.5703125" style="1" customWidth="1"/>
    <col min="5632" max="5877" width="9.140625" style="1"/>
    <col min="5878" max="5878" width="64.42578125" style="1" customWidth="1"/>
    <col min="5879" max="5880" width="21.7109375" style="1" customWidth="1"/>
    <col min="5881" max="5881" width="22" style="1" customWidth="1"/>
    <col min="5882" max="5882" width="18.7109375" style="1" customWidth="1"/>
    <col min="5883" max="5883" width="15.85546875" style="1" customWidth="1"/>
    <col min="5884" max="5884" width="17.5703125" style="1" customWidth="1"/>
    <col min="5885" max="5885" width="19" style="1" customWidth="1"/>
    <col min="5886" max="5886" width="20.140625" style="1" customWidth="1"/>
    <col min="5887" max="5887" width="20.5703125" style="1" customWidth="1"/>
    <col min="5888" max="6133" width="9.140625" style="1"/>
    <col min="6134" max="6134" width="64.42578125" style="1" customWidth="1"/>
    <col min="6135" max="6136" width="21.7109375" style="1" customWidth="1"/>
    <col min="6137" max="6137" width="22" style="1" customWidth="1"/>
    <col min="6138" max="6138" width="18.7109375" style="1" customWidth="1"/>
    <col min="6139" max="6139" width="15.85546875" style="1" customWidth="1"/>
    <col min="6140" max="6140" width="17.5703125" style="1" customWidth="1"/>
    <col min="6141" max="6141" width="19" style="1" customWidth="1"/>
    <col min="6142" max="6142" width="20.140625" style="1" customWidth="1"/>
    <col min="6143" max="6143" width="20.5703125" style="1" customWidth="1"/>
    <col min="6144" max="6389" width="9.140625" style="1"/>
    <col min="6390" max="6390" width="64.42578125" style="1" customWidth="1"/>
    <col min="6391" max="6392" width="21.7109375" style="1" customWidth="1"/>
    <col min="6393" max="6393" width="22" style="1" customWidth="1"/>
    <col min="6394" max="6394" width="18.7109375" style="1" customWidth="1"/>
    <col min="6395" max="6395" width="15.85546875" style="1" customWidth="1"/>
    <col min="6396" max="6396" width="17.5703125" style="1" customWidth="1"/>
    <col min="6397" max="6397" width="19" style="1" customWidth="1"/>
    <col min="6398" max="6398" width="20.140625" style="1" customWidth="1"/>
    <col min="6399" max="6399" width="20.5703125" style="1" customWidth="1"/>
    <col min="6400" max="6645" width="9.140625" style="1"/>
    <col min="6646" max="6646" width="64.42578125" style="1" customWidth="1"/>
    <col min="6647" max="6648" width="21.7109375" style="1" customWidth="1"/>
    <col min="6649" max="6649" width="22" style="1" customWidth="1"/>
    <col min="6650" max="6650" width="18.7109375" style="1" customWidth="1"/>
    <col min="6651" max="6651" width="15.85546875" style="1" customWidth="1"/>
    <col min="6652" max="6652" width="17.5703125" style="1" customWidth="1"/>
    <col min="6653" max="6653" width="19" style="1" customWidth="1"/>
    <col min="6654" max="6654" width="20.140625" style="1" customWidth="1"/>
    <col min="6655" max="6655" width="20.5703125" style="1" customWidth="1"/>
    <col min="6656" max="6901" width="9.140625" style="1"/>
    <col min="6902" max="6902" width="64.42578125" style="1" customWidth="1"/>
    <col min="6903" max="6904" width="21.7109375" style="1" customWidth="1"/>
    <col min="6905" max="6905" width="22" style="1" customWidth="1"/>
    <col min="6906" max="6906" width="18.7109375" style="1" customWidth="1"/>
    <col min="6907" max="6907" width="15.85546875" style="1" customWidth="1"/>
    <col min="6908" max="6908" width="17.5703125" style="1" customWidth="1"/>
    <col min="6909" max="6909" width="19" style="1" customWidth="1"/>
    <col min="6910" max="6910" width="20.140625" style="1" customWidth="1"/>
    <col min="6911" max="6911" width="20.5703125" style="1" customWidth="1"/>
    <col min="6912" max="7157" width="9.140625" style="1"/>
    <col min="7158" max="7158" width="64.42578125" style="1" customWidth="1"/>
    <col min="7159" max="7160" width="21.7109375" style="1" customWidth="1"/>
    <col min="7161" max="7161" width="22" style="1" customWidth="1"/>
    <col min="7162" max="7162" width="18.7109375" style="1" customWidth="1"/>
    <col min="7163" max="7163" width="15.85546875" style="1" customWidth="1"/>
    <col min="7164" max="7164" width="17.5703125" style="1" customWidth="1"/>
    <col min="7165" max="7165" width="19" style="1" customWidth="1"/>
    <col min="7166" max="7166" width="20.140625" style="1" customWidth="1"/>
    <col min="7167" max="7167" width="20.5703125" style="1" customWidth="1"/>
    <col min="7168" max="7413" width="9.140625" style="1"/>
    <col min="7414" max="7414" width="64.42578125" style="1" customWidth="1"/>
    <col min="7415" max="7416" width="21.7109375" style="1" customWidth="1"/>
    <col min="7417" max="7417" width="22" style="1" customWidth="1"/>
    <col min="7418" max="7418" width="18.7109375" style="1" customWidth="1"/>
    <col min="7419" max="7419" width="15.85546875" style="1" customWidth="1"/>
    <col min="7420" max="7420" width="17.5703125" style="1" customWidth="1"/>
    <col min="7421" max="7421" width="19" style="1" customWidth="1"/>
    <col min="7422" max="7422" width="20.140625" style="1" customWidth="1"/>
    <col min="7423" max="7423" width="20.5703125" style="1" customWidth="1"/>
    <col min="7424" max="7669" width="9.140625" style="1"/>
    <col min="7670" max="7670" width="64.42578125" style="1" customWidth="1"/>
    <col min="7671" max="7672" width="21.7109375" style="1" customWidth="1"/>
    <col min="7673" max="7673" width="22" style="1" customWidth="1"/>
    <col min="7674" max="7674" width="18.7109375" style="1" customWidth="1"/>
    <col min="7675" max="7675" width="15.85546875" style="1" customWidth="1"/>
    <col min="7676" max="7676" width="17.5703125" style="1" customWidth="1"/>
    <col min="7677" max="7677" width="19" style="1" customWidth="1"/>
    <col min="7678" max="7678" width="20.140625" style="1" customWidth="1"/>
    <col min="7679" max="7679" width="20.5703125" style="1" customWidth="1"/>
    <col min="7680" max="7925" width="9.140625" style="1"/>
    <col min="7926" max="7926" width="64.42578125" style="1" customWidth="1"/>
    <col min="7927" max="7928" width="21.7109375" style="1" customWidth="1"/>
    <col min="7929" max="7929" width="22" style="1" customWidth="1"/>
    <col min="7930" max="7930" width="18.7109375" style="1" customWidth="1"/>
    <col min="7931" max="7931" width="15.85546875" style="1" customWidth="1"/>
    <col min="7932" max="7932" width="17.5703125" style="1" customWidth="1"/>
    <col min="7933" max="7933" width="19" style="1" customWidth="1"/>
    <col min="7934" max="7934" width="20.140625" style="1" customWidth="1"/>
    <col min="7935" max="7935" width="20.5703125" style="1" customWidth="1"/>
    <col min="7936" max="8181" width="9.140625" style="1"/>
    <col min="8182" max="8182" width="64.42578125" style="1" customWidth="1"/>
    <col min="8183" max="8184" width="21.7109375" style="1" customWidth="1"/>
    <col min="8185" max="8185" width="22" style="1" customWidth="1"/>
    <col min="8186" max="8186" width="18.7109375" style="1" customWidth="1"/>
    <col min="8187" max="8187" width="15.85546875" style="1" customWidth="1"/>
    <col min="8188" max="8188" width="17.5703125" style="1" customWidth="1"/>
    <col min="8189" max="8189" width="19" style="1" customWidth="1"/>
    <col min="8190" max="8190" width="20.140625" style="1" customWidth="1"/>
    <col min="8191" max="8191" width="20.5703125" style="1" customWidth="1"/>
    <col min="8192" max="8437" width="9.140625" style="1"/>
    <col min="8438" max="8438" width="64.42578125" style="1" customWidth="1"/>
    <col min="8439" max="8440" width="21.7109375" style="1" customWidth="1"/>
    <col min="8441" max="8441" width="22" style="1" customWidth="1"/>
    <col min="8442" max="8442" width="18.7109375" style="1" customWidth="1"/>
    <col min="8443" max="8443" width="15.85546875" style="1" customWidth="1"/>
    <col min="8444" max="8444" width="17.5703125" style="1" customWidth="1"/>
    <col min="8445" max="8445" width="19" style="1" customWidth="1"/>
    <col min="8446" max="8446" width="20.140625" style="1" customWidth="1"/>
    <col min="8447" max="8447" width="20.5703125" style="1" customWidth="1"/>
    <col min="8448" max="8693" width="9.140625" style="1"/>
    <col min="8694" max="8694" width="64.42578125" style="1" customWidth="1"/>
    <col min="8695" max="8696" width="21.7109375" style="1" customWidth="1"/>
    <col min="8697" max="8697" width="22" style="1" customWidth="1"/>
    <col min="8698" max="8698" width="18.7109375" style="1" customWidth="1"/>
    <col min="8699" max="8699" width="15.85546875" style="1" customWidth="1"/>
    <col min="8700" max="8700" width="17.5703125" style="1" customWidth="1"/>
    <col min="8701" max="8701" width="19" style="1" customWidth="1"/>
    <col min="8702" max="8702" width="20.140625" style="1" customWidth="1"/>
    <col min="8703" max="8703" width="20.5703125" style="1" customWidth="1"/>
    <col min="8704" max="8949" width="9.140625" style="1"/>
    <col min="8950" max="8950" width="64.42578125" style="1" customWidth="1"/>
    <col min="8951" max="8952" width="21.7109375" style="1" customWidth="1"/>
    <col min="8953" max="8953" width="22" style="1" customWidth="1"/>
    <col min="8954" max="8954" width="18.7109375" style="1" customWidth="1"/>
    <col min="8955" max="8955" width="15.85546875" style="1" customWidth="1"/>
    <col min="8956" max="8956" width="17.5703125" style="1" customWidth="1"/>
    <col min="8957" max="8957" width="19" style="1" customWidth="1"/>
    <col min="8958" max="8958" width="20.140625" style="1" customWidth="1"/>
    <col min="8959" max="8959" width="20.5703125" style="1" customWidth="1"/>
    <col min="8960" max="9205" width="9.140625" style="1"/>
    <col min="9206" max="9206" width="64.42578125" style="1" customWidth="1"/>
    <col min="9207" max="9208" width="21.7109375" style="1" customWidth="1"/>
    <col min="9209" max="9209" width="22" style="1" customWidth="1"/>
    <col min="9210" max="9210" width="18.7109375" style="1" customWidth="1"/>
    <col min="9211" max="9211" width="15.85546875" style="1" customWidth="1"/>
    <col min="9212" max="9212" width="17.5703125" style="1" customWidth="1"/>
    <col min="9213" max="9213" width="19" style="1" customWidth="1"/>
    <col min="9214" max="9214" width="20.140625" style="1" customWidth="1"/>
    <col min="9215" max="9215" width="20.5703125" style="1" customWidth="1"/>
    <col min="9216" max="9461" width="9.140625" style="1"/>
    <col min="9462" max="9462" width="64.42578125" style="1" customWidth="1"/>
    <col min="9463" max="9464" width="21.7109375" style="1" customWidth="1"/>
    <col min="9465" max="9465" width="22" style="1" customWidth="1"/>
    <col min="9466" max="9466" width="18.7109375" style="1" customWidth="1"/>
    <col min="9467" max="9467" width="15.85546875" style="1" customWidth="1"/>
    <col min="9468" max="9468" width="17.5703125" style="1" customWidth="1"/>
    <col min="9469" max="9469" width="19" style="1" customWidth="1"/>
    <col min="9470" max="9470" width="20.140625" style="1" customWidth="1"/>
    <col min="9471" max="9471" width="20.5703125" style="1" customWidth="1"/>
    <col min="9472" max="9717" width="9.140625" style="1"/>
    <col min="9718" max="9718" width="64.42578125" style="1" customWidth="1"/>
    <col min="9719" max="9720" width="21.7109375" style="1" customWidth="1"/>
    <col min="9721" max="9721" width="22" style="1" customWidth="1"/>
    <col min="9722" max="9722" width="18.7109375" style="1" customWidth="1"/>
    <col min="9723" max="9723" width="15.85546875" style="1" customWidth="1"/>
    <col min="9724" max="9724" width="17.5703125" style="1" customWidth="1"/>
    <col min="9725" max="9725" width="19" style="1" customWidth="1"/>
    <col min="9726" max="9726" width="20.140625" style="1" customWidth="1"/>
    <col min="9727" max="9727" width="20.5703125" style="1" customWidth="1"/>
    <col min="9728" max="9973" width="9.140625" style="1"/>
    <col min="9974" max="9974" width="64.42578125" style="1" customWidth="1"/>
    <col min="9975" max="9976" width="21.7109375" style="1" customWidth="1"/>
    <col min="9977" max="9977" width="22" style="1" customWidth="1"/>
    <col min="9978" max="9978" width="18.7109375" style="1" customWidth="1"/>
    <col min="9979" max="9979" width="15.85546875" style="1" customWidth="1"/>
    <col min="9980" max="9980" width="17.5703125" style="1" customWidth="1"/>
    <col min="9981" max="9981" width="19" style="1" customWidth="1"/>
    <col min="9982" max="9982" width="20.140625" style="1" customWidth="1"/>
    <col min="9983" max="9983" width="20.5703125" style="1" customWidth="1"/>
    <col min="9984" max="10229" width="9.140625" style="1"/>
    <col min="10230" max="10230" width="64.42578125" style="1" customWidth="1"/>
    <col min="10231" max="10232" width="21.7109375" style="1" customWidth="1"/>
    <col min="10233" max="10233" width="22" style="1" customWidth="1"/>
    <col min="10234" max="10234" width="18.7109375" style="1" customWidth="1"/>
    <col min="10235" max="10235" width="15.85546875" style="1" customWidth="1"/>
    <col min="10236" max="10236" width="17.5703125" style="1" customWidth="1"/>
    <col min="10237" max="10237" width="19" style="1" customWidth="1"/>
    <col min="10238" max="10238" width="20.140625" style="1" customWidth="1"/>
    <col min="10239" max="10239" width="20.5703125" style="1" customWidth="1"/>
    <col min="10240" max="10485" width="9.140625" style="1"/>
    <col min="10486" max="10486" width="64.42578125" style="1" customWidth="1"/>
    <col min="10487" max="10488" width="21.7109375" style="1" customWidth="1"/>
    <col min="10489" max="10489" width="22" style="1" customWidth="1"/>
    <col min="10490" max="10490" width="18.7109375" style="1" customWidth="1"/>
    <col min="10491" max="10491" width="15.85546875" style="1" customWidth="1"/>
    <col min="10492" max="10492" width="17.5703125" style="1" customWidth="1"/>
    <col min="10493" max="10493" width="19" style="1" customWidth="1"/>
    <col min="10494" max="10494" width="20.140625" style="1" customWidth="1"/>
    <col min="10495" max="10495" width="20.5703125" style="1" customWidth="1"/>
    <col min="10496" max="10741" width="9.140625" style="1"/>
    <col min="10742" max="10742" width="64.42578125" style="1" customWidth="1"/>
    <col min="10743" max="10744" width="21.7109375" style="1" customWidth="1"/>
    <col min="10745" max="10745" width="22" style="1" customWidth="1"/>
    <col min="10746" max="10746" width="18.7109375" style="1" customWidth="1"/>
    <col min="10747" max="10747" width="15.85546875" style="1" customWidth="1"/>
    <col min="10748" max="10748" width="17.5703125" style="1" customWidth="1"/>
    <col min="10749" max="10749" width="19" style="1" customWidth="1"/>
    <col min="10750" max="10750" width="20.140625" style="1" customWidth="1"/>
    <col min="10751" max="10751" width="20.5703125" style="1" customWidth="1"/>
    <col min="10752" max="10997" width="9.140625" style="1"/>
    <col min="10998" max="10998" width="64.42578125" style="1" customWidth="1"/>
    <col min="10999" max="11000" width="21.7109375" style="1" customWidth="1"/>
    <col min="11001" max="11001" width="22" style="1" customWidth="1"/>
    <col min="11002" max="11002" width="18.7109375" style="1" customWidth="1"/>
    <col min="11003" max="11003" width="15.85546875" style="1" customWidth="1"/>
    <col min="11004" max="11004" width="17.5703125" style="1" customWidth="1"/>
    <col min="11005" max="11005" width="19" style="1" customWidth="1"/>
    <col min="11006" max="11006" width="20.140625" style="1" customWidth="1"/>
    <col min="11007" max="11007" width="20.5703125" style="1" customWidth="1"/>
    <col min="11008" max="11253" width="9.140625" style="1"/>
    <col min="11254" max="11254" width="64.42578125" style="1" customWidth="1"/>
    <col min="11255" max="11256" width="21.7109375" style="1" customWidth="1"/>
    <col min="11257" max="11257" width="22" style="1" customWidth="1"/>
    <col min="11258" max="11258" width="18.7109375" style="1" customWidth="1"/>
    <col min="11259" max="11259" width="15.85546875" style="1" customWidth="1"/>
    <col min="11260" max="11260" width="17.5703125" style="1" customWidth="1"/>
    <col min="11261" max="11261" width="19" style="1" customWidth="1"/>
    <col min="11262" max="11262" width="20.140625" style="1" customWidth="1"/>
    <col min="11263" max="11263" width="20.5703125" style="1" customWidth="1"/>
    <col min="11264" max="11509" width="9.140625" style="1"/>
    <col min="11510" max="11510" width="64.42578125" style="1" customWidth="1"/>
    <col min="11511" max="11512" width="21.7109375" style="1" customWidth="1"/>
    <col min="11513" max="11513" width="22" style="1" customWidth="1"/>
    <col min="11514" max="11514" width="18.7109375" style="1" customWidth="1"/>
    <col min="11515" max="11515" width="15.85546875" style="1" customWidth="1"/>
    <col min="11516" max="11516" width="17.5703125" style="1" customWidth="1"/>
    <col min="11517" max="11517" width="19" style="1" customWidth="1"/>
    <col min="11518" max="11518" width="20.140625" style="1" customWidth="1"/>
    <col min="11519" max="11519" width="20.5703125" style="1" customWidth="1"/>
    <col min="11520" max="11765" width="9.140625" style="1"/>
    <col min="11766" max="11766" width="64.42578125" style="1" customWidth="1"/>
    <col min="11767" max="11768" width="21.7109375" style="1" customWidth="1"/>
    <col min="11769" max="11769" width="22" style="1" customWidth="1"/>
    <col min="11770" max="11770" width="18.7109375" style="1" customWidth="1"/>
    <col min="11771" max="11771" width="15.85546875" style="1" customWidth="1"/>
    <col min="11772" max="11772" width="17.5703125" style="1" customWidth="1"/>
    <col min="11773" max="11773" width="19" style="1" customWidth="1"/>
    <col min="11774" max="11774" width="20.140625" style="1" customWidth="1"/>
    <col min="11775" max="11775" width="20.5703125" style="1" customWidth="1"/>
    <col min="11776" max="12021" width="9.140625" style="1"/>
    <col min="12022" max="12022" width="64.42578125" style="1" customWidth="1"/>
    <col min="12023" max="12024" width="21.7109375" style="1" customWidth="1"/>
    <col min="12025" max="12025" width="22" style="1" customWidth="1"/>
    <col min="12026" max="12026" width="18.7109375" style="1" customWidth="1"/>
    <col min="12027" max="12027" width="15.85546875" style="1" customWidth="1"/>
    <col min="12028" max="12028" width="17.5703125" style="1" customWidth="1"/>
    <col min="12029" max="12029" width="19" style="1" customWidth="1"/>
    <col min="12030" max="12030" width="20.140625" style="1" customWidth="1"/>
    <col min="12031" max="12031" width="20.5703125" style="1" customWidth="1"/>
    <col min="12032" max="12277" width="9.140625" style="1"/>
    <col min="12278" max="12278" width="64.42578125" style="1" customWidth="1"/>
    <col min="12279" max="12280" width="21.7109375" style="1" customWidth="1"/>
    <col min="12281" max="12281" width="22" style="1" customWidth="1"/>
    <col min="12282" max="12282" width="18.7109375" style="1" customWidth="1"/>
    <col min="12283" max="12283" width="15.85546875" style="1" customWidth="1"/>
    <col min="12284" max="12284" width="17.5703125" style="1" customWidth="1"/>
    <col min="12285" max="12285" width="19" style="1" customWidth="1"/>
    <col min="12286" max="12286" width="20.140625" style="1" customWidth="1"/>
    <col min="12287" max="12287" width="20.5703125" style="1" customWidth="1"/>
    <col min="12288" max="12533" width="9.140625" style="1"/>
    <col min="12534" max="12534" width="64.42578125" style="1" customWidth="1"/>
    <col min="12535" max="12536" width="21.7109375" style="1" customWidth="1"/>
    <col min="12537" max="12537" width="22" style="1" customWidth="1"/>
    <col min="12538" max="12538" width="18.7109375" style="1" customWidth="1"/>
    <col min="12539" max="12539" width="15.85546875" style="1" customWidth="1"/>
    <col min="12540" max="12540" width="17.5703125" style="1" customWidth="1"/>
    <col min="12541" max="12541" width="19" style="1" customWidth="1"/>
    <col min="12542" max="12542" width="20.140625" style="1" customWidth="1"/>
    <col min="12543" max="12543" width="20.5703125" style="1" customWidth="1"/>
    <col min="12544" max="12789" width="9.140625" style="1"/>
    <col min="12790" max="12790" width="64.42578125" style="1" customWidth="1"/>
    <col min="12791" max="12792" width="21.7109375" style="1" customWidth="1"/>
    <col min="12793" max="12793" width="22" style="1" customWidth="1"/>
    <col min="12794" max="12794" width="18.7109375" style="1" customWidth="1"/>
    <col min="12795" max="12795" width="15.85546875" style="1" customWidth="1"/>
    <col min="12796" max="12796" width="17.5703125" style="1" customWidth="1"/>
    <col min="12797" max="12797" width="19" style="1" customWidth="1"/>
    <col min="12798" max="12798" width="20.140625" style="1" customWidth="1"/>
    <col min="12799" max="12799" width="20.5703125" style="1" customWidth="1"/>
    <col min="12800" max="13045" width="9.140625" style="1"/>
    <col min="13046" max="13046" width="64.42578125" style="1" customWidth="1"/>
    <col min="13047" max="13048" width="21.7109375" style="1" customWidth="1"/>
    <col min="13049" max="13049" width="22" style="1" customWidth="1"/>
    <col min="13050" max="13050" width="18.7109375" style="1" customWidth="1"/>
    <col min="13051" max="13051" width="15.85546875" style="1" customWidth="1"/>
    <col min="13052" max="13052" width="17.5703125" style="1" customWidth="1"/>
    <col min="13053" max="13053" width="19" style="1" customWidth="1"/>
    <col min="13054" max="13054" width="20.140625" style="1" customWidth="1"/>
    <col min="13055" max="13055" width="20.5703125" style="1" customWidth="1"/>
    <col min="13056" max="13301" width="9.140625" style="1"/>
    <col min="13302" max="13302" width="64.42578125" style="1" customWidth="1"/>
    <col min="13303" max="13304" width="21.7109375" style="1" customWidth="1"/>
    <col min="13305" max="13305" width="22" style="1" customWidth="1"/>
    <col min="13306" max="13306" width="18.7109375" style="1" customWidth="1"/>
    <col min="13307" max="13307" width="15.85546875" style="1" customWidth="1"/>
    <col min="13308" max="13308" width="17.5703125" style="1" customWidth="1"/>
    <col min="13309" max="13309" width="19" style="1" customWidth="1"/>
    <col min="13310" max="13310" width="20.140625" style="1" customWidth="1"/>
    <col min="13311" max="13311" width="20.5703125" style="1" customWidth="1"/>
    <col min="13312" max="13557" width="9.140625" style="1"/>
    <col min="13558" max="13558" width="64.42578125" style="1" customWidth="1"/>
    <col min="13559" max="13560" width="21.7109375" style="1" customWidth="1"/>
    <col min="13561" max="13561" width="22" style="1" customWidth="1"/>
    <col min="13562" max="13562" width="18.7109375" style="1" customWidth="1"/>
    <col min="13563" max="13563" width="15.85546875" style="1" customWidth="1"/>
    <col min="13564" max="13564" width="17.5703125" style="1" customWidth="1"/>
    <col min="13565" max="13565" width="19" style="1" customWidth="1"/>
    <col min="13566" max="13566" width="20.140625" style="1" customWidth="1"/>
    <col min="13567" max="13567" width="20.5703125" style="1" customWidth="1"/>
    <col min="13568" max="13813" width="9.140625" style="1"/>
    <col min="13814" max="13814" width="64.42578125" style="1" customWidth="1"/>
    <col min="13815" max="13816" width="21.7109375" style="1" customWidth="1"/>
    <col min="13817" max="13817" width="22" style="1" customWidth="1"/>
    <col min="13818" max="13818" width="18.7109375" style="1" customWidth="1"/>
    <col min="13819" max="13819" width="15.85546875" style="1" customWidth="1"/>
    <col min="13820" max="13820" width="17.5703125" style="1" customWidth="1"/>
    <col min="13821" max="13821" width="19" style="1" customWidth="1"/>
    <col min="13822" max="13822" width="20.140625" style="1" customWidth="1"/>
    <col min="13823" max="13823" width="20.5703125" style="1" customWidth="1"/>
    <col min="13824" max="14069" width="9.140625" style="1"/>
    <col min="14070" max="14070" width="64.42578125" style="1" customWidth="1"/>
    <col min="14071" max="14072" width="21.7109375" style="1" customWidth="1"/>
    <col min="14073" max="14073" width="22" style="1" customWidth="1"/>
    <col min="14074" max="14074" width="18.7109375" style="1" customWidth="1"/>
    <col min="14075" max="14075" width="15.85546875" style="1" customWidth="1"/>
    <col min="14076" max="14076" width="17.5703125" style="1" customWidth="1"/>
    <col min="14077" max="14077" width="19" style="1" customWidth="1"/>
    <col min="14078" max="14078" width="20.140625" style="1" customWidth="1"/>
    <col min="14079" max="14079" width="20.5703125" style="1" customWidth="1"/>
    <col min="14080" max="14325" width="9.140625" style="1"/>
    <col min="14326" max="14326" width="64.42578125" style="1" customWidth="1"/>
    <col min="14327" max="14328" width="21.7109375" style="1" customWidth="1"/>
    <col min="14329" max="14329" width="22" style="1" customWidth="1"/>
    <col min="14330" max="14330" width="18.7109375" style="1" customWidth="1"/>
    <col min="14331" max="14331" width="15.85546875" style="1" customWidth="1"/>
    <col min="14332" max="14332" width="17.5703125" style="1" customWidth="1"/>
    <col min="14333" max="14333" width="19" style="1" customWidth="1"/>
    <col min="14334" max="14334" width="20.140625" style="1" customWidth="1"/>
    <col min="14335" max="14335" width="20.5703125" style="1" customWidth="1"/>
    <col min="14336" max="14581" width="9.140625" style="1"/>
    <col min="14582" max="14582" width="64.42578125" style="1" customWidth="1"/>
    <col min="14583" max="14584" width="21.7109375" style="1" customWidth="1"/>
    <col min="14585" max="14585" width="22" style="1" customWidth="1"/>
    <col min="14586" max="14586" width="18.7109375" style="1" customWidth="1"/>
    <col min="14587" max="14587" width="15.85546875" style="1" customWidth="1"/>
    <col min="14588" max="14588" width="17.5703125" style="1" customWidth="1"/>
    <col min="14589" max="14589" width="19" style="1" customWidth="1"/>
    <col min="14590" max="14590" width="20.140625" style="1" customWidth="1"/>
    <col min="14591" max="14591" width="20.5703125" style="1" customWidth="1"/>
    <col min="14592" max="14837" width="9.140625" style="1"/>
    <col min="14838" max="14838" width="64.42578125" style="1" customWidth="1"/>
    <col min="14839" max="14840" width="21.7109375" style="1" customWidth="1"/>
    <col min="14841" max="14841" width="22" style="1" customWidth="1"/>
    <col min="14842" max="14842" width="18.7109375" style="1" customWidth="1"/>
    <col min="14843" max="14843" width="15.85546875" style="1" customWidth="1"/>
    <col min="14844" max="14844" width="17.5703125" style="1" customWidth="1"/>
    <col min="14845" max="14845" width="19" style="1" customWidth="1"/>
    <col min="14846" max="14846" width="20.140625" style="1" customWidth="1"/>
    <col min="14847" max="14847" width="20.5703125" style="1" customWidth="1"/>
    <col min="14848" max="15093" width="9.140625" style="1"/>
    <col min="15094" max="15094" width="64.42578125" style="1" customWidth="1"/>
    <col min="15095" max="15096" width="21.7109375" style="1" customWidth="1"/>
    <col min="15097" max="15097" width="22" style="1" customWidth="1"/>
    <col min="15098" max="15098" width="18.7109375" style="1" customWidth="1"/>
    <col min="15099" max="15099" width="15.85546875" style="1" customWidth="1"/>
    <col min="15100" max="15100" width="17.5703125" style="1" customWidth="1"/>
    <col min="15101" max="15101" width="19" style="1" customWidth="1"/>
    <col min="15102" max="15102" width="20.140625" style="1" customWidth="1"/>
    <col min="15103" max="15103" width="20.5703125" style="1" customWidth="1"/>
    <col min="15104" max="15349" width="9.140625" style="1"/>
    <col min="15350" max="15350" width="64.42578125" style="1" customWidth="1"/>
    <col min="15351" max="15352" width="21.7109375" style="1" customWidth="1"/>
    <col min="15353" max="15353" width="22" style="1" customWidth="1"/>
    <col min="15354" max="15354" width="18.7109375" style="1" customWidth="1"/>
    <col min="15355" max="15355" width="15.85546875" style="1" customWidth="1"/>
    <col min="15356" max="15356" width="17.5703125" style="1" customWidth="1"/>
    <col min="15357" max="15357" width="19" style="1" customWidth="1"/>
    <col min="15358" max="15358" width="20.140625" style="1" customWidth="1"/>
    <col min="15359" max="15359" width="20.5703125" style="1" customWidth="1"/>
    <col min="15360" max="15605" width="9.140625" style="1"/>
    <col min="15606" max="15606" width="64.42578125" style="1" customWidth="1"/>
    <col min="15607" max="15608" width="21.7109375" style="1" customWidth="1"/>
    <col min="15609" max="15609" width="22" style="1" customWidth="1"/>
    <col min="15610" max="15610" width="18.7109375" style="1" customWidth="1"/>
    <col min="15611" max="15611" width="15.85546875" style="1" customWidth="1"/>
    <col min="15612" max="15612" width="17.5703125" style="1" customWidth="1"/>
    <col min="15613" max="15613" width="19" style="1" customWidth="1"/>
    <col min="15614" max="15614" width="20.140625" style="1" customWidth="1"/>
    <col min="15615" max="15615" width="20.5703125" style="1" customWidth="1"/>
    <col min="15616" max="15861" width="9.140625" style="1"/>
    <col min="15862" max="15862" width="64.42578125" style="1" customWidth="1"/>
    <col min="15863" max="15864" width="21.7109375" style="1" customWidth="1"/>
    <col min="15865" max="15865" width="22" style="1" customWidth="1"/>
    <col min="15866" max="15866" width="18.7109375" style="1" customWidth="1"/>
    <col min="15867" max="15867" width="15.85546875" style="1" customWidth="1"/>
    <col min="15868" max="15868" width="17.5703125" style="1" customWidth="1"/>
    <col min="15869" max="15869" width="19" style="1" customWidth="1"/>
    <col min="15870" max="15870" width="20.140625" style="1" customWidth="1"/>
    <col min="15871" max="15871" width="20.5703125" style="1" customWidth="1"/>
    <col min="15872" max="16117" width="9.140625" style="1"/>
    <col min="16118" max="16118" width="64.42578125" style="1" customWidth="1"/>
    <col min="16119" max="16120" width="21.7109375" style="1" customWidth="1"/>
    <col min="16121" max="16121" width="22" style="1" customWidth="1"/>
    <col min="16122" max="16122" width="18.7109375" style="1" customWidth="1"/>
    <col min="16123" max="16123" width="15.85546875" style="1" customWidth="1"/>
    <col min="16124" max="16124" width="17.5703125" style="1" customWidth="1"/>
    <col min="16125" max="16125" width="19" style="1" customWidth="1"/>
    <col min="16126" max="16126" width="20.140625" style="1" customWidth="1"/>
    <col min="16127" max="16127" width="20.5703125" style="1" customWidth="1"/>
    <col min="16128" max="16384" width="9.140625" style="1"/>
  </cols>
  <sheetData>
    <row r="1" spans="1:23" ht="18" customHeight="1" x14ac:dyDescent="0.25">
      <c r="A1" s="6"/>
      <c r="B1" s="100" t="s">
        <v>84</v>
      </c>
    </row>
    <row r="2" spans="1:23" ht="21" customHeight="1" x14ac:dyDescent="0.25">
      <c r="A2" s="6"/>
      <c r="B2" s="100" t="s">
        <v>173</v>
      </c>
    </row>
    <row r="3" spans="1:23" s="77" customFormat="1" ht="57" customHeight="1" x14ac:dyDescent="0.25">
      <c r="A3" s="135" t="s">
        <v>124</v>
      </c>
      <c r="B3" s="135"/>
    </row>
    <row r="4" spans="1:23" ht="17.25" customHeight="1" x14ac:dyDescent="0.3">
      <c r="A4" s="78"/>
      <c r="B4" s="7" t="s">
        <v>75</v>
      </c>
    </row>
    <row r="5" spans="1:23" s="80" customFormat="1" ht="40.5" customHeight="1" x14ac:dyDescent="0.25">
      <c r="A5" s="75" t="s">
        <v>1</v>
      </c>
      <c r="B5" s="91" t="s">
        <v>109</v>
      </c>
      <c r="C5" s="79"/>
      <c r="D5" s="116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</row>
    <row r="6" spans="1:23" ht="23.25" customHeight="1" x14ac:dyDescent="0.3">
      <c r="A6" s="92" t="s">
        <v>0</v>
      </c>
      <c r="B6" s="107">
        <f>B8+B44</f>
        <v>236255709.56131467</v>
      </c>
      <c r="C6" s="124"/>
      <c r="D6" s="116"/>
    </row>
    <row r="7" spans="1:23" ht="20.25" customHeight="1" x14ac:dyDescent="0.25">
      <c r="A7" s="93" t="s">
        <v>2</v>
      </c>
      <c r="B7" s="108"/>
      <c r="D7" s="115"/>
    </row>
    <row r="8" spans="1:23" ht="18.75" customHeight="1" x14ac:dyDescent="0.25">
      <c r="A8" s="94" t="s">
        <v>125</v>
      </c>
      <c r="B8" s="107">
        <f>B10+B17</f>
        <v>272217637.96131468</v>
      </c>
      <c r="C8" s="115"/>
      <c r="D8" s="82"/>
    </row>
    <row r="9" spans="1:23" ht="26.25" customHeight="1" x14ac:dyDescent="0.25">
      <c r="A9" s="93" t="s">
        <v>2</v>
      </c>
      <c r="B9" s="107"/>
    </row>
    <row r="10" spans="1:23" ht="23.25" customHeight="1" x14ac:dyDescent="0.25">
      <c r="A10" s="94" t="s">
        <v>126</v>
      </c>
      <c r="B10" s="107">
        <f>B12</f>
        <v>250217832.30000001</v>
      </c>
      <c r="C10" s="82"/>
    </row>
    <row r="11" spans="1:23" x14ac:dyDescent="0.25">
      <c r="A11" s="93" t="s">
        <v>2</v>
      </c>
      <c r="B11" s="109"/>
    </row>
    <row r="12" spans="1:23" ht="46.5" customHeight="1" x14ac:dyDescent="0.25">
      <c r="A12" s="94" t="s">
        <v>127</v>
      </c>
      <c r="B12" s="110">
        <f>B13</f>
        <v>250217832.30000001</v>
      </c>
      <c r="C12" s="82"/>
    </row>
    <row r="13" spans="1:23" ht="21" customHeight="1" x14ac:dyDescent="0.25">
      <c r="A13" s="93" t="s">
        <v>3</v>
      </c>
      <c r="B13" s="111">
        <f>B15+B16</f>
        <v>250217832.30000001</v>
      </c>
    </row>
    <row r="14" spans="1:23" ht="17.25" customHeight="1" x14ac:dyDescent="0.25">
      <c r="A14" s="93" t="s">
        <v>128</v>
      </c>
      <c r="B14" s="111"/>
    </row>
    <row r="15" spans="1:23" ht="21" customHeight="1" x14ac:dyDescent="0.25">
      <c r="A15" s="95" t="s">
        <v>129</v>
      </c>
      <c r="B15" s="111">
        <v>250234480.80000001</v>
      </c>
    </row>
    <row r="16" spans="1:23" ht="21" customHeight="1" x14ac:dyDescent="0.25">
      <c r="A16" s="95" t="s">
        <v>130</v>
      </c>
      <c r="B16" s="122">
        <v>-16648.5</v>
      </c>
    </row>
    <row r="17" spans="1:3" ht="20.25" customHeight="1" x14ac:dyDescent="0.25">
      <c r="A17" s="94" t="s">
        <v>131</v>
      </c>
      <c r="B17" s="110">
        <f>B19+B20+B23+B42</f>
        <v>21999805.661314644</v>
      </c>
      <c r="C17" s="82"/>
    </row>
    <row r="18" spans="1:3" ht="14.25" x14ac:dyDescent="0.25">
      <c r="A18" s="93" t="s">
        <v>2</v>
      </c>
      <c r="B18" s="110"/>
    </row>
    <row r="19" spans="1:3" ht="39" hidden="1" customHeight="1" x14ac:dyDescent="0.25">
      <c r="A19" s="94" t="s">
        <v>132</v>
      </c>
      <c r="B19" s="112">
        <v>0</v>
      </c>
    </row>
    <row r="20" spans="1:3" ht="24" customHeight="1" x14ac:dyDescent="0.25">
      <c r="A20" s="94" t="s">
        <v>133</v>
      </c>
      <c r="B20" s="110">
        <f>+B21+B22</f>
        <v>-70097100.299999997</v>
      </c>
    </row>
    <row r="21" spans="1:3" ht="33" customHeight="1" x14ac:dyDescent="0.25">
      <c r="A21" s="96" t="s">
        <v>134</v>
      </c>
      <c r="B21" s="113">
        <v>-50597100.299999997</v>
      </c>
    </row>
    <row r="22" spans="1:3" ht="36.75" customHeight="1" x14ac:dyDescent="0.25">
      <c r="A22" s="96" t="s">
        <v>135</v>
      </c>
      <c r="B22" s="113">
        <v>-19500000</v>
      </c>
    </row>
    <row r="23" spans="1:3" ht="36" customHeight="1" x14ac:dyDescent="0.25">
      <c r="A23" s="94" t="s">
        <v>136</v>
      </c>
      <c r="B23" s="123">
        <f>SUM(B24:B41)</f>
        <v>31642702.001314748</v>
      </c>
    </row>
    <row r="24" spans="1:3" ht="22.5" customHeight="1" x14ac:dyDescent="0.25">
      <c r="A24" s="95" t="s">
        <v>137</v>
      </c>
      <c r="B24" s="120">
        <v>10957711.809847264</v>
      </c>
    </row>
    <row r="25" spans="1:3" ht="22.5" customHeight="1" x14ac:dyDescent="0.25">
      <c r="A25" s="95" t="s">
        <v>138</v>
      </c>
      <c r="B25" s="120">
        <v>3045371.0552102015</v>
      </c>
    </row>
    <row r="26" spans="1:3" ht="22.5" customHeight="1" x14ac:dyDescent="0.25">
      <c r="A26" s="95" t="s">
        <v>139</v>
      </c>
      <c r="B26" s="120">
        <v>699977.01620730083</v>
      </c>
    </row>
    <row r="27" spans="1:3" ht="22.5" customHeight="1" x14ac:dyDescent="0.25">
      <c r="A27" s="95" t="s">
        <v>140</v>
      </c>
      <c r="B27" s="120">
        <v>806430.73676439992</v>
      </c>
    </row>
    <row r="28" spans="1:3" ht="22.5" customHeight="1" x14ac:dyDescent="0.25">
      <c r="A28" s="95" t="s">
        <v>141</v>
      </c>
      <c r="B28" s="120">
        <v>346689.0011314</v>
      </c>
    </row>
    <row r="29" spans="1:3" ht="22.5" customHeight="1" x14ac:dyDescent="0.25">
      <c r="A29" s="95" t="s">
        <v>142</v>
      </c>
      <c r="B29" s="120">
        <v>71775.058499999999</v>
      </c>
    </row>
    <row r="30" spans="1:3" ht="22.5" customHeight="1" x14ac:dyDescent="0.25">
      <c r="A30" s="95" t="s">
        <v>143</v>
      </c>
      <c r="B30" s="120">
        <v>834328.22312845336</v>
      </c>
    </row>
    <row r="31" spans="1:3" ht="22.5" customHeight="1" x14ac:dyDescent="0.25">
      <c r="A31" s="95" t="s">
        <v>144</v>
      </c>
      <c r="B31" s="120">
        <v>64051.719999999994</v>
      </c>
    </row>
    <row r="32" spans="1:3" ht="22.5" customHeight="1" x14ac:dyDescent="0.25">
      <c r="A32" s="95" t="s">
        <v>145</v>
      </c>
      <c r="B32" s="120">
        <v>52909.403492688747</v>
      </c>
    </row>
    <row r="33" spans="1:82" ht="22.5" customHeight="1" x14ac:dyDescent="0.25">
      <c r="A33" s="95" t="s">
        <v>146</v>
      </c>
      <c r="B33" s="120">
        <v>17341.938899999997</v>
      </c>
    </row>
    <row r="34" spans="1:82" ht="22.5" customHeight="1" x14ac:dyDescent="0.25">
      <c r="A34" s="95" t="s">
        <v>147</v>
      </c>
      <c r="B34" s="120">
        <v>5696838.142</v>
      </c>
    </row>
    <row r="35" spans="1:82" ht="22.5" customHeight="1" x14ac:dyDescent="0.25">
      <c r="A35" s="95" t="s">
        <v>148</v>
      </c>
      <c r="B35" s="120">
        <v>3617990.6399999997</v>
      </c>
    </row>
    <row r="36" spans="1:82" ht="38.25" customHeight="1" x14ac:dyDescent="0.25">
      <c r="A36" s="95" t="s">
        <v>149</v>
      </c>
      <c r="B36" s="120">
        <v>81085.341400000005</v>
      </c>
    </row>
    <row r="37" spans="1:82" ht="22.5" customHeight="1" x14ac:dyDescent="0.25">
      <c r="A37" s="95" t="s">
        <v>150</v>
      </c>
      <c r="B37" s="120">
        <v>196456.84937315254</v>
      </c>
    </row>
    <row r="38" spans="1:82" ht="22.5" customHeight="1" x14ac:dyDescent="0.25">
      <c r="A38" s="95" t="s">
        <v>151</v>
      </c>
      <c r="B38" s="120">
        <v>103106.70935128813</v>
      </c>
    </row>
    <row r="39" spans="1:82" ht="22.5" customHeight="1" x14ac:dyDescent="0.25">
      <c r="A39" s="95" t="s">
        <v>152</v>
      </c>
      <c r="B39" s="120">
        <v>2118124.1199999996</v>
      </c>
    </row>
    <row r="40" spans="1:82" ht="27" customHeight="1" x14ac:dyDescent="0.25">
      <c r="A40" s="95" t="s">
        <v>172</v>
      </c>
      <c r="B40" s="120">
        <v>349447.2561538461</v>
      </c>
      <c r="D40" s="116"/>
    </row>
    <row r="41" spans="1:82" ht="20.25" customHeight="1" x14ac:dyDescent="0.25">
      <c r="A41" s="83" t="s">
        <v>153</v>
      </c>
      <c r="B41" s="120">
        <v>2583066.9798547504</v>
      </c>
      <c r="C41" s="121"/>
      <c r="D41" s="116"/>
    </row>
    <row r="42" spans="1:82" ht="18.75" customHeight="1" x14ac:dyDescent="0.25">
      <c r="A42" s="94" t="s">
        <v>154</v>
      </c>
      <c r="B42" s="110">
        <f>SUM(B43:B43)</f>
        <v>60454203.959999897</v>
      </c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</row>
    <row r="43" spans="1:82" ht="19.5" customHeight="1" x14ac:dyDescent="0.25">
      <c r="A43" s="93" t="s">
        <v>155</v>
      </c>
      <c r="B43" s="120">
        <v>60454203.959999897</v>
      </c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</row>
    <row r="44" spans="1:82" ht="20.25" customHeight="1" x14ac:dyDescent="0.25">
      <c r="A44" s="94" t="s">
        <v>156</v>
      </c>
      <c r="B44" s="110">
        <f>B46+B51+BU64</f>
        <v>-35961928.400000006</v>
      </c>
      <c r="C44" s="82"/>
    </row>
    <row r="45" spans="1:82" ht="15.75" customHeight="1" x14ac:dyDescent="0.25">
      <c r="A45" s="93" t="s">
        <v>157</v>
      </c>
      <c r="B45" s="111"/>
    </row>
    <row r="46" spans="1:82" ht="21" customHeight="1" x14ac:dyDescent="0.25">
      <c r="A46" s="94" t="s">
        <v>126</v>
      </c>
      <c r="B46" s="110">
        <f>B48+B49</f>
        <v>108534742.90000001</v>
      </c>
      <c r="C46" s="82"/>
      <c r="D46" s="116"/>
    </row>
    <row r="47" spans="1:82" ht="18" customHeight="1" x14ac:dyDescent="0.25">
      <c r="A47" s="93" t="s">
        <v>2</v>
      </c>
      <c r="B47" s="111"/>
    </row>
    <row r="48" spans="1:82" ht="22.5" customHeight="1" x14ac:dyDescent="0.25">
      <c r="A48" s="94" t="s">
        <v>158</v>
      </c>
      <c r="B48" s="114">
        <v>229993248.40000001</v>
      </c>
      <c r="C48" s="119"/>
      <c r="D48" s="118">
        <f>+C48+C49+C50+C51</f>
        <v>0</v>
      </c>
    </row>
    <row r="49" spans="1:23" ht="23.25" customHeight="1" x14ac:dyDescent="0.25">
      <c r="A49" s="94" t="s">
        <v>159</v>
      </c>
      <c r="B49" s="110">
        <f>+B50</f>
        <v>-121458505.5</v>
      </c>
      <c r="C49" s="119"/>
      <c r="D49" s="117"/>
    </row>
    <row r="50" spans="1:23" ht="19.5" customHeight="1" x14ac:dyDescent="0.25">
      <c r="A50" s="93" t="s">
        <v>3</v>
      </c>
      <c r="B50" s="110">
        <v>-121458505.5</v>
      </c>
      <c r="C50" s="119"/>
      <c r="D50" s="117"/>
    </row>
    <row r="51" spans="1:23" ht="18" customHeight="1" x14ac:dyDescent="0.25">
      <c r="A51" s="94" t="s">
        <v>160</v>
      </c>
      <c r="B51" s="110">
        <f>B53+B57+B60</f>
        <v>-144496671.30000001</v>
      </c>
      <c r="C51" s="119"/>
      <c r="D51" s="117"/>
    </row>
    <row r="52" spans="1:23" ht="19.5" customHeight="1" x14ac:dyDescent="0.25">
      <c r="A52" s="93" t="s">
        <v>2</v>
      </c>
      <c r="B52" s="111"/>
    </row>
    <row r="53" spans="1:23" ht="30" customHeight="1" x14ac:dyDescent="0.25">
      <c r="A53" s="94" t="s">
        <v>161</v>
      </c>
      <c r="B53" s="110">
        <f>B56</f>
        <v>-144000000</v>
      </c>
    </row>
    <row r="54" spans="1:23" x14ac:dyDescent="0.25">
      <c r="A54" s="93" t="s">
        <v>3</v>
      </c>
      <c r="B54" s="111">
        <f>B53</f>
        <v>-144000000</v>
      </c>
    </row>
    <row r="55" spans="1:23" ht="18" customHeight="1" x14ac:dyDescent="0.25">
      <c r="A55" s="93" t="s">
        <v>128</v>
      </c>
      <c r="B55" s="111"/>
    </row>
    <row r="56" spans="1:23" ht="22.5" customHeight="1" x14ac:dyDescent="0.25">
      <c r="A56" s="97" t="s">
        <v>162</v>
      </c>
      <c r="B56" s="111">
        <v>-144000000</v>
      </c>
    </row>
    <row r="57" spans="1:23" ht="33" customHeight="1" x14ac:dyDescent="0.25">
      <c r="A57" s="94" t="s">
        <v>163</v>
      </c>
      <c r="B57" s="110">
        <f>+B59</f>
        <v>398650</v>
      </c>
    </row>
    <row r="58" spans="1:23" x14ac:dyDescent="0.25">
      <c r="A58" s="93" t="s">
        <v>128</v>
      </c>
      <c r="B58" s="111"/>
    </row>
    <row r="59" spans="1:23" ht="19.5" customHeight="1" x14ac:dyDescent="0.25">
      <c r="A59" s="95" t="s">
        <v>164</v>
      </c>
      <c r="B59" s="111">
        <v>398650</v>
      </c>
    </row>
    <row r="60" spans="1:23" s="84" customFormat="1" ht="21" customHeight="1" x14ac:dyDescent="0.25">
      <c r="A60" s="94" t="s">
        <v>165</v>
      </c>
      <c r="B60" s="110">
        <f>B63</f>
        <v>-895321.3</v>
      </c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</row>
    <row r="61" spans="1:23" s="86" customFormat="1" x14ac:dyDescent="0.25">
      <c r="A61" s="93" t="s">
        <v>3</v>
      </c>
      <c r="B61" s="111">
        <f>B60</f>
        <v>-895321.3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</row>
    <row r="62" spans="1:23" s="86" customFormat="1" x14ac:dyDescent="0.25">
      <c r="A62" s="93" t="s">
        <v>128</v>
      </c>
      <c r="B62" s="111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</row>
    <row r="63" spans="1:23" s="86" customFormat="1" ht="27" x14ac:dyDescent="0.25">
      <c r="A63" s="95" t="s">
        <v>166</v>
      </c>
      <c r="B63" s="111">
        <v>-895321.3</v>
      </c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</row>
    <row r="64" spans="1:23" s="88" customFormat="1" ht="14.25" hidden="1" x14ac:dyDescent="0.25">
      <c r="A64" s="98" t="s">
        <v>167</v>
      </c>
      <c r="B64" s="99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</row>
    <row r="65" spans="1:23" s="86" customFormat="1" x14ac:dyDescent="0.25">
      <c r="A65" s="89"/>
      <c r="B65" s="81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</row>
    <row r="66" spans="1:23" s="86" customFormat="1" x14ac:dyDescent="0.25">
      <c r="A66" s="89"/>
      <c r="B66" s="81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</row>
    <row r="67" spans="1:23" s="86" customFormat="1" x14ac:dyDescent="0.25">
      <c r="A67" s="89"/>
      <c r="B67" s="81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</row>
    <row r="68" spans="1:23" s="86" customFormat="1" x14ac:dyDescent="0.25">
      <c r="A68" s="89"/>
      <c r="B68" s="81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</row>
    <row r="69" spans="1:23" s="86" customFormat="1" x14ac:dyDescent="0.25">
      <c r="A69" s="89"/>
      <c r="B69" s="81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</row>
    <row r="70" spans="1:23" s="86" customFormat="1" x14ac:dyDescent="0.25">
      <c r="A70" s="89"/>
      <c r="B70" s="81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</row>
    <row r="71" spans="1:23" s="86" customFormat="1" x14ac:dyDescent="0.25">
      <c r="A71" s="89"/>
      <c r="B71" s="81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</row>
    <row r="72" spans="1:23" s="86" customFormat="1" x14ac:dyDescent="0.25">
      <c r="A72" s="89"/>
      <c r="B72" s="81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</row>
    <row r="73" spans="1:23" x14ac:dyDescent="0.25">
      <c r="A73" s="90"/>
    </row>
    <row r="74" spans="1:23" x14ac:dyDescent="0.25">
      <c r="A74" s="90"/>
    </row>
    <row r="75" spans="1:23" x14ac:dyDescent="0.25">
      <c r="A75" s="90"/>
    </row>
    <row r="76" spans="1:23" x14ac:dyDescent="0.25">
      <c r="A76" s="90"/>
    </row>
    <row r="77" spans="1:23" x14ac:dyDescent="0.25">
      <c r="A77" s="90"/>
    </row>
    <row r="78" spans="1:23" x14ac:dyDescent="0.25">
      <c r="A78" s="90"/>
    </row>
    <row r="79" spans="1:23" x14ac:dyDescent="0.25">
      <c r="A79" s="90"/>
    </row>
    <row r="80" spans="1:23" x14ac:dyDescent="0.25">
      <c r="A80" s="90"/>
    </row>
    <row r="81" spans="1:1" x14ac:dyDescent="0.25">
      <c r="A81" s="90"/>
    </row>
    <row r="82" spans="1:1" x14ac:dyDescent="0.25">
      <c r="A82" s="90"/>
    </row>
    <row r="83" spans="1:1" x14ac:dyDescent="0.25">
      <c r="A83" s="90"/>
    </row>
    <row r="84" spans="1:1" x14ac:dyDescent="0.25">
      <c r="A84" s="90"/>
    </row>
    <row r="85" spans="1:1" x14ac:dyDescent="0.25">
      <c r="A85" s="90"/>
    </row>
    <row r="86" spans="1:1" x14ac:dyDescent="0.25">
      <c r="A86" s="90"/>
    </row>
    <row r="87" spans="1:1" x14ac:dyDescent="0.25">
      <c r="A87" s="90"/>
    </row>
    <row r="88" spans="1:1" x14ac:dyDescent="0.25">
      <c r="A88" s="90"/>
    </row>
    <row r="89" spans="1:1" x14ac:dyDescent="0.25">
      <c r="A89" s="90"/>
    </row>
    <row r="90" spans="1:1" x14ac:dyDescent="0.25">
      <c r="A90" s="90"/>
    </row>
    <row r="91" spans="1:1" x14ac:dyDescent="0.25">
      <c r="A91" s="90"/>
    </row>
    <row r="92" spans="1:1" x14ac:dyDescent="0.25">
      <c r="A92" s="90"/>
    </row>
    <row r="93" spans="1:1" x14ac:dyDescent="0.25">
      <c r="A93" s="90"/>
    </row>
    <row r="94" spans="1:1" x14ac:dyDescent="0.25">
      <c r="A94" s="90"/>
    </row>
    <row r="95" spans="1:1" x14ac:dyDescent="0.25">
      <c r="A95" s="90"/>
    </row>
    <row r="96" spans="1:1" x14ac:dyDescent="0.25">
      <c r="A96" s="90"/>
    </row>
    <row r="97" spans="1:1" x14ac:dyDescent="0.25">
      <c r="A97" s="90"/>
    </row>
    <row r="98" spans="1:1" x14ac:dyDescent="0.25">
      <c r="A98" s="90"/>
    </row>
    <row r="99" spans="1:1" x14ac:dyDescent="0.25">
      <c r="A99" s="90"/>
    </row>
    <row r="100" spans="1:1" x14ac:dyDescent="0.25">
      <c r="A100" s="90"/>
    </row>
    <row r="101" spans="1:1" x14ac:dyDescent="0.25">
      <c r="A101" s="90"/>
    </row>
    <row r="102" spans="1:1" x14ac:dyDescent="0.25">
      <c r="A102" s="90"/>
    </row>
    <row r="103" spans="1:1" x14ac:dyDescent="0.25">
      <c r="A103" s="90"/>
    </row>
    <row r="104" spans="1:1" x14ac:dyDescent="0.25">
      <c r="A104" s="90"/>
    </row>
    <row r="105" spans="1:1" x14ac:dyDescent="0.25">
      <c r="A105" s="90"/>
    </row>
    <row r="106" spans="1:1" x14ac:dyDescent="0.25">
      <c r="A106" s="90"/>
    </row>
    <row r="107" spans="1:1" x14ac:dyDescent="0.25">
      <c r="A107" s="90"/>
    </row>
    <row r="108" spans="1:1" x14ac:dyDescent="0.25">
      <c r="A108" s="90"/>
    </row>
    <row r="109" spans="1:1" x14ac:dyDescent="0.25">
      <c r="A109" s="90"/>
    </row>
    <row r="110" spans="1:1" x14ac:dyDescent="0.25">
      <c r="A110" s="90"/>
    </row>
    <row r="111" spans="1:1" x14ac:dyDescent="0.25">
      <c r="A111" s="90"/>
    </row>
    <row r="112" spans="1:1" x14ac:dyDescent="0.25">
      <c r="A112" s="90"/>
    </row>
    <row r="113" spans="1:1" x14ac:dyDescent="0.25">
      <c r="A113" s="90"/>
    </row>
    <row r="114" spans="1:1" x14ac:dyDescent="0.25">
      <c r="A114" s="90"/>
    </row>
    <row r="115" spans="1:1" x14ac:dyDescent="0.25">
      <c r="A115" s="90"/>
    </row>
    <row r="116" spans="1:1" x14ac:dyDescent="0.25">
      <c r="A116" s="90"/>
    </row>
    <row r="117" spans="1:1" x14ac:dyDescent="0.25">
      <c r="A117" s="90"/>
    </row>
    <row r="118" spans="1:1" x14ac:dyDescent="0.25">
      <c r="A118" s="90"/>
    </row>
    <row r="119" spans="1:1" x14ac:dyDescent="0.25">
      <c r="A119" s="90"/>
    </row>
    <row r="120" spans="1:1" x14ac:dyDescent="0.25">
      <c r="A120" s="90"/>
    </row>
    <row r="121" spans="1:1" x14ac:dyDescent="0.25">
      <c r="A121" s="90"/>
    </row>
    <row r="122" spans="1:1" x14ac:dyDescent="0.25">
      <c r="A122" s="90"/>
    </row>
    <row r="123" spans="1:1" x14ac:dyDescent="0.25">
      <c r="A123" s="90"/>
    </row>
    <row r="124" spans="1:1" x14ac:dyDescent="0.25">
      <c r="A124" s="90"/>
    </row>
    <row r="125" spans="1:1" x14ac:dyDescent="0.25">
      <c r="A125" s="90"/>
    </row>
    <row r="126" spans="1:1" x14ac:dyDescent="0.25">
      <c r="A126" s="90"/>
    </row>
    <row r="127" spans="1:1" x14ac:dyDescent="0.25">
      <c r="A127" s="90"/>
    </row>
    <row r="128" spans="1:1" x14ac:dyDescent="0.25">
      <c r="A128" s="90"/>
    </row>
    <row r="129" spans="1:1" x14ac:dyDescent="0.25">
      <c r="A129" s="90"/>
    </row>
    <row r="130" spans="1:1" x14ac:dyDescent="0.25">
      <c r="A130" s="90"/>
    </row>
    <row r="131" spans="1:1" x14ac:dyDescent="0.25">
      <c r="A131" s="90"/>
    </row>
    <row r="132" spans="1:1" x14ac:dyDescent="0.25">
      <c r="A132" s="90"/>
    </row>
    <row r="133" spans="1:1" x14ac:dyDescent="0.25">
      <c r="A133" s="90"/>
    </row>
    <row r="134" spans="1:1" x14ac:dyDescent="0.25">
      <c r="A134" s="90"/>
    </row>
    <row r="135" spans="1:1" x14ac:dyDescent="0.25">
      <c r="A135" s="90"/>
    </row>
    <row r="136" spans="1:1" x14ac:dyDescent="0.25">
      <c r="A136" s="90"/>
    </row>
    <row r="137" spans="1:1" x14ac:dyDescent="0.25">
      <c r="A137" s="90"/>
    </row>
    <row r="138" spans="1:1" x14ac:dyDescent="0.25">
      <c r="A138" s="90"/>
    </row>
    <row r="139" spans="1:1" x14ac:dyDescent="0.25">
      <c r="A139" s="90"/>
    </row>
    <row r="140" spans="1:1" x14ac:dyDescent="0.25">
      <c r="A140" s="90"/>
    </row>
    <row r="141" spans="1:1" x14ac:dyDescent="0.25">
      <c r="A141" s="90"/>
    </row>
    <row r="142" spans="1:1" x14ac:dyDescent="0.25">
      <c r="A142" s="90"/>
    </row>
    <row r="143" spans="1:1" x14ac:dyDescent="0.25">
      <c r="A143" s="90"/>
    </row>
    <row r="144" spans="1:1" x14ac:dyDescent="0.25">
      <c r="A144" s="90"/>
    </row>
    <row r="145" spans="1:1" x14ac:dyDescent="0.25">
      <c r="A145" s="90"/>
    </row>
    <row r="146" spans="1:1" x14ac:dyDescent="0.25">
      <c r="A146" s="90"/>
    </row>
    <row r="147" spans="1:1" x14ac:dyDescent="0.25">
      <c r="A147" s="90"/>
    </row>
    <row r="148" spans="1:1" x14ac:dyDescent="0.25">
      <c r="A148" s="90"/>
    </row>
    <row r="149" spans="1:1" x14ac:dyDescent="0.25">
      <c r="A149" s="90"/>
    </row>
    <row r="150" spans="1:1" x14ac:dyDescent="0.25">
      <c r="A150" s="90"/>
    </row>
    <row r="151" spans="1:1" x14ac:dyDescent="0.25">
      <c r="A151" s="90"/>
    </row>
    <row r="152" spans="1:1" x14ac:dyDescent="0.25">
      <c r="A152" s="90"/>
    </row>
    <row r="153" spans="1:1" x14ac:dyDescent="0.25">
      <c r="A153" s="90"/>
    </row>
    <row r="154" spans="1:1" x14ac:dyDescent="0.25">
      <c r="A154" s="90"/>
    </row>
    <row r="155" spans="1:1" x14ac:dyDescent="0.25">
      <c r="A155" s="90"/>
    </row>
    <row r="156" spans="1:1" x14ac:dyDescent="0.25">
      <c r="A156" s="90"/>
    </row>
    <row r="157" spans="1:1" x14ac:dyDescent="0.25">
      <c r="A157" s="90"/>
    </row>
    <row r="158" spans="1:1" x14ac:dyDescent="0.25">
      <c r="A158" s="90"/>
    </row>
    <row r="159" spans="1:1" x14ac:dyDescent="0.25">
      <c r="A159" s="90"/>
    </row>
    <row r="160" spans="1:1" x14ac:dyDescent="0.25">
      <c r="A160" s="90"/>
    </row>
    <row r="161" spans="1:1" x14ac:dyDescent="0.25">
      <c r="A161" s="90"/>
    </row>
    <row r="162" spans="1:1" x14ac:dyDescent="0.25">
      <c r="A162" s="90"/>
    </row>
    <row r="163" spans="1:1" x14ac:dyDescent="0.25">
      <c r="A163" s="90"/>
    </row>
    <row r="164" spans="1:1" x14ac:dyDescent="0.25">
      <c r="A164" s="90"/>
    </row>
    <row r="165" spans="1:1" x14ac:dyDescent="0.25">
      <c r="A165" s="90"/>
    </row>
    <row r="166" spans="1:1" x14ac:dyDescent="0.25">
      <c r="A166" s="90"/>
    </row>
    <row r="167" spans="1:1" x14ac:dyDescent="0.25">
      <c r="A167" s="90"/>
    </row>
    <row r="168" spans="1:1" x14ac:dyDescent="0.25">
      <c r="A168" s="90"/>
    </row>
    <row r="169" spans="1:1" x14ac:dyDescent="0.25">
      <c r="A169" s="90"/>
    </row>
    <row r="170" spans="1:1" x14ac:dyDescent="0.25">
      <c r="A170" s="90"/>
    </row>
    <row r="171" spans="1:1" x14ac:dyDescent="0.25">
      <c r="A171" s="90"/>
    </row>
    <row r="172" spans="1:1" x14ac:dyDescent="0.25">
      <c r="A172" s="90"/>
    </row>
    <row r="173" spans="1:1" x14ac:dyDescent="0.25">
      <c r="A173" s="90"/>
    </row>
    <row r="174" spans="1:1" x14ac:dyDescent="0.25">
      <c r="A174" s="90"/>
    </row>
    <row r="175" spans="1:1" x14ac:dyDescent="0.25">
      <c r="A175" s="90"/>
    </row>
    <row r="176" spans="1:1" x14ac:dyDescent="0.25">
      <c r="A176" s="90"/>
    </row>
    <row r="177" spans="1:1" x14ac:dyDescent="0.25">
      <c r="A177" s="90"/>
    </row>
    <row r="178" spans="1:1" x14ac:dyDescent="0.25">
      <c r="A178" s="90"/>
    </row>
    <row r="179" spans="1:1" x14ac:dyDescent="0.25">
      <c r="A179" s="90"/>
    </row>
    <row r="180" spans="1:1" x14ac:dyDescent="0.25">
      <c r="A180" s="90"/>
    </row>
    <row r="181" spans="1:1" x14ac:dyDescent="0.25">
      <c r="A181" s="90"/>
    </row>
    <row r="182" spans="1:1" x14ac:dyDescent="0.25">
      <c r="A182" s="90"/>
    </row>
    <row r="183" spans="1:1" x14ac:dyDescent="0.25">
      <c r="A183" s="90"/>
    </row>
    <row r="184" spans="1:1" x14ac:dyDescent="0.25">
      <c r="A184" s="90"/>
    </row>
    <row r="185" spans="1:1" x14ac:dyDescent="0.25">
      <c r="A185" s="90"/>
    </row>
    <row r="186" spans="1:1" x14ac:dyDescent="0.25">
      <c r="A186" s="90"/>
    </row>
    <row r="187" spans="1:1" x14ac:dyDescent="0.25">
      <c r="A187" s="90"/>
    </row>
    <row r="188" spans="1:1" x14ac:dyDescent="0.25">
      <c r="A188" s="90"/>
    </row>
    <row r="189" spans="1:1" x14ac:dyDescent="0.25">
      <c r="A189" s="90"/>
    </row>
    <row r="190" spans="1:1" x14ac:dyDescent="0.25">
      <c r="A190" s="90"/>
    </row>
    <row r="191" spans="1:1" x14ac:dyDescent="0.25">
      <c r="A191" s="90"/>
    </row>
    <row r="192" spans="1:1" x14ac:dyDescent="0.25">
      <c r="A192" s="90"/>
    </row>
    <row r="193" spans="1:1" x14ac:dyDescent="0.25">
      <c r="A193" s="90"/>
    </row>
    <row r="194" spans="1:1" x14ac:dyDescent="0.25">
      <c r="A194" s="90"/>
    </row>
    <row r="195" spans="1:1" x14ac:dyDescent="0.25">
      <c r="A195" s="90"/>
    </row>
    <row r="196" spans="1:1" x14ac:dyDescent="0.25">
      <c r="A196" s="90"/>
    </row>
    <row r="197" spans="1:1" x14ac:dyDescent="0.25">
      <c r="A197" s="90"/>
    </row>
    <row r="198" spans="1:1" x14ac:dyDescent="0.25">
      <c r="A198" s="90"/>
    </row>
    <row r="199" spans="1:1" x14ac:dyDescent="0.25">
      <c r="A199" s="90"/>
    </row>
    <row r="200" spans="1:1" x14ac:dyDescent="0.25">
      <c r="A200" s="90"/>
    </row>
    <row r="201" spans="1:1" x14ac:dyDescent="0.25">
      <c r="A201" s="90"/>
    </row>
    <row r="202" spans="1:1" x14ac:dyDescent="0.25">
      <c r="A202" s="90"/>
    </row>
    <row r="203" spans="1:1" x14ac:dyDescent="0.25">
      <c r="A203" s="90"/>
    </row>
    <row r="204" spans="1:1" x14ac:dyDescent="0.25">
      <c r="A204" s="90"/>
    </row>
    <row r="205" spans="1:1" x14ac:dyDescent="0.25">
      <c r="A205" s="90"/>
    </row>
    <row r="206" spans="1:1" x14ac:dyDescent="0.25">
      <c r="A206" s="90"/>
    </row>
    <row r="207" spans="1:1" x14ac:dyDescent="0.25">
      <c r="A207" s="90"/>
    </row>
    <row r="208" spans="1:1" x14ac:dyDescent="0.25">
      <c r="A208" s="90"/>
    </row>
    <row r="209" spans="1:1" x14ac:dyDescent="0.25">
      <c r="A209" s="90"/>
    </row>
    <row r="210" spans="1:1" x14ac:dyDescent="0.25">
      <c r="A210" s="90"/>
    </row>
    <row r="211" spans="1:1" x14ac:dyDescent="0.25">
      <c r="A211" s="90"/>
    </row>
    <row r="212" spans="1:1" x14ac:dyDescent="0.25">
      <c r="A212" s="90"/>
    </row>
    <row r="213" spans="1:1" x14ac:dyDescent="0.25">
      <c r="A213" s="90"/>
    </row>
    <row r="214" spans="1:1" x14ac:dyDescent="0.25">
      <c r="A214" s="90"/>
    </row>
    <row r="215" spans="1:1" x14ac:dyDescent="0.25">
      <c r="A215" s="90"/>
    </row>
    <row r="216" spans="1:1" x14ac:dyDescent="0.25">
      <c r="A216" s="90"/>
    </row>
    <row r="217" spans="1:1" x14ac:dyDescent="0.25">
      <c r="A217" s="90"/>
    </row>
    <row r="218" spans="1:1" x14ac:dyDescent="0.25">
      <c r="A218" s="90"/>
    </row>
    <row r="219" spans="1:1" x14ac:dyDescent="0.25">
      <c r="A219" s="90"/>
    </row>
    <row r="220" spans="1:1" x14ac:dyDescent="0.25">
      <c r="A220" s="90"/>
    </row>
    <row r="221" spans="1:1" x14ac:dyDescent="0.25">
      <c r="A221" s="90"/>
    </row>
    <row r="222" spans="1:1" x14ac:dyDescent="0.25">
      <c r="A222" s="90"/>
    </row>
    <row r="223" spans="1:1" x14ac:dyDescent="0.25">
      <c r="A223" s="90"/>
    </row>
    <row r="224" spans="1:1" x14ac:dyDescent="0.25">
      <c r="A224" s="90"/>
    </row>
    <row r="225" spans="1:1" x14ac:dyDescent="0.25">
      <c r="A225" s="90"/>
    </row>
    <row r="226" spans="1:1" x14ac:dyDescent="0.25">
      <c r="A226" s="90"/>
    </row>
    <row r="227" spans="1:1" x14ac:dyDescent="0.25">
      <c r="A227" s="90"/>
    </row>
    <row r="228" spans="1:1" x14ac:dyDescent="0.25">
      <c r="A228" s="90"/>
    </row>
    <row r="229" spans="1:1" x14ac:dyDescent="0.25">
      <c r="A229" s="90"/>
    </row>
    <row r="230" spans="1:1" x14ac:dyDescent="0.25">
      <c r="A230" s="90"/>
    </row>
    <row r="231" spans="1:1" x14ac:dyDescent="0.25">
      <c r="A231" s="90"/>
    </row>
    <row r="232" spans="1:1" x14ac:dyDescent="0.25">
      <c r="A232" s="90"/>
    </row>
    <row r="233" spans="1:1" x14ac:dyDescent="0.25">
      <c r="A233" s="90"/>
    </row>
    <row r="234" spans="1:1" x14ac:dyDescent="0.25">
      <c r="A234" s="90"/>
    </row>
    <row r="235" spans="1:1" x14ac:dyDescent="0.25">
      <c r="A235" s="90"/>
    </row>
    <row r="236" spans="1:1" x14ac:dyDescent="0.25">
      <c r="A236" s="90"/>
    </row>
    <row r="237" spans="1:1" x14ac:dyDescent="0.25">
      <c r="A237" s="90"/>
    </row>
    <row r="238" spans="1:1" x14ac:dyDescent="0.25">
      <c r="A238" s="90"/>
    </row>
    <row r="239" spans="1:1" x14ac:dyDescent="0.25">
      <c r="A239" s="90"/>
    </row>
    <row r="240" spans="1:1" x14ac:dyDescent="0.25">
      <c r="A240" s="90"/>
    </row>
    <row r="241" spans="1:1" x14ac:dyDescent="0.25">
      <c r="A241" s="90"/>
    </row>
    <row r="242" spans="1:1" x14ac:dyDescent="0.25">
      <c r="A242" s="90"/>
    </row>
    <row r="243" spans="1:1" x14ac:dyDescent="0.25">
      <c r="A243" s="90"/>
    </row>
    <row r="244" spans="1:1" x14ac:dyDescent="0.25">
      <c r="A244" s="90"/>
    </row>
    <row r="245" spans="1:1" x14ac:dyDescent="0.25">
      <c r="A245" s="90"/>
    </row>
    <row r="246" spans="1:1" x14ac:dyDescent="0.25">
      <c r="A246" s="90"/>
    </row>
    <row r="247" spans="1:1" x14ac:dyDescent="0.25">
      <c r="A247" s="90"/>
    </row>
    <row r="248" spans="1:1" x14ac:dyDescent="0.25">
      <c r="A248" s="90"/>
    </row>
    <row r="249" spans="1:1" x14ac:dyDescent="0.25">
      <c r="A249" s="90"/>
    </row>
    <row r="250" spans="1:1" x14ac:dyDescent="0.25">
      <c r="A250" s="90"/>
    </row>
    <row r="251" spans="1:1" x14ac:dyDescent="0.25">
      <c r="A251" s="90"/>
    </row>
    <row r="252" spans="1:1" x14ac:dyDescent="0.25">
      <c r="A252" s="90"/>
    </row>
    <row r="253" spans="1:1" x14ac:dyDescent="0.25">
      <c r="A253" s="90"/>
    </row>
    <row r="254" spans="1:1" x14ac:dyDescent="0.25">
      <c r="A254" s="90"/>
    </row>
    <row r="255" spans="1:1" x14ac:dyDescent="0.25">
      <c r="A255" s="90"/>
    </row>
    <row r="256" spans="1:1" x14ac:dyDescent="0.25">
      <c r="A256" s="90"/>
    </row>
    <row r="257" spans="1:1" x14ac:dyDescent="0.25">
      <c r="A257" s="90"/>
    </row>
    <row r="258" spans="1:1" x14ac:dyDescent="0.25">
      <c r="A258" s="90"/>
    </row>
    <row r="259" spans="1:1" x14ac:dyDescent="0.25">
      <c r="A259" s="90"/>
    </row>
    <row r="260" spans="1:1" x14ac:dyDescent="0.25">
      <c r="A260" s="90"/>
    </row>
    <row r="261" spans="1:1" x14ac:dyDescent="0.25">
      <c r="A261" s="90"/>
    </row>
    <row r="262" spans="1:1" x14ac:dyDescent="0.25">
      <c r="A262" s="90"/>
    </row>
    <row r="263" spans="1:1" x14ac:dyDescent="0.25">
      <c r="A263" s="90"/>
    </row>
    <row r="264" spans="1:1" x14ac:dyDescent="0.25">
      <c r="A264" s="90"/>
    </row>
    <row r="265" spans="1:1" x14ac:dyDescent="0.25">
      <c r="A265" s="90"/>
    </row>
    <row r="266" spans="1:1" x14ac:dyDescent="0.25">
      <c r="A266" s="90"/>
    </row>
    <row r="267" spans="1:1" x14ac:dyDescent="0.25">
      <c r="A267" s="90"/>
    </row>
    <row r="268" spans="1:1" x14ac:dyDescent="0.25">
      <c r="A268" s="90"/>
    </row>
    <row r="269" spans="1:1" x14ac:dyDescent="0.25">
      <c r="A269" s="90"/>
    </row>
    <row r="270" spans="1:1" x14ac:dyDescent="0.25">
      <c r="A270" s="90"/>
    </row>
    <row r="271" spans="1:1" x14ac:dyDescent="0.25">
      <c r="A271" s="90"/>
    </row>
    <row r="272" spans="1:1" x14ac:dyDescent="0.25">
      <c r="A272" s="90"/>
    </row>
    <row r="273" spans="1:1" x14ac:dyDescent="0.25">
      <c r="A273" s="90"/>
    </row>
    <row r="274" spans="1:1" x14ac:dyDescent="0.25">
      <c r="A274" s="90"/>
    </row>
    <row r="275" spans="1:1" x14ac:dyDescent="0.25">
      <c r="A275" s="90"/>
    </row>
    <row r="276" spans="1:1" x14ac:dyDescent="0.25">
      <c r="A276" s="90"/>
    </row>
    <row r="277" spans="1:1" x14ac:dyDescent="0.25">
      <c r="A277" s="90"/>
    </row>
    <row r="278" spans="1:1" x14ac:dyDescent="0.25">
      <c r="A278" s="90"/>
    </row>
    <row r="279" spans="1:1" x14ac:dyDescent="0.25">
      <c r="A279" s="90"/>
    </row>
    <row r="280" spans="1:1" x14ac:dyDescent="0.25">
      <c r="A280" s="90"/>
    </row>
    <row r="281" spans="1:1" x14ac:dyDescent="0.25">
      <c r="A281" s="90"/>
    </row>
    <row r="282" spans="1:1" x14ac:dyDescent="0.25">
      <c r="A282" s="90"/>
    </row>
    <row r="283" spans="1:1" x14ac:dyDescent="0.25">
      <c r="A283" s="90"/>
    </row>
    <row r="284" spans="1:1" x14ac:dyDescent="0.25">
      <c r="A284" s="90"/>
    </row>
    <row r="285" spans="1:1" x14ac:dyDescent="0.25">
      <c r="A285" s="90"/>
    </row>
    <row r="286" spans="1:1" x14ac:dyDescent="0.25">
      <c r="A286" s="90"/>
    </row>
    <row r="287" spans="1:1" x14ac:dyDescent="0.25">
      <c r="A287" s="90"/>
    </row>
    <row r="288" spans="1:1" x14ac:dyDescent="0.25">
      <c r="A288" s="90"/>
    </row>
    <row r="289" spans="1:1" x14ac:dyDescent="0.25">
      <c r="A289" s="90"/>
    </row>
    <row r="290" spans="1:1" x14ac:dyDescent="0.25">
      <c r="A290" s="90"/>
    </row>
    <row r="291" spans="1:1" x14ac:dyDescent="0.25">
      <c r="A291" s="90"/>
    </row>
    <row r="292" spans="1:1" x14ac:dyDescent="0.25">
      <c r="A292" s="90"/>
    </row>
    <row r="293" spans="1:1" x14ac:dyDescent="0.25">
      <c r="A293" s="90"/>
    </row>
    <row r="294" spans="1:1" x14ac:dyDescent="0.25">
      <c r="A294" s="90"/>
    </row>
    <row r="295" spans="1:1" x14ac:dyDescent="0.25">
      <c r="A295" s="90"/>
    </row>
    <row r="296" spans="1:1" x14ac:dyDescent="0.25">
      <c r="A296" s="90"/>
    </row>
    <row r="297" spans="1:1" x14ac:dyDescent="0.25">
      <c r="A297" s="90"/>
    </row>
    <row r="298" spans="1:1" x14ac:dyDescent="0.25">
      <c r="A298" s="90"/>
    </row>
    <row r="299" spans="1:1" x14ac:dyDescent="0.25">
      <c r="A299" s="90"/>
    </row>
    <row r="300" spans="1:1" x14ac:dyDescent="0.25">
      <c r="A300" s="90"/>
    </row>
    <row r="301" spans="1:1" x14ac:dyDescent="0.25">
      <c r="A301" s="90"/>
    </row>
    <row r="302" spans="1:1" x14ac:dyDescent="0.25">
      <c r="A302" s="90"/>
    </row>
    <row r="303" spans="1:1" x14ac:dyDescent="0.25">
      <c r="A303" s="90"/>
    </row>
    <row r="304" spans="1:1" x14ac:dyDescent="0.25">
      <c r="A304" s="90"/>
    </row>
    <row r="305" spans="1:1" x14ac:dyDescent="0.25">
      <c r="A305" s="90"/>
    </row>
    <row r="306" spans="1:1" x14ac:dyDescent="0.25">
      <c r="A306" s="90"/>
    </row>
    <row r="307" spans="1:1" x14ac:dyDescent="0.25">
      <c r="A307" s="90"/>
    </row>
    <row r="308" spans="1:1" x14ac:dyDescent="0.25">
      <c r="A308" s="90"/>
    </row>
    <row r="309" spans="1:1" x14ac:dyDescent="0.25">
      <c r="A309" s="90"/>
    </row>
    <row r="310" spans="1:1" x14ac:dyDescent="0.25">
      <c r="A310" s="90"/>
    </row>
    <row r="311" spans="1:1" x14ac:dyDescent="0.25">
      <c r="A311" s="90"/>
    </row>
    <row r="312" spans="1:1" x14ac:dyDescent="0.25">
      <c r="A312" s="90"/>
    </row>
    <row r="313" spans="1:1" x14ac:dyDescent="0.25">
      <c r="A313" s="90"/>
    </row>
    <row r="314" spans="1:1" x14ac:dyDescent="0.25">
      <c r="A314" s="90"/>
    </row>
    <row r="315" spans="1:1" x14ac:dyDescent="0.25">
      <c r="A315" s="90"/>
    </row>
    <row r="316" spans="1:1" x14ac:dyDescent="0.25">
      <c r="A316" s="90"/>
    </row>
    <row r="317" spans="1:1" x14ac:dyDescent="0.25">
      <c r="A317" s="90"/>
    </row>
    <row r="318" spans="1:1" x14ac:dyDescent="0.25">
      <c r="A318" s="90"/>
    </row>
    <row r="319" spans="1:1" x14ac:dyDescent="0.25">
      <c r="A319" s="90"/>
    </row>
    <row r="320" spans="1:1" x14ac:dyDescent="0.25">
      <c r="A320" s="90"/>
    </row>
    <row r="321" spans="1:1" x14ac:dyDescent="0.25">
      <c r="A321" s="90"/>
    </row>
    <row r="322" spans="1:1" x14ac:dyDescent="0.25">
      <c r="A322" s="90"/>
    </row>
    <row r="323" spans="1:1" x14ac:dyDescent="0.25">
      <c r="A323" s="90"/>
    </row>
    <row r="324" spans="1:1" x14ac:dyDescent="0.25">
      <c r="A324" s="90"/>
    </row>
    <row r="325" spans="1:1" x14ac:dyDescent="0.25">
      <c r="A325" s="90"/>
    </row>
    <row r="326" spans="1:1" x14ac:dyDescent="0.25">
      <c r="A326" s="90"/>
    </row>
    <row r="327" spans="1:1" x14ac:dyDescent="0.25">
      <c r="A327" s="90"/>
    </row>
    <row r="328" spans="1:1" x14ac:dyDescent="0.25">
      <c r="A328" s="90"/>
    </row>
    <row r="329" spans="1:1" x14ac:dyDescent="0.25">
      <c r="A329" s="90"/>
    </row>
    <row r="330" spans="1:1" x14ac:dyDescent="0.25">
      <c r="A330" s="90"/>
    </row>
    <row r="331" spans="1:1" x14ac:dyDescent="0.25">
      <c r="A331" s="90"/>
    </row>
    <row r="332" spans="1:1" x14ac:dyDescent="0.25">
      <c r="A332" s="90"/>
    </row>
    <row r="333" spans="1:1" x14ac:dyDescent="0.25">
      <c r="A333" s="90"/>
    </row>
    <row r="334" spans="1:1" x14ac:dyDescent="0.25">
      <c r="A334" s="90"/>
    </row>
    <row r="335" spans="1:1" x14ac:dyDescent="0.25">
      <c r="A335" s="90"/>
    </row>
    <row r="336" spans="1:1" x14ac:dyDescent="0.25">
      <c r="A336" s="90"/>
    </row>
    <row r="337" spans="1:1" x14ac:dyDescent="0.25">
      <c r="A337" s="90"/>
    </row>
    <row r="338" spans="1:1" x14ac:dyDescent="0.25">
      <c r="A338" s="90"/>
    </row>
    <row r="339" spans="1:1" x14ac:dyDescent="0.25">
      <c r="A339" s="90"/>
    </row>
    <row r="340" spans="1:1" x14ac:dyDescent="0.25">
      <c r="A340" s="90"/>
    </row>
    <row r="341" spans="1:1" x14ac:dyDescent="0.25">
      <c r="A341" s="90"/>
    </row>
    <row r="342" spans="1:1" x14ac:dyDescent="0.25">
      <c r="A342" s="90"/>
    </row>
    <row r="343" spans="1:1" x14ac:dyDescent="0.25">
      <c r="A343" s="90"/>
    </row>
    <row r="344" spans="1:1" x14ac:dyDescent="0.25">
      <c r="A344" s="90"/>
    </row>
    <row r="345" spans="1:1" x14ac:dyDescent="0.25">
      <c r="A345" s="90"/>
    </row>
    <row r="346" spans="1:1" x14ac:dyDescent="0.25">
      <c r="A346" s="90"/>
    </row>
    <row r="347" spans="1:1" x14ac:dyDescent="0.25">
      <c r="A347" s="90"/>
    </row>
    <row r="348" spans="1:1" x14ac:dyDescent="0.25">
      <c r="A348" s="90"/>
    </row>
    <row r="349" spans="1:1" x14ac:dyDescent="0.25">
      <c r="A349" s="90"/>
    </row>
    <row r="350" spans="1:1" x14ac:dyDescent="0.25">
      <c r="A350" s="90"/>
    </row>
    <row r="351" spans="1:1" x14ac:dyDescent="0.25">
      <c r="A351" s="90"/>
    </row>
    <row r="352" spans="1:1" x14ac:dyDescent="0.25">
      <c r="A352" s="90"/>
    </row>
    <row r="353" spans="1:1" x14ac:dyDescent="0.25">
      <c r="A353" s="90"/>
    </row>
    <row r="354" spans="1:1" x14ac:dyDescent="0.25">
      <c r="A354" s="90"/>
    </row>
    <row r="355" spans="1:1" x14ac:dyDescent="0.25">
      <c r="A355" s="90"/>
    </row>
    <row r="356" spans="1:1" x14ac:dyDescent="0.25">
      <c r="A356" s="90"/>
    </row>
    <row r="357" spans="1:1" x14ac:dyDescent="0.25">
      <c r="A357" s="90"/>
    </row>
    <row r="358" spans="1:1" x14ac:dyDescent="0.25">
      <c r="A358" s="90"/>
    </row>
    <row r="359" spans="1:1" x14ac:dyDescent="0.25">
      <c r="A359" s="90"/>
    </row>
    <row r="360" spans="1:1" x14ac:dyDescent="0.25">
      <c r="A360" s="90"/>
    </row>
    <row r="361" spans="1:1" x14ac:dyDescent="0.25">
      <c r="A361" s="90"/>
    </row>
    <row r="362" spans="1:1" x14ac:dyDescent="0.25">
      <c r="A362" s="90"/>
    </row>
    <row r="363" spans="1:1" x14ac:dyDescent="0.25">
      <c r="A363" s="90"/>
    </row>
    <row r="364" spans="1:1" x14ac:dyDescent="0.25">
      <c r="A364" s="90"/>
    </row>
    <row r="365" spans="1:1" x14ac:dyDescent="0.25">
      <c r="A365" s="90"/>
    </row>
    <row r="366" spans="1:1" x14ac:dyDescent="0.25">
      <c r="A366" s="90"/>
    </row>
    <row r="367" spans="1:1" x14ac:dyDescent="0.25">
      <c r="A367" s="90"/>
    </row>
    <row r="368" spans="1:1" x14ac:dyDescent="0.25">
      <c r="A368" s="90"/>
    </row>
    <row r="369" spans="1:1" x14ac:dyDescent="0.25">
      <c r="A369" s="90"/>
    </row>
    <row r="370" spans="1:1" x14ac:dyDescent="0.25">
      <c r="A370" s="90"/>
    </row>
    <row r="371" spans="1:1" x14ac:dyDescent="0.25">
      <c r="A371" s="90"/>
    </row>
    <row r="372" spans="1:1" x14ac:dyDescent="0.25">
      <c r="A372" s="90"/>
    </row>
    <row r="373" spans="1:1" x14ac:dyDescent="0.25">
      <c r="A373" s="90"/>
    </row>
    <row r="374" spans="1:1" x14ac:dyDescent="0.25">
      <c r="A374" s="90"/>
    </row>
    <row r="375" spans="1:1" x14ac:dyDescent="0.25">
      <c r="A375" s="90"/>
    </row>
    <row r="376" spans="1:1" x14ac:dyDescent="0.25">
      <c r="A376" s="90"/>
    </row>
    <row r="377" spans="1:1" x14ac:dyDescent="0.25">
      <c r="A377" s="90"/>
    </row>
    <row r="378" spans="1:1" x14ac:dyDescent="0.25">
      <c r="A378" s="90"/>
    </row>
    <row r="379" spans="1:1" x14ac:dyDescent="0.25">
      <c r="A379" s="90"/>
    </row>
    <row r="380" spans="1:1" x14ac:dyDescent="0.25">
      <c r="A380" s="90"/>
    </row>
    <row r="381" spans="1:1" x14ac:dyDescent="0.25">
      <c r="A381" s="90"/>
    </row>
    <row r="382" spans="1:1" x14ac:dyDescent="0.25">
      <c r="A382" s="90"/>
    </row>
    <row r="383" spans="1:1" x14ac:dyDescent="0.25">
      <c r="A383" s="90"/>
    </row>
    <row r="384" spans="1:1" x14ac:dyDescent="0.25">
      <c r="A384" s="90"/>
    </row>
    <row r="385" spans="1:1" x14ac:dyDescent="0.25">
      <c r="A385" s="90"/>
    </row>
    <row r="386" spans="1:1" x14ac:dyDescent="0.25">
      <c r="A386" s="90"/>
    </row>
    <row r="387" spans="1:1" x14ac:dyDescent="0.25">
      <c r="A387" s="90"/>
    </row>
    <row r="388" spans="1:1" x14ac:dyDescent="0.25">
      <c r="A388" s="90"/>
    </row>
    <row r="389" spans="1:1" x14ac:dyDescent="0.25">
      <c r="A389" s="90"/>
    </row>
    <row r="390" spans="1:1" x14ac:dyDescent="0.25">
      <c r="A390" s="90"/>
    </row>
    <row r="391" spans="1:1" x14ac:dyDescent="0.25">
      <c r="A391" s="90"/>
    </row>
    <row r="392" spans="1:1" x14ac:dyDescent="0.25">
      <c r="A392" s="90"/>
    </row>
    <row r="393" spans="1:1" x14ac:dyDescent="0.25">
      <c r="A393" s="90"/>
    </row>
    <row r="394" spans="1:1" x14ac:dyDescent="0.25">
      <c r="A394" s="90"/>
    </row>
    <row r="395" spans="1:1" x14ac:dyDescent="0.25">
      <c r="A395" s="90"/>
    </row>
    <row r="396" spans="1:1" x14ac:dyDescent="0.25">
      <c r="A396" s="90"/>
    </row>
    <row r="397" spans="1:1" x14ac:dyDescent="0.25">
      <c r="A397" s="90"/>
    </row>
    <row r="398" spans="1:1" x14ac:dyDescent="0.25">
      <c r="A398" s="90"/>
    </row>
    <row r="399" spans="1:1" x14ac:dyDescent="0.25">
      <c r="A399" s="90"/>
    </row>
    <row r="400" spans="1:1" x14ac:dyDescent="0.25">
      <c r="A400" s="90"/>
    </row>
    <row r="401" spans="1:1" x14ac:dyDescent="0.25">
      <c r="A401" s="90"/>
    </row>
    <row r="402" spans="1:1" x14ac:dyDescent="0.25">
      <c r="A402" s="90"/>
    </row>
    <row r="403" spans="1:1" x14ac:dyDescent="0.25">
      <c r="A403" s="90"/>
    </row>
    <row r="404" spans="1:1" x14ac:dyDescent="0.25">
      <c r="A404" s="90"/>
    </row>
    <row r="405" spans="1:1" x14ac:dyDescent="0.25">
      <c r="A405" s="90"/>
    </row>
    <row r="406" spans="1:1" x14ac:dyDescent="0.25">
      <c r="A406" s="90"/>
    </row>
    <row r="407" spans="1:1" x14ac:dyDescent="0.25">
      <c r="A407" s="90"/>
    </row>
    <row r="408" spans="1:1" x14ac:dyDescent="0.25">
      <c r="A408" s="90"/>
    </row>
    <row r="409" spans="1:1" x14ac:dyDescent="0.25">
      <c r="A409" s="90"/>
    </row>
    <row r="410" spans="1:1" x14ac:dyDescent="0.25">
      <c r="A410" s="90"/>
    </row>
    <row r="411" spans="1:1" x14ac:dyDescent="0.25">
      <c r="A411" s="90"/>
    </row>
    <row r="412" spans="1:1" x14ac:dyDescent="0.25">
      <c r="A412" s="90"/>
    </row>
    <row r="413" spans="1:1" x14ac:dyDescent="0.25">
      <c r="A413" s="90"/>
    </row>
    <row r="414" spans="1:1" x14ac:dyDescent="0.25">
      <c r="A414" s="90"/>
    </row>
    <row r="415" spans="1:1" x14ac:dyDescent="0.25">
      <c r="A415" s="90"/>
    </row>
    <row r="416" spans="1:1" x14ac:dyDescent="0.25">
      <c r="A416" s="90"/>
    </row>
    <row r="417" spans="1:1" x14ac:dyDescent="0.25">
      <c r="A417" s="90"/>
    </row>
    <row r="418" spans="1:1" x14ac:dyDescent="0.25">
      <c r="A418" s="90"/>
    </row>
    <row r="419" spans="1:1" x14ac:dyDescent="0.25">
      <c r="A419" s="90"/>
    </row>
    <row r="420" spans="1:1" x14ac:dyDescent="0.25">
      <c r="A420" s="90"/>
    </row>
    <row r="421" spans="1:1" x14ac:dyDescent="0.25">
      <c r="A421" s="90"/>
    </row>
    <row r="422" spans="1:1" x14ac:dyDescent="0.25">
      <c r="A422" s="90"/>
    </row>
    <row r="423" spans="1:1" x14ac:dyDescent="0.25">
      <c r="A423" s="90"/>
    </row>
    <row r="424" spans="1:1" x14ac:dyDescent="0.25">
      <c r="A424" s="90"/>
    </row>
    <row r="425" spans="1:1" x14ac:dyDescent="0.25">
      <c r="A425" s="90"/>
    </row>
    <row r="426" spans="1:1" x14ac:dyDescent="0.25">
      <c r="A426" s="90"/>
    </row>
    <row r="427" spans="1:1" x14ac:dyDescent="0.25">
      <c r="A427" s="90"/>
    </row>
    <row r="428" spans="1:1" x14ac:dyDescent="0.25">
      <c r="A428" s="90"/>
    </row>
    <row r="429" spans="1:1" x14ac:dyDescent="0.25">
      <c r="A429" s="90"/>
    </row>
    <row r="430" spans="1:1" x14ac:dyDescent="0.25">
      <c r="A430" s="90"/>
    </row>
    <row r="431" spans="1:1" x14ac:dyDescent="0.25">
      <c r="A431" s="90"/>
    </row>
    <row r="432" spans="1:1" x14ac:dyDescent="0.25">
      <c r="A432" s="90"/>
    </row>
    <row r="433" spans="1:1" x14ac:dyDescent="0.25">
      <c r="A433" s="90"/>
    </row>
    <row r="434" spans="1:1" x14ac:dyDescent="0.25">
      <c r="A434" s="90"/>
    </row>
    <row r="435" spans="1:1" x14ac:dyDescent="0.25">
      <c r="A435" s="90"/>
    </row>
    <row r="436" spans="1:1" x14ac:dyDescent="0.25">
      <c r="A436" s="90"/>
    </row>
    <row r="437" spans="1:1" x14ac:dyDescent="0.25">
      <c r="A437" s="90"/>
    </row>
    <row r="438" spans="1:1" x14ac:dyDescent="0.25">
      <c r="A438" s="90"/>
    </row>
    <row r="439" spans="1:1" x14ac:dyDescent="0.25">
      <c r="A439" s="90"/>
    </row>
    <row r="440" spans="1:1" x14ac:dyDescent="0.25">
      <c r="A440" s="90"/>
    </row>
    <row r="441" spans="1:1" x14ac:dyDescent="0.25">
      <c r="A441" s="90"/>
    </row>
    <row r="442" spans="1:1" x14ac:dyDescent="0.25">
      <c r="A442" s="90"/>
    </row>
    <row r="443" spans="1:1" x14ac:dyDescent="0.25">
      <c r="A443" s="90"/>
    </row>
    <row r="444" spans="1:1" x14ac:dyDescent="0.25">
      <c r="A444" s="90"/>
    </row>
    <row r="445" spans="1:1" x14ac:dyDescent="0.25">
      <c r="A445" s="90"/>
    </row>
    <row r="446" spans="1:1" x14ac:dyDescent="0.25">
      <c r="A446" s="90"/>
    </row>
    <row r="447" spans="1:1" x14ac:dyDescent="0.25">
      <c r="A447" s="90"/>
    </row>
    <row r="448" spans="1:1" x14ac:dyDescent="0.25">
      <c r="A448" s="90"/>
    </row>
    <row r="449" spans="1:1" x14ac:dyDescent="0.25">
      <c r="A449" s="90"/>
    </row>
    <row r="450" spans="1:1" x14ac:dyDescent="0.25">
      <c r="A450" s="90"/>
    </row>
    <row r="451" spans="1:1" x14ac:dyDescent="0.25">
      <c r="A451" s="90"/>
    </row>
    <row r="452" spans="1:1" x14ac:dyDescent="0.25">
      <c r="A452" s="90"/>
    </row>
    <row r="453" spans="1:1" x14ac:dyDescent="0.25">
      <c r="A453" s="90"/>
    </row>
    <row r="454" spans="1:1" x14ac:dyDescent="0.25">
      <c r="A454" s="90"/>
    </row>
    <row r="455" spans="1:1" x14ac:dyDescent="0.25">
      <c r="A455" s="90"/>
    </row>
    <row r="456" spans="1:1" x14ac:dyDescent="0.25">
      <c r="A456" s="90"/>
    </row>
    <row r="457" spans="1:1" x14ac:dyDescent="0.25">
      <c r="A457" s="90"/>
    </row>
    <row r="458" spans="1:1" x14ac:dyDescent="0.25">
      <c r="A458" s="90"/>
    </row>
    <row r="459" spans="1:1" x14ac:dyDescent="0.25">
      <c r="A459" s="90"/>
    </row>
    <row r="460" spans="1:1" x14ac:dyDescent="0.25">
      <c r="A460" s="90"/>
    </row>
    <row r="461" spans="1:1" x14ac:dyDescent="0.25">
      <c r="A461" s="90"/>
    </row>
    <row r="462" spans="1:1" x14ac:dyDescent="0.25">
      <c r="A462" s="90"/>
    </row>
    <row r="463" spans="1:1" x14ac:dyDescent="0.25">
      <c r="A463" s="90"/>
    </row>
    <row r="464" spans="1:1" x14ac:dyDescent="0.25">
      <c r="A464" s="90"/>
    </row>
    <row r="465" spans="1:1" x14ac:dyDescent="0.25">
      <c r="A465" s="90"/>
    </row>
    <row r="466" spans="1:1" x14ac:dyDescent="0.25">
      <c r="A466" s="90"/>
    </row>
    <row r="467" spans="1:1" x14ac:dyDescent="0.25">
      <c r="A467" s="90"/>
    </row>
    <row r="468" spans="1:1" x14ac:dyDescent="0.25">
      <c r="A468" s="90"/>
    </row>
    <row r="469" spans="1:1" x14ac:dyDescent="0.25">
      <c r="A469" s="90"/>
    </row>
    <row r="470" spans="1:1" x14ac:dyDescent="0.25">
      <c r="A470" s="90"/>
    </row>
    <row r="471" spans="1:1" x14ac:dyDescent="0.25">
      <c r="A471" s="90"/>
    </row>
    <row r="472" spans="1:1" x14ac:dyDescent="0.25">
      <c r="A472" s="90"/>
    </row>
    <row r="473" spans="1:1" x14ac:dyDescent="0.25">
      <c r="A473" s="90"/>
    </row>
    <row r="474" spans="1:1" x14ac:dyDescent="0.25">
      <c r="A474" s="90"/>
    </row>
    <row r="475" spans="1:1" x14ac:dyDescent="0.25">
      <c r="A475" s="90"/>
    </row>
    <row r="476" spans="1:1" x14ac:dyDescent="0.25">
      <c r="A476" s="90"/>
    </row>
    <row r="477" spans="1:1" x14ac:dyDescent="0.25">
      <c r="A477" s="90"/>
    </row>
    <row r="478" spans="1:1" x14ac:dyDescent="0.25">
      <c r="A478" s="90"/>
    </row>
    <row r="479" spans="1:1" x14ac:dyDescent="0.25">
      <c r="A479" s="90"/>
    </row>
    <row r="480" spans="1:1" x14ac:dyDescent="0.25">
      <c r="A480" s="90"/>
    </row>
    <row r="481" spans="1:1" x14ac:dyDescent="0.25">
      <c r="A481" s="90"/>
    </row>
    <row r="482" spans="1:1" x14ac:dyDescent="0.25">
      <c r="A482" s="90"/>
    </row>
    <row r="483" spans="1:1" x14ac:dyDescent="0.25">
      <c r="A483" s="90"/>
    </row>
    <row r="484" spans="1:1" x14ac:dyDescent="0.25">
      <c r="A484" s="90"/>
    </row>
    <row r="485" spans="1:1" x14ac:dyDescent="0.25">
      <c r="A485" s="90"/>
    </row>
    <row r="486" spans="1:1" x14ac:dyDescent="0.25">
      <c r="A486" s="90"/>
    </row>
    <row r="487" spans="1:1" x14ac:dyDescent="0.25">
      <c r="A487" s="90"/>
    </row>
    <row r="488" spans="1:1" x14ac:dyDescent="0.25">
      <c r="A488" s="90"/>
    </row>
    <row r="489" spans="1:1" x14ac:dyDescent="0.25">
      <c r="A489" s="90"/>
    </row>
    <row r="490" spans="1:1" x14ac:dyDescent="0.25">
      <c r="A490" s="90"/>
    </row>
    <row r="491" spans="1:1" x14ac:dyDescent="0.25">
      <c r="A491" s="90"/>
    </row>
    <row r="492" spans="1:1" x14ac:dyDescent="0.25">
      <c r="A492" s="90"/>
    </row>
    <row r="493" spans="1:1" x14ac:dyDescent="0.25">
      <c r="A493" s="90"/>
    </row>
    <row r="494" spans="1:1" x14ac:dyDescent="0.25">
      <c r="A494" s="90"/>
    </row>
    <row r="495" spans="1:1" x14ac:dyDescent="0.25">
      <c r="A495" s="90"/>
    </row>
    <row r="496" spans="1:1" x14ac:dyDescent="0.25">
      <c r="A496" s="90"/>
    </row>
    <row r="497" spans="1:1" x14ac:dyDescent="0.25">
      <c r="A497" s="90"/>
    </row>
    <row r="498" spans="1:1" x14ac:dyDescent="0.25">
      <c r="A498" s="90"/>
    </row>
    <row r="499" spans="1:1" x14ac:dyDescent="0.25">
      <c r="A499" s="90"/>
    </row>
    <row r="500" spans="1:1" x14ac:dyDescent="0.25">
      <c r="A500" s="90"/>
    </row>
    <row r="501" spans="1:1" x14ac:dyDescent="0.25">
      <c r="A501" s="90"/>
    </row>
    <row r="502" spans="1:1" x14ac:dyDescent="0.25">
      <c r="A502" s="90"/>
    </row>
    <row r="503" spans="1:1" x14ac:dyDescent="0.25">
      <c r="A503" s="90"/>
    </row>
    <row r="504" spans="1:1" x14ac:dyDescent="0.25">
      <c r="A504" s="90"/>
    </row>
    <row r="505" spans="1:1" x14ac:dyDescent="0.25">
      <c r="A505" s="90"/>
    </row>
    <row r="506" spans="1:1" x14ac:dyDescent="0.25">
      <c r="A506" s="90"/>
    </row>
    <row r="507" spans="1:1" x14ac:dyDescent="0.25">
      <c r="A507" s="90"/>
    </row>
    <row r="508" spans="1:1" x14ac:dyDescent="0.25">
      <c r="A508" s="90"/>
    </row>
    <row r="509" spans="1:1" x14ac:dyDescent="0.25">
      <c r="A509" s="90"/>
    </row>
    <row r="510" spans="1:1" x14ac:dyDescent="0.25">
      <c r="A510" s="90"/>
    </row>
    <row r="511" spans="1:1" x14ac:dyDescent="0.25">
      <c r="A511" s="90"/>
    </row>
    <row r="512" spans="1:1" x14ac:dyDescent="0.25">
      <c r="A512" s="90"/>
    </row>
    <row r="513" spans="1:1" x14ac:dyDescent="0.25">
      <c r="A513" s="90"/>
    </row>
    <row r="514" spans="1:1" x14ac:dyDescent="0.25">
      <c r="A514" s="90"/>
    </row>
    <row r="515" spans="1:1" x14ac:dyDescent="0.25">
      <c r="A515" s="90"/>
    </row>
    <row r="516" spans="1:1" x14ac:dyDescent="0.25">
      <c r="A516" s="90"/>
    </row>
    <row r="517" spans="1:1" x14ac:dyDescent="0.25">
      <c r="A517" s="90"/>
    </row>
    <row r="518" spans="1:1" x14ac:dyDescent="0.25">
      <c r="A518" s="90"/>
    </row>
    <row r="519" spans="1:1" x14ac:dyDescent="0.25">
      <c r="A519" s="90"/>
    </row>
    <row r="520" spans="1:1" x14ac:dyDescent="0.25">
      <c r="A520" s="90"/>
    </row>
    <row r="521" spans="1:1" x14ac:dyDescent="0.25">
      <c r="A521" s="90"/>
    </row>
    <row r="522" spans="1:1" x14ac:dyDescent="0.25">
      <c r="A522" s="90"/>
    </row>
    <row r="523" spans="1:1" x14ac:dyDescent="0.25">
      <c r="A523" s="90"/>
    </row>
    <row r="524" spans="1:1" x14ac:dyDescent="0.25">
      <c r="A524" s="90"/>
    </row>
    <row r="525" spans="1:1" x14ac:dyDescent="0.25">
      <c r="A525" s="90"/>
    </row>
    <row r="526" spans="1:1" x14ac:dyDescent="0.25">
      <c r="A526" s="90"/>
    </row>
    <row r="527" spans="1:1" x14ac:dyDescent="0.25">
      <c r="A527" s="90"/>
    </row>
    <row r="528" spans="1:1" x14ac:dyDescent="0.25">
      <c r="A528" s="90"/>
    </row>
    <row r="529" spans="1:1" x14ac:dyDescent="0.25">
      <c r="A529" s="90"/>
    </row>
    <row r="530" spans="1:1" x14ac:dyDescent="0.25">
      <c r="A530" s="90"/>
    </row>
    <row r="531" spans="1:1" x14ac:dyDescent="0.25">
      <c r="A531" s="90"/>
    </row>
    <row r="532" spans="1:1" x14ac:dyDescent="0.25">
      <c r="A532" s="90"/>
    </row>
    <row r="533" spans="1:1" x14ac:dyDescent="0.25">
      <c r="A533" s="90"/>
    </row>
    <row r="534" spans="1:1" x14ac:dyDescent="0.25">
      <c r="A534" s="90"/>
    </row>
    <row r="535" spans="1:1" x14ac:dyDescent="0.25">
      <c r="A535" s="90"/>
    </row>
    <row r="536" spans="1:1" x14ac:dyDescent="0.25">
      <c r="A536" s="90"/>
    </row>
    <row r="537" spans="1:1" x14ac:dyDescent="0.25">
      <c r="A537" s="90"/>
    </row>
    <row r="538" spans="1:1" x14ac:dyDescent="0.25">
      <c r="A538" s="90"/>
    </row>
    <row r="539" spans="1:1" x14ac:dyDescent="0.25">
      <c r="A539" s="90"/>
    </row>
    <row r="540" spans="1:1" x14ac:dyDescent="0.25">
      <c r="A540" s="90"/>
    </row>
    <row r="541" spans="1:1" x14ac:dyDescent="0.25">
      <c r="A541" s="90"/>
    </row>
    <row r="542" spans="1:1" x14ac:dyDescent="0.25">
      <c r="A542" s="90"/>
    </row>
    <row r="543" spans="1:1" x14ac:dyDescent="0.25">
      <c r="A543" s="90"/>
    </row>
    <row r="544" spans="1:1" x14ac:dyDescent="0.25">
      <c r="A544" s="90"/>
    </row>
    <row r="545" spans="1:1" x14ac:dyDescent="0.25">
      <c r="A545" s="90"/>
    </row>
    <row r="546" spans="1:1" x14ac:dyDescent="0.25">
      <c r="A546" s="90"/>
    </row>
    <row r="547" spans="1:1" x14ac:dyDescent="0.25">
      <c r="A547" s="90"/>
    </row>
    <row r="548" spans="1:1" x14ac:dyDescent="0.25">
      <c r="A548" s="90"/>
    </row>
    <row r="549" spans="1:1" x14ac:dyDescent="0.25">
      <c r="A549" s="90"/>
    </row>
    <row r="550" spans="1:1" x14ac:dyDescent="0.25">
      <c r="A550" s="90"/>
    </row>
    <row r="551" spans="1:1" x14ac:dyDescent="0.25">
      <c r="A551" s="90"/>
    </row>
    <row r="552" spans="1:1" x14ac:dyDescent="0.25">
      <c r="A552" s="90"/>
    </row>
    <row r="553" spans="1:1" x14ac:dyDescent="0.25">
      <c r="A553" s="90"/>
    </row>
    <row r="554" spans="1:1" x14ac:dyDescent="0.25">
      <c r="A554" s="90"/>
    </row>
    <row r="555" spans="1:1" x14ac:dyDescent="0.25">
      <c r="A555" s="90"/>
    </row>
    <row r="556" spans="1:1" x14ac:dyDescent="0.25">
      <c r="A556" s="90"/>
    </row>
    <row r="557" spans="1:1" x14ac:dyDescent="0.25">
      <c r="A557" s="90"/>
    </row>
    <row r="558" spans="1:1" x14ac:dyDescent="0.25">
      <c r="A558" s="90"/>
    </row>
    <row r="559" spans="1:1" x14ac:dyDescent="0.25">
      <c r="A559" s="90"/>
    </row>
    <row r="560" spans="1:1" x14ac:dyDescent="0.25">
      <c r="A560" s="90"/>
    </row>
    <row r="561" spans="1:1" x14ac:dyDescent="0.25">
      <c r="A561" s="90"/>
    </row>
    <row r="562" spans="1:1" x14ac:dyDescent="0.25">
      <c r="A562" s="90"/>
    </row>
    <row r="563" spans="1:1" x14ac:dyDescent="0.25">
      <c r="A563" s="90"/>
    </row>
    <row r="564" spans="1:1" x14ac:dyDescent="0.25">
      <c r="A564" s="90"/>
    </row>
    <row r="565" spans="1:1" x14ac:dyDescent="0.25">
      <c r="A565" s="90"/>
    </row>
    <row r="566" spans="1:1" x14ac:dyDescent="0.25">
      <c r="A566" s="90"/>
    </row>
    <row r="567" spans="1:1" x14ac:dyDescent="0.25">
      <c r="A567" s="90"/>
    </row>
    <row r="568" spans="1:1" x14ac:dyDescent="0.25">
      <c r="A568" s="90"/>
    </row>
    <row r="569" spans="1:1" x14ac:dyDescent="0.25">
      <c r="A569" s="90"/>
    </row>
    <row r="570" spans="1:1" x14ac:dyDescent="0.25">
      <c r="A570" s="90"/>
    </row>
    <row r="571" spans="1:1" x14ac:dyDescent="0.25">
      <c r="A571" s="90"/>
    </row>
    <row r="572" spans="1:1" x14ac:dyDescent="0.25">
      <c r="A572" s="90"/>
    </row>
    <row r="573" spans="1:1" x14ac:dyDescent="0.25">
      <c r="A573" s="90"/>
    </row>
    <row r="574" spans="1:1" x14ac:dyDescent="0.25">
      <c r="A574" s="90"/>
    </row>
    <row r="575" spans="1:1" x14ac:dyDescent="0.25">
      <c r="A575" s="90"/>
    </row>
    <row r="576" spans="1:1" x14ac:dyDescent="0.25">
      <c r="A576" s="90"/>
    </row>
    <row r="577" spans="1:1" x14ac:dyDescent="0.25">
      <c r="A577" s="90"/>
    </row>
    <row r="578" spans="1:1" x14ac:dyDescent="0.25">
      <c r="A578" s="90"/>
    </row>
    <row r="579" spans="1:1" x14ac:dyDescent="0.25">
      <c r="A579" s="90"/>
    </row>
    <row r="580" spans="1:1" x14ac:dyDescent="0.25">
      <c r="A580" s="90"/>
    </row>
    <row r="581" spans="1:1" x14ac:dyDescent="0.25">
      <c r="A581" s="90"/>
    </row>
    <row r="582" spans="1:1" x14ac:dyDescent="0.25">
      <c r="A582" s="90"/>
    </row>
    <row r="583" spans="1:1" x14ac:dyDescent="0.25">
      <c r="A583" s="90"/>
    </row>
    <row r="584" spans="1:1" x14ac:dyDescent="0.25">
      <c r="A584" s="90"/>
    </row>
    <row r="585" spans="1:1" x14ac:dyDescent="0.25">
      <c r="A585" s="90"/>
    </row>
    <row r="586" spans="1:1" x14ac:dyDescent="0.25">
      <c r="A586" s="90"/>
    </row>
    <row r="587" spans="1:1" x14ac:dyDescent="0.25">
      <c r="A587" s="90"/>
    </row>
    <row r="588" spans="1:1" x14ac:dyDescent="0.25">
      <c r="A588" s="90"/>
    </row>
    <row r="589" spans="1:1" x14ac:dyDescent="0.25">
      <c r="A589" s="90"/>
    </row>
    <row r="590" spans="1:1" x14ac:dyDescent="0.25">
      <c r="A590" s="90"/>
    </row>
    <row r="591" spans="1:1" x14ac:dyDescent="0.25">
      <c r="A591" s="90"/>
    </row>
    <row r="592" spans="1:1" x14ac:dyDescent="0.25">
      <c r="A592" s="90"/>
    </row>
    <row r="593" spans="1:1" x14ac:dyDescent="0.25">
      <c r="A593" s="90"/>
    </row>
    <row r="594" spans="1:1" x14ac:dyDescent="0.25">
      <c r="A594" s="90"/>
    </row>
    <row r="595" spans="1:1" x14ac:dyDescent="0.25">
      <c r="A595" s="90"/>
    </row>
    <row r="596" spans="1:1" x14ac:dyDescent="0.25">
      <c r="A596" s="90"/>
    </row>
    <row r="597" spans="1:1" x14ac:dyDescent="0.25">
      <c r="A597" s="90"/>
    </row>
    <row r="598" spans="1:1" x14ac:dyDescent="0.25">
      <c r="A598" s="90"/>
    </row>
    <row r="599" spans="1:1" x14ac:dyDescent="0.25">
      <c r="A599" s="90"/>
    </row>
    <row r="600" spans="1:1" x14ac:dyDescent="0.25">
      <c r="A600" s="90"/>
    </row>
    <row r="601" spans="1:1" x14ac:dyDescent="0.25">
      <c r="A601" s="90"/>
    </row>
    <row r="602" spans="1:1" x14ac:dyDescent="0.25">
      <c r="A602" s="90"/>
    </row>
    <row r="603" spans="1:1" x14ac:dyDescent="0.25">
      <c r="A603" s="90"/>
    </row>
    <row r="604" spans="1:1" x14ac:dyDescent="0.25">
      <c r="A604" s="90"/>
    </row>
    <row r="605" spans="1:1" x14ac:dyDescent="0.25">
      <c r="A605" s="90"/>
    </row>
    <row r="606" spans="1:1" x14ac:dyDescent="0.25">
      <c r="A606" s="90"/>
    </row>
    <row r="607" spans="1:1" x14ac:dyDescent="0.25">
      <c r="A607" s="90"/>
    </row>
    <row r="608" spans="1:1" x14ac:dyDescent="0.25">
      <c r="A608" s="90"/>
    </row>
    <row r="609" spans="1:1" x14ac:dyDescent="0.25">
      <c r="A609" s="90"/>
    </row>
    <row r="610" spans="1:1" x14ac:dyDescent="0.25">
      <c r="A610" s="90"/>
    </row>
    <row r="611" spans="1:1" x14ac:dyDescent="0.25">
      <c r="A611" s="90"/>
    </row>
    <row r="612" spans="1:1" x14ac:dyDescent="0.25">
      <c r="A612" s="90"/>
    </row>
    <row r="613" spans="1:1" x14ac:dyDescent="0.25">
      <c r="A613" s="90"/>
    </row>
    <row r="614" spans="1:1" x14ac:dyDescent="0.25">
      <c r="A614" s="90"/>
    </row>
    <row r="615" spans="1:1" x14ac:dyDescent="0.25">
      <c r="A615" s="90"/>
    </row>
    <row r="616" spans="1:1" x14ac:dyDescent="0.25">
      <c r="A616" s="90"/>
    </row>
    <row r="617" spans="1:1" x14ac:dyDescent="0.25">
      <c r="A617" s="90"/>
    </row>
    <row r="618" spans="1:1" x14ac:dyDescent="0.25">
      <c r="A618" s="90"/>
    </row>
    <row r="619" spans="1:1" x14ac:dyDescent="0.25">
      <c r="A619" s="90"/>
    </row>
    <row r="620" spans="1:1" x14ac:dyDescent="0.25">
      <c r="A620" s="90"/>
    </row>
    <row r="621" spans="1:1" x14ac:dyDescent="0.25">
      <c r="A621" s="90"/>
    </row>
    <row r="622" spans="1:1" x14ac:dyDescent="0.25">
      <c r="A622" s="90"/>
    </row>
    <row r="623" spans="1:1" x14ac:dyDescent="0.25">
      <c r="A623" s="90"/>
    </row>
    <row r="624" spans="1:1" x14ac:dyDescent="0.25">
      <c r="A624" s="90"/>
    </row>
    <row r="625" spans="1:1" x14ac:dyDescent="0.25">
      <c r="A625" s="90"/>
    </row>
    <row r="626" spans="1:1" x14ac:dyDescent="0.25">
      <c r="A626" s="90"/>
    </row>
    <row r="627" spans="1:1" x14ac:dyDescent="0.25">
      <c r="A627" s="90"/>
    </row>
    <row r="628" spans="1:1" x14ac:dyDescent="0.25">
      <c r="A628" s="90"/>
    </row>
    <row r="629" spans="1:1" x14ac:dyDescent="0.25">
      <c r="A629" s="90"/>
    </row>
    <row r="630" spans="1:1" x14ac:dyDescent="0.25">
      <c r="A630" s="90"/>
    </row>
    <row r="631" spans="1:1" x14ac:dyDescent="0.25">
      <c r="A631" s="90"/>
    </row>
    <row r="632" spans="1:1" x14ac:dyDescent="0.25">
      <c r="A632" s="90"/>
    </row>
    <row r="633" spans="1:1" x14ac:dyDescent="0.25">
      <c r="A633" s="90"/>
    </row>
    <row r="634" spans="1:1" x14ac:dyDescent="0.25">
      <c r="A634" s="90"/>
    </row>
    <row r="635" spans="1:1" x14ac:dyDescent="0.25">
      <c r="A635" s="90"/>
    </row>
    <row r="636" spans="1:1" x14ac:dyDescent="0.25">
      <c r="A636" s="90"/>
    </row>
    <row r="637" spans="1:1" x14ac:dyDescent="0.25">
      <c r="A637" s="90"/>
    </row>
    <row r="638" spans="1:1" x14ac:dyDescent="0.25">
      <c r="A638" s="90"/>
    </row>
    <row r="639" spans="1:1" x14ac:dyDescent="0.25">
      <c r="A639" s="90"/>
    </row>
    <row r="640" spans="1:1" x14ac:dyDescent="0.25">
      <c r="A640" s="90"/>
    </row>
    <row r="641" spans="1:1" x14ac:dyDescent="0.25">
      <c r="A641" s="90"/>
    </row>
    <row r="642" spans="1:1" x14ac:dyDescent="0.25">
      <c r="A642" s="90"/>
    </row>
    <row r="643" spans="1:1" x14ac:dyDescent="0.25">
      <c r="A643" s="90"/>
    </row>
    <row r="644" spans="1:1" x14ac:dyDescent="0.25">
      <c r="A644" s="90"/>
    </row>
    <row r="645" spans="1:1" x14ac:dyDescent="0.25">
      <c r="A645" s="90"/>
    </row>
    <row r="646" spans="1:1" x14ac:dyDescent="0.25">
      <c r="A646" s="90"/>
    </row>
    <row r="647" spans="1:1" x14ac:dyDescent="0.25">
      <c r="A647" s="90"/>
    </row>
    <row r="648" spans="1:1" x14ac:dyDescent="0.25">
      <c r="A648" s="90"/>
    </row>
    <row r="649" spans="1:1" x14ac:dyDescent="0.25">
      <c r="A649" s="90"/>
    </row>
    <row r="650" spans="1:1" x14ac:dyDescent="0.25">
      <c r="A650" s="90"/>
    </row>
    <row r="651" spans="1:1" x14ac:dyDescent="0.25">
      <c r="A651" s="90"/>
    </row>
    <row r="652" spans="1:1" x14ac:dyDescent="0.25">
      <c r="A652" s="90"/>
    </row>
    <row r="653" spans="1:1" x14ac:dyDescent="0.25">
      <c r="A653" s="90"/>
    </row>
    <row r="654" spans="1:1" x14ac:dyDescent="0.25">
      <c r="A654" s="90"/>
    </row>
    <row r="655" spans="1:1" x14ac:dyDescent="0.25">
      <c r="A655" s="90"/>
    </row>
    <row r="656" spans="1:1" x14ac:dyDescent="0.25">
      <c r="A656" s="90"/>
    </row>
    <row r="657" spans="1:1" x14ac:dyDescent="0.25">
      <c r="A657" s="90"/>
    </row>
    <row r="658" spans="1:1" x14ac:dyDescent="0.25">
      <c r="A658" s="90"/>
    </row>
    <row r="659" spans="1:1" x14ac:dyDescent="0.25">
      <c r="A659" s="90"/>
    </row>
    <row r="660" spans="1:1" x14ac:dyDescent="0.25">
      <c r="A660" s="90"/>
    </row>
    <row r="661" spans="1:1" x14ac:dyDescent="0.25">
      <c r="A661" s="90"/>
    </row>
    <row r="662" spans="1:1" x14ac:dyDescent="0.25">
      <c r="A662" s="90"/>
    </row>
    <row r="663" spans="1:1" x14ac:dyDescent="0.25">
      <c r="A663" s="90"/>
    </row>
    <row r="664" spans="1:1" x14ac:dyDescent="0.25">
      <c r="A664" s="90"/>
    </row>
    <row r="665" spans="1:1" x14ac:dyDescent="0.25">
      <c r="A665" s="90"/>
    </row>
    <row r="666" spans="1:1" x14ac:dyDescent="0.25">
      <c r="A666" s="90"/>
    </row>
    <row r="667" spans="1:1" x14ac:dyDescent="0.25">
      <c r="A667" s="90"/>
    </row>
    <row r="668" spans="1:1" x14ac:dyDescent="0.25">
      <c r="A668" s="90"/>
    </row>
    <row r="669" spans="1:1" x14ac:dyDescent="0.25">
      <c r="A669" s="90"/>
    </row>
    <row r="670" spans="1:1" x14ac:dyDescent="0.25">
      <c r="A670" s="90"/>
    </row>
    <row r="671" spans="1:1" x14ac:dyDescent="0.25">
      <c r="A671" s="90"/>
    </row>
    <row r="672" spans="1:1" x14ac:dyDescent="0.25">
      <c r="A672" s="90"/>
    </row>
    <row r="673" spans="1:1" x14ac:dyDescent="0.25">
      <c r="A673" s="90"/>
    </row>
    <row r="674" spans="1:1" x14ac:dyDescent="0.25">
      <c r="A674" s="90"/>
    </row>
    <row r="675" spans="1:1" x14ac:dyDescent="0.25">
      <c r="A675" s="90"/>
    </row>
    <row r="676" spans="1:1" x14ac:dyDescent="0.25">
      <c r="A676" s="90"/>
    </row>
    <row r="677" spans="1:1" x14ac:dyDescent="0.25">
      <c r="A677" s="90"/>
    </row>
    <row r="678" spans="1:1" x14ac:dyDescent="0.25">
      <c r="A678" s="90"/>
    </row>
    <row r="679" spans="1:1" x14ac:dyDescent="0.25">
      <c r="A679" s="90"/>
    </row>
    <row r="680" spans="1:1" x14ac:dyDescent="0.25">
      <c r="A680" s="90"/>
    </row>
    <row r="681" spans="1:1" x14ac:dyDescent="0.25">
      <c r="A681" s="90"/>
    </row>
    <row r="682" spans="1:1" x14ac:dyDescent="0.25">
      <c r="A682" s="90"/>
    </row>
    <row r="683" spans="1:1" x14ac:dyDescent="0.25">
      <c r="A683" s="90"/>
    </row>
    <row r="684" spans="1:1" x14ac:dyDescent="0.25">
      <c r="A684" s="90"/>
    </row>
    <row r="685" spans="1:1" x14ac:dyDescent="0.25">
      <c r="A685" s="90"/>
    </row>
    <row r="686" spans="1:1" x14ac:dyDescent="0.25">
      <c r="A686" s="90"/>
    </row>
    <row r="687" spans="1:1" x14ac:dyDescent="0.25">
      <c r="A687" s="90"/>
    </row>
    <row r="688" spans="1:1" x14ac:dyDescent="0.25">
      <c r="A688" s="90"/>
    </row>
    <row r="689" spans="1:1" x14ac:dyDescent="0.25">
      <c r="A689" s="90"/>
    </row>
    <row r="690" spans="1:1" x14ac:dyDescent="0.25">
      <c r="A690" s="90"/>
    </row>
    <row r="691" spans="1:1" x14ac:dyDescent="0.25">
      <c r="A691" s="90"/>
    </row>
    <row r="692" spans="1:1" x14ac:dyDescent="0.25">
      <c r="A692" s="90"/>
    </row>
    <row r="693" spans="1:1" x14ac:dyDescent="0.25">
      <c r="A693" s="90"/>
    </row>
    <row r="694" spans="1:1" x14ac:dyDescent="0.25">
      <c r="A694" s="90"/>
    </row>
    <row r="695" spans="1:1" x14ac:dyDescent="0.25">
      <c r="A695" s="90"/>
    </row>
    <row r="696" spans="1:1" x14ac:dyDescent="0.25">
      <c r="A696" s="90"/>
    </row>
    <row r="697" spans="1:1" x14ac:dyDescent="0.25">
      <c r="A697" s="90"/>
    </row>
    <row r="698" spans="1:1" x14ac:dyDescent="0.25">
      <c r="A698" s="90"/>
    </row>
    <row r="699" spans="1:1" x14ac:dyDescent="0.25">
      <c r="A699" s="90"/>
    </row>
    <row r="700" spans="1:1" x14ac:dyDescent="0.25">
      <c r="A700" s="90"/>
    </row>
    <row r="701" spans="1:1" x14ac:dyDescent="0.25">
      <c r="A701" s="90"/>
    </row>
    <row r="702" spans="1:1" x14ac:dyDescent="0.25">
      <c r="A702" s="90"/>
    </row>
    <row r="703" spans="1:1" x14ac:dyDescent="0.25">
      <c r="A703" s="90"/>
    </row>
    <row r="704" spans="1:1" x14ac:dyDescent="0.25">
      <c r="A704" s="90"/>
    </row>
    <row r="705" spans="1:1" x14ac:dyDescent="0.25">
      <c r="A705" s="90"/>
    </row>
    <row r="706" spans="1:1" x14ac:dyDescent="0.25">
      <c r="A706" s="90"/>
    </row>
    <row r="707" spans="1:1" x14ac:dyDescent="0.25">
      <c r="A707" s="90"/>
    </row>
    <row r="708" spans="1:1" x14ac:dyDescent="0.25">
      <c r="A708" s="90"/>
    </row>
    <row r="709" spans="1:1" x14ac:dyDescent="0.25">
      <c r="A709" s="90"/>
    </row>
    <row r="710" spans="1:1" x14ac:dyDescent="0.25">
      <c r="A710" s="90"/>
    </row>
    <row r="711" spans="1:1" x14ac:dyDescent="0.25">
      <c r="A711" s="90"/>
    </row>
    <row r="712" spans="1:1" x14ac:dyDescent="0.25">
      <c r="A712" s="90"/>
    </row>
    <row r="713" spans="1:1" x14ac:dyDescent="0.25">
      <c r="A713" s="90"/>
    </row>
    <row r="714" spans="1:1" x14ac:dyDescent="0.25">
      <c r="A714" s="90"/>
    </row>
    <row r="715" spans="1:1" x14ac:dyDescent="0.25">
      <c r="A715" s="90"/>
    </row>
    <row r="716" spans="1:1" x14ac:dyDescent="0.25">
      <c r="A716" s="90"/>
    </row>
    <row r="717" spans="1:1" x14ac:dyDescent="0.25">
      <c r="A717" s="90"/>
    </row>
    <row r="718" spans="1:1" x14ac:dyDescent="0.25">
      <c r="A718" s="90"/>
    </row>
    <row r="719" spans="1:1" x14ac:dyDescent="0.25">
      <c r="A719" s="90"/>
    </row>
    <row r="720" spans="1:1" x14ac:dyDescent="0.25">
      <c r="A720" s="90"/>
    </row>
    <row r="721" spans="1:1" x14ac:dyDescent="0.25">
      <c r="A721" s="90"/>
    </row>
    <row r="722" spans="1:1" x14ac:dyDescent="0.25">
      <c r="A722" s="90"/>
    </row>
    <row r="723" spans="1:1" x14ac:dyDescent="0.25">
      <c r="A723" s="90"/>
    </row>
    <row r="724" spans="1:1" x14ac:dyDescent="0.25">
      <c r="A724" s="90"/>
    </row>
    <row r="725" spans="1:1" x14ac:dyDescent="0.25">
      <c r="A725" s="90"/>
    </row>
    <row r="726" spans="1:1" x14ac:dyDescent="0.25">
      <c r="A726" s="90"/>
    </row>
    <row r="727" spans="1:1" x14ac:dyDescent="0.25">
      <c r="A727" s="90"/>
    </row>
    <row r="728" spans="1:1" x14ac:dyDescent="0.25">
      <c r="A728" s="90"/>
    </row>
    <row r="729" spans="1:1" x14ac:dyDescent="0.25">
      <c r="A729" s="90"/>
    </row>
    <row r="730" spans="1:1" x14ac:dyDescent="0.25">
      <c r="A730" s="90"/>
    </row>
    <row r="731" spans="1:1" x14ac:dyDescent="0.25">
      <c r="A731" s="90"/>
    </row>
    <row r="732" spans="1:1" x14ac:dyDescent="0.25">
      <c r="A732" s="90"/>
    </row>
    <row r="733" spans="1:1" x14ac:dyDescent="0.25">
      <c r="A733" s="90"/>
    </row>
    <row r="734" spans="1:1" x14ac:dyDescent="0.25">
      <c r="A734" s="90"/>
    </row>
    <row r="735" spans="1:1" x14ac:dyDescent="0.25">
      <c r="A735" s="90"/>
    </row>
    <row r="736" spans="1:1" x14ac:dyDescent="0.25">
      <c r="A736" s="90"/>
    </row>
    <row r="737" spans="1:1" x14ac:dyDescent="0.25">
      <c r="A737" s="90"/>
    </row>
    <row r="738" spans="1:1" x14ac:dyDescent="0.25">
      <c r="A738" s="90"/>
    </row>
    <row r="739" spans="1:1" x14ac:dyDescent="0.25">
      <c r="A739" s="90"/>
    </row>
    <row r="740" spans="1:1" x14ac:dyDescent="0.25">
      <c r="A740" s="90"/>
    </row>
    <row r="741" spans="1:1" x14ac:dyDescent="0.25">
      <c r="A741" s="90"/>
    </row>
    <row r="742" spans="1:1" x14ac:dyDescent="0.25">
      <c r="A742" s="90"/>
    </row>
    <row r="743" spans="1:1" x14ac:dyDescent="0.25">
      <c r="A743" s="90"/>
    </row>
    <row r="744" spans="1:1" x14ac:dyDescent="0.25">
      <c r="A744" s="90"/>
    </row>
    <row r="745" spans="1:1" x14ac:dyDescent="0.25">
      <c r="A745" s="90"/>
    </row>
    <row r="746" spans="1:1" x14ac:dyDescent="0.25">
      <c r="A746" s="90"/>
    </row>
    <row r="747" spans="1:1" x14ac:dyDescent="0.25">
      <c r="A747" s="90"/>
    </row>
    <row r="748" spans="1:1" x14ac:dyDescent="0.25">
      <c r="A748" s="90"/>
    </row>
    <row r="749" spans="1:1" x14ac:dyDescent="0.25">
      <c r="A749" s="90"/>
    </row>
    <row r="750" spans="1:1" x14ac:dyDescent="0.25">
      <c r="A750" s="90"/>
    </row>
    <row r="751" spans="1:1" x14ac:dyDescent="0.25">
      <c r="A751" s="90"/>
    </row>
    <row r="752" spans="1:1" x14ac:dyDescent="0.25">
      <c r="A752" s="90"/>
    </row>
    <row r="753" spans="1:1" x14ac:dyDescent="0.25">
      <c r="A753" s="90"/>
    </row>
    <row r="754" spans="1:1" x14ac:dyDescent="0.25">
      <c r="A754" s="90"/>
    </row>
    <row r="755" spans="1:1" x14ac:dyDescent="0.25">
      <c r="A755" s="90"/>
    </row>
    <row r="756" spans="1:1" x14ac:dyDescent="0.25">
      <c r="A756" s="90"/>
    </row>
    <row r="757" spans="1:1" x14ac:dyDescent="0.25">
      <c r="A757" s="90"/>
    </row>
    <row r="758" spans="1:1" x14ac:dyDescent="0.25">
      <c r="A758" s="90"/>
    </row>
    <row r="759" spans="1:1" x14ac:dyDescent="0.25">
      <c r="A759" s="90"/>
    </row>
    <row r="760" spans="1:1" x14ac:dyDescent="0.25">
      <c r="A760" s="90"/>
    </row>
    <row r="761" spans="1:1" x14ac:dyDescent="0.25">
      <c r="A761" s="90"/>
    </row>
    <row r="762" spans="1:1" x14ac:dyDescent="0.25">
      <c r="A762" s="90"/>
    </row>
    <row r="763" spans="1:1" x14ac:dyDescent="0.25">
      <c r="A763" s="90"/>
    </row>
    <row r="764" spans="1:1" x14ac:dyDescent="0.25">
      <c r="A764" s="90"/>
    </row>
    <row r="765" spans="1:1" x14ac:dyDescent="0.25">
      <c r="A765" s="90"/>
    </row>
    <row r="766" spans="1:1" x14ac:dyDescent="0.25">
      <c r="A766" s="90"/>
    </row>
    <row r="767" spans="1:1" x14ac:dyDescent="0.25">
      <c r="A767" s="90"/>
    </row>
    <row r="768" spans="1:1" x14ac:dyDescent="0.25">
      <c r="A768" s="90"/>
    </row>
    <row r="769" spans="1:1" x14ac:dyDescent="0.25">
      <c r="A769" s="90"/>
    </row>
    <row r="770" spans="1:1" x14ac:dyDescent="0.25">
      <c r="A770" s="90"/>
    </row>
    <row r="771" spans="1:1" x14ac:dyDescent="0.25">
      <c r="A771" s="90"/>
    </row>
    <row r="772" spans="1:1" x14ac:dyDescent="0.25">
      <c r="A772" s="90"/>
    </row>
    <row r="773" spans="1:1" x14ac:dyDescent="0.25">
      <c r="A773" s="90"/>
    </row>
    <row r="774" spans="1:1" x14ac:dyDescent="0.25">
      <c r="A774" s="90"/>
    </row>
    <row r="775" spans="1:1" x14ac:dyDescent="0.25">
      <c r="A775" s="90"/>
    </row>
    <row r="776" spans="1:1" x14ac:dyDescent="0.25">
      <c r="A776" s="90"/>
    </row>
    <row r="777" spans="1:1" x14ac:dyDescent="0.25">
      <c r="A777" s="90"/>
    </row>
    <row r="778" spans="1:1" x14ac:dyDescent="0.25">
      <c r="A778" s="90"/>
    </row>
    <row r="779" spans="1:1" x14ac:dyDescent="0.25">
      <c r="A779" s="90"/>
    </row>
    <row r="780" spans="1:1" x14ac:dyDescent="0.25">
      <c r="A780" s="90"/>
    </row>
    <row r="781" spans="1:1" x14ac:dyDescent="0.25">
      <c r="A781" s="90"/>
    </row>
    <row r="782" spans="1:1" x14ac:dyDescent="0.25">
      <c r="A782" s="90"/>
    </row>
    <row r="783" spans="1:1" x14ac:dyDescent="0.25">
      <c r="A783" s="90"/>
    </row>
    <row r="784" spans="1:1" x14ac:dyDescent="0.25">
      <c r="A784" s="90"/>
    </row>
    <row r="785" spans="1:1" x14ac:dyDescent="0.25">
      <c r="A785" s="90"/>
    </row>
    <row r="786" spans="1:1" x14ac:dyDescent="0.25">
      <c r="A786" s="90"/>
    </row>
    <row r="787" spans="1:1" x14ac:dyDescent="0.25">
      <c r="A787" s="90"/>
    </row>
    <row r="788" spans="1:1" x14ac:dyDescent="0.25">
      <c r="A788" s="90"/>
    </row>
    <row r="789" spans="1:1" x14ac:dyDescent="0.25">
      <c r="A789" s="90"/>
    </row>
    <row r="790" spans="1:1" x14ac:dyDescent="0.25">
      <c r="A790" s="90"/>
    </row>
    <row r="791" spans="1:1" x14ac:dyDescent="0.25">
      <c r="A791" s="90"/>
    </row>
    <row r="792" spans="1:1" x14ac:dyDescent="0.25">
      <c r="A792" s="90"/>
    </row>
    <row r="793" spans="1:1" x14ac:dyDescent="0.25">
      <c r="A793" s="90"/>
    </row>
    <row r="794" spans="1:1" x14ac:dyDescent="0.25">
      <c r="A794" s="90"/>
    </row>
    <row r="795" spans="1:1" x14ac:dyDescent="0.25">
      <c r="A795" s="90"/>
    </row>
    <row r="796" spans="1:1" x14ac:dyDescent="0.25">
      <c r="A796" s="90"/>
    </row>
    <row r="797" spans="1:1" x14ac:dyDescent="0.25">
      <c r="A797" s="90"/>
    </row>
    <row r="798" spans="1:1" x14ac:dyDescent="0.25">
      <c r="A798" s="90"/>
    </row>
    <row r="799" spans="1:1" x14ac:dyDescent="0.25">
      <c r="A799" s="90"/>
    </row>
    <row r="800" spans="1:1" x14ac:dyDescent="0.25">
      <c r="A800" s="90"/>
    </row>
    <row r="801" spans="1:1" x14ac:dyDescent="0.25">
      <c r="A801" s="90"/>
    </row>
    <row r="802" spans="1:1" x14ac:dyDescent="0.25">
      <c r="A802" s="90"/>
    </row>
    <row r="803" spans="1:1" x14ac:dyDescent="0.25">
      <c r="A803" s="90"/>
    </row>
    <row r="804" spans="1:1" x14ac:dyDescent="0.25">
      <c r="A804" s="90"/>
    </row>
    <row r="805" spans="1:1" x14ac:dyDescent="0.25">
      <c r="A805" s="90"/>
    </row>
    <row r="806" spans="1:1" x14ac:dyDescent="0.25">
      <c r="A806" s="90"/>
    </row>
    <row r="807" spans="1:1" x14ac:dyDescent="0.25">
      <c r="A807" s="90"/>
    </row>
    <row r="808" spans="1:1" x14ac:dyDescent="0.25">
      <c r="A808" s="90"/>
    </row>
    <row r="809" spans="1:1" x14ac:dyDescent="0.25">
      <c r="A809" s="90"/>
    </row>
    <row r="810" spans="1:1" x14ac:dyDescent="0.25">
      <c r="A810" s="90"/>
    </row>
    <row r="811" spans="1:1" x14ac:dyDescent="0.25">
      <c r="A811" s="90"/>
    </row>
    <row r="812" spans="1:1" x14ac:dyDescent="0.25">
      <c r="A812" s="90"/>
    </row>
    <row r="813" spans="1:1" x14ac:dyDescent="0.25">
      <c r="A813" s="90"/>
    </row>
    <row r="814" spans="1:1" x14ac:dyDescent="0.25">
      <c r="A814" s="90"/>
    </row>
    <row r="815" spans="1:1" x14ac:dyDescent="0.25">
      <c r="A815" s="90"/>
    </row>
    <row r="816" spans="1:1" x14ac:dyDescent="0.25">
      <c r="A816" s="90"/>
    </row>
    <row r="817" spans="1:1" x14ac:dyDescent="0.25">
      <c r="A817" s="90"/>
    </row>
    <row r="818" spans="1:1" x14ac:dyDescent="0.25">
      <c r="A818" s="90"/>
    </row>
    <row r="819" spans="1:1" x14ac:dyDescent="0.25">
      <c r="A819" s="90"/>
    </row>
    <row r="820" spans="1:1" x14ac:dyDescent="0.25">
      <c r="A820" s="90"/>
    </row>
    <row r="821" spans="1:1" x14ac:dyDescent="0.25">
      <c r="A821" s="90"/>
    </row>
    <row r="822" spans="1:1" x14ac:dyDescent="0.25">
      <c r="A822" s="90"/>
    </row>
    <row r="823" spans="1:1" x14ac:dyDescent="0.25">
      <c r="A823" s="90"/>
    </row>
    <row r="824" spans="1:1" x14ac:dyDescent="0.25">
      <c r="A824" s="90"/>
    </row>
    <row r="825" spans="1:1" x14ac:dyDescent="0.25">
      <c r="A825" s="90"/>
    </row>
    <row r="826" spans="1:1" x14ac:dyDescent="0.25">
      <c r="A826" s="90"/>
    </row>
    <row r="827" spans="1:1" x14ac:dyDescent="0.25">
      <c r="A827" s="90"/>
    </row>
    <row r="828" spans="1:1" x14ac:dyDescent="0.25">
      <c r="A828" s="90"/>
    </row>
    <row r="829" spans="1:1" x14ac:dyDescent="0.25">
      <c r="A829" s="90"/>
    </row>
    <row r="830" spans="1:1" x14ac:dyDescent="0.25">
      <c r="A830" s="90"/>
    </row>
    <row r="831" spans="1:1" x14ac:dyDescent="0.25">
      <c r="A831" s="90"/>
    </row>
    <row r="832" spans="1:1" x14ac:dyDescent="0.25">
      <c r="A832" s="90"/>
    </row>
    <row r="833" spans="1:1" x14ac:dyDescent="0.25">
      <c r="A833" s="90"/>
    </row>
    <row r="834" spans="1:1" x14ac:dyDescent="0.25">
      <c r="A834" s="90"/>
    </row>
    <row r="835" spans="1:1" x14ac:dyDescent="0.25">
      <c r="A835" s="90"/>
    </row>
    <row r="836" spans="1:1" x14ac:dyDescent="0.25">
      <c r="A836" s="90"/>
    </row>
    <row r="837" spans="1:1" x14ac:dyDescent="0.25">
      <c r="A837" s="90"/>
    </row>
    <row r="838" spans="1:1" x14ac:dyDescent="0.25">
      <c r="A838" s="90"/>
    </row>
    <row r="839" spans="1:1" x14ac:dyDescent="0.25">
      <c r="A839" s="90"/>
    </row>
    <row r="840" spans="1:1" x14ac:dyDescent="0.25">
      <c r="A840" s="90"/>
    </row>
    <row r="841" spans="1:1" x14ac:dyDescent="0.25">
      <c r="A841" s="90"/>
    </row>
    <row r="842" spans="1:1" x14ac:dyDescent="0.25">
      <c r="A842" s="90"/>
    </row>
    <row r="843" spans="1:1" x14ac:dyDescent="0.25">
      <c r="A843" s="90"/>
    </row>
    <row r="844" spans="1:1" x14ac:dyDescent="0.25">
      <c r="A844" s="90"/>
    </row>
    <row r="845" spans="1:1" x14ac:dyDescent="0.25">
      <c r="A845" s="90"/>
    </row>
    <row r="846" spans="1:1" x14ac:dyDescent="0.25">
      <c r="A846" s="90"/>
    </row>
    <row r="847" spans="1:1" x14ac:dyDescent="0.25">
      <c r="A847" s="90"/>
    </row>
    <row r="848" spans="1:1" x14ac:dyDescent="0.25">
      <c r="A848" s="90"/>
    </row>
    <row r="849" spans="1:1" x14ac:dyDescent="0.25">
      <c r="A849" s="90"/>
    </row>
    <row r="850" spans="1:1" x14ac:dyDescent="0.25">
      <c r="A850" s="90"/>
    </row>
    <row r="851" spans="1:1" x14ac:dyDescent="0.25">
      <c r="A851" s="90"/>
    </row>
    <row r="852" spans="1:1" x14ac:dyDescent="0.25">
      <c r="A852" s="90"/>
    </row>
    <row r="853" spans="1:1" x14ac:dyDescent="0.25">
      <c r="A853" s="90"/>
    </row>
    <row r="854" spans="1:1" x14ac:dyDescent="0.25">
      <c r="A854" s="90"/>
    </row>
    <row r="855" spans="1:1" x14ac:dyDescent="0.25">
      <c r="A855" s="90"/>
    </row>
    <row r="856" spans="1:1" x14ac:dyDescent="0.25">
      <c r="A856" s="90"/>
    </row>
    <row r="857" spans="1:1" x14ac:dyDescent="0.25">
      <c r="A857" s="90"/>
    </row>
    <row r="858" spans="1:1" x14ac:dyDescent="0.25">
      <c r="A858" s="90"/>
    </row>
    <row r="859" spans="1:1" x14ac:dyDescent="0.25">
      <c r="A859" s="90"/>
    </row>
    <row r="860" spans="1:1" x14ac:dyDescent="0.25">
      <c r="A860" s="90"/>
    </row>
    <row r="861" spans="1:1" x14ac:dyDescent="0.25">
      <c r="A861" s="90"/>
    </row>
    <row r="862" spans="1:1" x14ac:dyDescent="0.25">
      <c r="A862" s="90"/>
    </row>
    <row r="863" spans="1:1" x14ac:dyDescent="0.25">
      <c r="A863" s="90"/>
    </row>
    <row r="864" spans="1:1" x14ac:dyDescent="0.25">
      <c r="A864" s="90"/>
    </row>
    <row r="865" spans="1:1" x14ac:dyDescent="0.25">
      <c r="A865" s="90"/>
    </row>
    <row r="866" spans="1:1" x14ac:dyDescent="0.25">
      <c r="A866" s="90"/>
    </row>
    <row r="867" spans="1:1" x14ac:dyDescent="0.25">
      <c r="A867" s="90"/>
    </row>
    <row r="868" spans="1:1" x14ac:dyDescent="0.25">
      <c r="A868" s="90"/>
    </row>
    <row r="869" spans="1:1" x14ac:dyDescent="0.25">
      <c r="A869" s="90"/>
    </row>
    <row r="870" spans="1:1" x14ac:dyDescent="0.25">
      <c r="A870" s="90"/>
    </row>
    <row r="871" spans="1:1" x14ac:dyDescent="0.25">
      <c r="A871" s="90"/>
    </row>
    <row r="872" spans="1:1" x14ac:dyDescent="0.25">
      <c r="A872" s="90"/>
    </row>
    <row r="873" spans="1:1" x14ac:dyDescent="0.25">
      <c r="A873" s="90"/>
    </row>
    <row r="874" spans="1:1" x14ac:dyDescent="0.25">
      <c r="A874" s="90"/>
    </row>
    <row r="875" spans="1:1" x14ac:dyDescent="0.25">
      <c r="A875" s="90"/>
    </row>
    <row r="876" spans="1:1" x14ac:dyDescent="0.25">
      <c r="A876" s="90"/>
    </row>
    <row r="877" spans="1:1" x14ac:dyDescent="0.25">
      <c r="A877" s="90"/>
    </row>
    <row r="878" spans="1:1" x14ac:dyDescent="0.25">
      <c r="A878" s="90"/>
    </row>
    <row r="879" spans="1:1" x14ac:dyDescent="0.25">
      <c r="A879" s="90"/>
    </row>
    <row r="880" spans="1:1" x14ac:dyDescent="0.25">
      <c r="A880" s="90"/>
    </row>
    <row r="881" spans="1:1" x14ac:dyDescent="0.25">
      <c r="A881" s="90"/>
    </row>
    <row r="882" spans="1:1" x14ac:dyDescent="0.25">
      <c r="A882" s="90"/>
    </row>
    <row r="883" spans="1:1" x14ac:dyDescent="0.25">
      <c r="A883" s="90"/>
    </row>
    <row r="884" spans="1:1" x14ac:dyDescent="0.25">
      <c r="A884" s="90"/>
    </row>
    <row r="885" spans="1:1" x14ac:dyDescent="0.25">
      <c r="A885" s="90"/>
    </row>
    <row r="886" spans="1:1" x14ac:dyDescent="0.25">
      <c r="A886" s="90"/>
    </row>
    <row r="887" spans="1:1" x14ac:dyDescent="0.25">
      <c r="A887" s="90"/>
    </row>
    <row r="888" spans="1:1" x14ac:dyDescent="0.25">
      <c r="A888" s="90"/>
    </row>
    <row r="889" spans="1:1" x14ac:dyDescent="0.25">
      <c r="A889" s="90"/>
    </row>
    <row r="890" spans="1:1" x14ac:dyDescent="0.25">
      <c r="A890" s="90"/>
    </row>
    <row r="891" spans="1:1" x14ac:dyDescent="0.25">
      <c r="A891" s="90"/>
    </row>
    <row r="892" spans="1:1" x14ac:dyDescent="0.25">
      <c r="A892" s="90"/>
    </row>
    <row r="893" spans="1:1" x14ac:dyDescent="0.25">
      <c r="A893" s="90"/>
    </row>
    <row r="894" spans="1:1" x14ac:dyDescent="0.25">
      <c r="A894" s="90"/>
    </row>
    <row r="895" spans="1:1" x14ac:dyDescent="0.25">
      <c r="A895" s="90"/>
    </row>
    <row r="896" spans="1:1" x14ac:dyDescent="0.25">
      <c r="A896" s="90"/>
    </row>
    <row r="897" spans="1:1" x14ac:dyDescent="0.25">
      <c r="A897" s="90"/>
    </row>
    <row r="898" spans="1:1" x14ac:dyDescent="0.25">
      <c r="A898" s="90"/>
    </row>
    <row r="899" spans="1:1" x14ac:dyDescent="0.25">
      <c r="A899" s="90"/>
    </row>
    <row r="900" spans="1:1" x14ac:dyDescent="0.25">
      <c r="A900" s="90"/>
    </row>
    <row r="901" spans="1:1" x14ac:dyDescent="0.25">
      <c r="A901" s="90"/>
    </row>
    <row r="902" spans="1:1" x14ac:dyDescent="0.25">
      <c r="A902" s="90"/>
    </row>
    <row r="903" spans="1:1" x14ac:dyDescent="0.25">
      <c r="A903" s="90"/>
    </row>
    <row r="904" spans="1:1" x14ac:dyDescent="0.25">
      <c r="A904" s="90"/>
    </row>
    <row r="905" spans="1:1" x14ac:dyDescent="0.25">
      <c r="A905" s="90"/>
    </row>
    <row r="906" spans="1:1" x14ac:dyDescent="0.25">
      <c r="A906" s="90"/>
    </row>
    <row r="907" spans="1:1" x14ac:dyDescent="0.25">
      <c r="A907" s="90"/>
    </row>
    <row r="908" spans="1:1" x14ac:dyDescent="0.25">
      <c r="A908" s="90"/>
    </row>
    <row r="909" spans="1:1" x14ac:dyDescent="0.25">
      <c r="A909" s="90"/>
    </row>
    <row r="910" spans="1:1" x14ac:dyDescent="0.25">
      <c r="A910" s="90"/>
    </row>
    <row r="911" spans="1:1" x14ac:dyDescent="0.25">
      <c r="A911" s="90"/>
    </row>
    <row r="912" spans="1:1" x14ac:dyDescent="0.25">
      <c r="A912" s="90"/>
    </row>
    <row r="913" spans="1:1" x14ac:dyDescent="0.25">
      <c r="A913" s="90"/>
    </row>
    <row r="914" spans="1:1" x14ac:dyDescent="0.25">
      <c r="A914" s="90"/>
    </row>
    <row r="915" spans="1:1" x14ac:dyDescent="0.25">
      <c r="A915" s="90"/>
    </row>
    <row r="916" spans="1:1" x14ac:dyDescent="0.25">
      <c r="A916" s="90"/>
    </row>
    <row r="917" spans="1:1" x14ac:dyDescent="0.25">
      <c r="A917" s="90"/>
    </row>
    <row r="918" spans="1:1" x14ac:dyDescent="0.25">
      <c r="A918" s="90"/>
    </row>
    <row r="919" spans="1:1" x14ac:dyDescent="0.25">
      <c r="A919" s="90"/>
    </row>
    <row r="920" spans="1:1" x14ac:dyDescent="0.25">
      <c r="A920" s="90"/>
    </row>
    <row r="921" spans="1:1" x14ac:dyDescent="0.25">
      <c r="A921" s="90"/>
    </row>
    <row r="922" spans="1:1" x14ac:dyDescent="0.25">
      <c r="A922" s="90"/>
    </row>
    <row r="923" spans="1:1" x14ac:dyDescent="0.25">
      <c r="A923" s="90"/>
    </row>
    <row r="924" spans="1:1" x14ac:dyDescent="0.25">
      <c r="A924" s="90"/>
    </row>
    <row r="925" spans="1:1" x14ac:dyDescent="0.25">
      <c r="A925" s="90"/>
    </row>
    <row r="926" spans="1:1" x14ac:dyDescent="0.25">
      <c r="A926" s="90"/>
    </row>
    <row r="927" spans="1:1" x14ac:dyDescent="0.25">
      <c r="A927" s="90"/>
    </row>
    <row r="928" spans="1:1" x14ac:dyDescent="0.25">
      <c r="A928" s="90"/>
    </row>
    <row r="929" spans="1:1" x14ac:dyDescent="0.25">
      <c r="A929" s="90"/>
    </row>
    <row r="930" spans="1:1" x14ac:dyDescent="0.25">
      <c r="A930" s="90"/>
    </row>
    <row r="931" spans="1:1" x14ac:dyDescent="0.25">
      <c r="A931" s="90"/>
    </row>
    <row r="932" spans="1:1" x14ac:dyDescent="0.25">
      <c r="A932" s="90"/>
    </row>
    <row r="933" spans="1:1" x14ac:dyDescent="0.25">
      <c r="A933" s="90"/>
    </row>
    <row r="934" spans="1:1" x14ac:dyDescent="0.25">
      <c r="A934" s="90"/>
    </row>
    <row r="935" spans="1:1" x14ac:dyDescent="0.25">
      <c r="A935" s="90"/>
    </row>
    <row r="936" spans="1:1" x14ac:dyDescent="0.25">
      <c r="A936" s="90"/>
    </row>
    <row r="937" spans="1:1" x14ac:dyDescent="0.25">
      <c r="A937" s="90"/>
    </row>
    <row r="938" spans="1:1" x14ac:dyDescent="0.25">
      <c r="A938" s="90"/>
    </row>
    <row r="939" spans="1:1" x14ac:dyDescent="0.25">
      <c r="A939" s="90"/>
    </row>
    <row r="940" spans="1:1" x14ac:dyDescent="0.25">
      <c r="A940" s="90"/>
    </row>
    <row r="941" spans="1:1" x14ac:dyDescent="0.25">
      <c r="A941" s="90"/>
    </row>
    <row r="942" spans="1:1" x14ac:dyDescent="0.25">
      <c r="A942" s="90"/>
    </row>
    <row r="943" spans="1:1" x14ac:dyDescent="0.25">
      <c r="A943" s="90"/>
    </row>
    <row r="944" spans="1:1" x14ac:dyDescent="0.25">
      <c r="A944" s="90"/>
    </row>
    <row r="945" spans="1:1" x14ac:dyDescent="0.25">
      <c r="A945" s="90"/>
    </row>
    <row r="946" spans="1:1" x14ac:dyDescent="0.25">
      <c r="A946" s="90"/>
    </row>
    <row r="947" spans="1:1" x14ac:dyDescent="0.25">
      <c r="A947" s="90"/>
    </row>
    <row r="948" spans="1:1" x14ac:dyDescent="0.25">
      <c r="A948" s="90"/>
    </row>
    <row r="949" spans="1:1" x14ac:dyDescent="0.25">
      <c r="A949" s="90"/>
    </row>
    <row r="950" spans="1:1" x14ac:dyDescent="0.25">
      <c r="A950" s="90"/>
    </row>
    <row r="951" spans="1:1" x14ac:dyDescent="0.25">
      <c r="A951" s="90"/>
    </row>
    <row r="952" spans="1:1" x14ac:dyDescent="0.25">
      <c r="A952" s="90"/>
    </row>
    <row r="953" spans="1:1" x14ac:dyDescent="0.25">
      <c r="A953" s="90"/>
    </row>
    <row r="954" spans="1:1" x14ac:dyDescent="0.25">
      <c r="A954" s="90"/>
    </row>
    <row r="955" spans="1:1" x14ac:dyDescent="0.25">
      <c r="A955" s="90"/>
    </row>
    <row r="956" spans="1:1" x14ac:dyDescent="0.25">
      <c r="A956" s="90"/>
    </row>
    <row r="957" spans="1:1" x14ac:dyDescent="0.25">
      <c r="A957" s="90"/>
    </row>
    <row r="958" spans="1:1" x14ac:dyDescent="0.25">
      <c r="A958" s="90"/>
    </row>
    <row r="959" spans="1:1" x14ac:dyDescent="0.25">
      <c r="A959" s="90"/>
    </row>
    <row r="960" spans="1:1" x14ac:dyDescent="0.25">
      <c r="A960" s="90"/>
    </row>
    <row r="961" spans="1:1" x14ac:dyDescent="0.25">
      <c r="A961" s="90"/>
    </row>
    <row r="962" spans="1:1" x14ac:dyDescent="0.25">
      <c r="A962" s="90"/>
    </row>
    <row r="963" spans="1:1" x14ac:dyDescent="0.25">
      <c r="A963" s="90"/>
    </row>
    <row r="964" spans="1:1" x14ac:dyDescent="0.25">
      <c r="A964" s="90"/>
    </row>
    <row r="965" spans="1:1" x14ac:dyDescent="0.25">
      <c r="A965" s="90"/>
    </row>
    <row r="966" spans="1:1" x14ac:dyDescent="0.25">
      <c r="A966" s="90"/>
    </row>
    <row r="967" spans="1:1" x14ac:dyDescent="0.25">
      <c r="A967" s="90"/>
    </row>
    <row r="968" spans="1:1" x14ac:dyDescent="0.25">
      <c r="A968" s="90"/>
    </row>
    <row r="969" spans="1:1" x14ac:dyDescent="0.25">
      <c r="A969" s="90"/>
    </row>
    <row r="970" spans="1:1" x14ac:dyDescent="0.25">
      <c r="A970" s="90"/>
    </row>
    <row r="971" spans="1:1" x14ac:dyDescent="0.25">
      <c r="A971" s="90"/>
    </row>
    <row r="972" spans="1:1" x14ac:dyDescent="0.25">
      <c r="A972" s="90"/>
    </row>
    <row r="973" spans="1:1" x14ac:dyDescent="0.25">
      <c r="A973" s="90"/>
    </row>
    <row r="974" spans="1:1" x14ac:dyDescent="0.25">
      <c r="A974" s="90"/>
    </row>
    <row r="975" spans="1:1" x14ac:dyDescent="0.25">
      <c r="A975" s="90"/>
    </row>
    <row r="976" spans="1:1" x14ac:dyDescent="0.25">
      <c r="A976" s="90"/>
    </row>
    <row r="977" spans="1:1" x14ac:dyDescent="0.25">
      <c r="A977" s="90"/>
    </row>
    <row r="978" spans="1:1" x14ac:dyDescent="0.25">
      <c r="A978" s="90"/>
    </row>
    <row r="979" spans="1:1" x14ac:dyDescent="0.25">
      <c r="A979" s="90"/>
    </row>
    <row r="980" spans="1:1" x14ac:dyDescent="0.25">
      <c r="A980" s="90"/>
    </row>
    <row r="981" spans="1:1" x14ac:dyDescent="0.25">
      <c r="A981" s="90"/>
    </row>
    <row r="982" spans="1:1" x14ac:dyDescent="0.25">
      <c r="A982" s="90"/>
    </row>
    <row r="983" spans="1:1" x14ac:dyDescent="0.25">
      <c r="A983" s="90"/>
    </row>
    <row r="984" spans="1:1" x14ac:dyDescent="0.25">
      <c r="A984" s="90"/>
    </row>
    <row r="985" spans="1:1" x14ac:dyDescent="0.25">
      <c r="A985" s="90"/>
    </row>
    <row r="986" spans="1:1" x14ac:dyDescent="0.25">
      <c r="A986" s="90"/>
    </row>
    <row r="987" spans="1:1" x14ac:dyDescent="0.25">
      <c r="A987" s="90"/>
    </row>
    <row r="988" spans="1:1" x14ac:dyDescent="0.25">
      <c r="A988" s="90"/>
    </row>
    <row r="989" spans="1:1" x14ac:dyDescent="0.25">
      <c r="A989" s="90"/>
    </row>
    <row r="990" spans="1:1" x14ac:dyDescent="0.25">
      <c r="A990" s="90"/>
    </row>
    <row r="991" spans="1:1" x14ac:dyDescent="0.25">
      <c r="A991" s="90"/>
    </row>
    <row r="992" spans="1:1" x14ac:dyDescent="0.25">
      <c r="A992" s="90"/>
    </row>
    <row r="993" spans="1:1" x14ac:dyDescent="0.25">
      <c r="A993" s="90"/>
    </row>
    <row r="994" spans="1:1" x14ac:dyDescent="0.25">
      <c r="A994" s="90"/>
    </row>
    <row r="995" spans="1:1" x14ac:dyDescent="0.25">
      <c r="A995" s="90"/>
    </row>
    <row r="996" spans="1:1" x14ac:dyDescent="0.25">
      <c r="A996" s="90"/>
    </row>
    <row r="997" spans="1:1" x14ac:dyDescent="0.25">
      <c r="A997" s="90"/>
    </row>
    <row r="998" spans="1:1" x14ac:dyDescent="0.25">
      <c r="A998" s="90"/>
    </row>
    <row r="999" spans="1:1" x14ac:dyDescent="0.25">
      <c r="A999" s="90"/>
    </row>
    <row r="1000" spans="1:1" x14ac:dyDescent="0.25">
      <c r="A1000" s="90"/>
    </row>
    <row r="1001" spans="1:1" x14ac:dyDescent="0.25">
      <c r="A1001" s="90"/>
    </row>
    <row r="1002" spans="1:1" x14ac:dyDescent="0.25">
      <c r="A1002" s="90"/>
    </row>
    <row r="1003" spans="1:1" x14ac:dyDescent="0.25">
      <c r="A1003" s="90"/>
    </row>
    <row r="1004" spans="1:1" x14ac:dyDescent="0.25">
      <c r="A1004" s="90"/>
    </row>
    <row r="1005" spans="1:1" x14ac:dyDescent="0.25">
      <c r="A1005" s="90"/>
    </row>
    <row r="1006" spans="1:1" x14ac:dyDescent="0.25">
      <c r="A1006" s="90"/>
    </row>
    <row r="1007" spans="1:1" x14ac:dyDescent="0.25">
      <c r="A1007" s="90"/>
    </row>
    <row r="1008" spans="1:1" x14ac:dyDescent="0.25">
      <c r="A1008" s="90"/>
    </row>
    <row r="1009" spans="1:1" x14ac:dyDescent="0.25">
      <c r="A1009" s="90"/>
    </row>
    <row r="1010" spans="1:1" x14ac:dyDescent="0.25">
      <c r="A1010" s="90"/>
    </row>
    <row r="1011" spans="1:1" x14ac:dyDescent="0.25">
      <c r="A1011" s="90"/>
    </row>
    <row r="1012" spans="1:1" x14ac:dyDescent="0.25">
      <c r="A1012" s="90"/>
    </row>
    <row r="1013" spans="1:1" x14ac:dyDescent="0.25">
      <c r="A1013" s="90"/>
    </row>
    <row r="1014" spans="1:1" x14ac:dyDescent="0.25">
      <c r="A1014" s="90"/>
    </row>
    <row r="1015" spans="1:1" x14ac:dyDescent="0.25">
      <c r="A1015" s="90"/>
    </row>
    <row r="1016" spans="1:1" x14ac:dyDescent="0.25">
      <c r="A1016" s="90"/>
    </row>
    <row r="1017" spans="1:1" x14ac:dyDescent="0.25">
      <c r="A1017" s="90"/>
    </row>
    <row r="1018" spans="1:1" x14ac:dyDescent="0.25">
      <c r="A1018" s="90"/>
    </row>
    <row r="1019" spans="1:1" x14ac:dyDescent="0.25">
      <c r="A1019" s="90"/>
    </row>
    <row r="1020" spans="1:1" x14ac:dyDescent="0.25">
      <c r="A1020" s="90"/>
    </row>
    <row r="1021" spans="1:1" x14ac:dyDescent="0.25">
      <c r="A1021" s="90"/>
    </row>
    <row r="1022" spans="1:1" x14ac:dyDescent="0.25">
      <c r="A1022" s="90"/>
    </row>
    <row r="1023" spans="1:1" x14ac:dyDescent="0.25">
      <c r="A1023" s="90"/>
    </row>
    <row r="1024" spans="1:1" x14ac:dyDescent="0.25">
      <c r="A1024" s="90"/>
    </row>
    <row r="1025" spans="1:1" x14ac:dyDescent="0.25">
      <c r="A1025" s="90"/>
    </row>
    <row r="1026" spans="1:1" x14ac:dyDescent="0.25">
      <c r="A1026" s="90"/>
    </row>
    <row r="1027" spans="1:1" x14ac:dyDescent="0.25">
      <c r="A1027" s="90"/>
    </row>
    <row r="1028" spans="1:1" x14ac:dyDescent="0.25">
      <c r="A1028" s="90"/>
    </row>
    <row r="1029" spans="1:1" x14ac:dyDescent="0.25">
      <c r="A1029" s="90"/>
    </row>
    <row r="1030" spans="1:1" x14ac:dyDescent="0.25">
      <c r="A1030" s="90"/>
    </row>
    <row r="1031" spans="1:1" x14ac:dyDescent="0.25">
      <c r="A1031" s="90"/>
    </row>
    <row r="1032" spans="1:1" x14ac:dyDescent="0.25">
      <c r="A1032" s="90"/>
    </row>
    <row r="1033" spans="1:1" x14ac:dyDescent="0.25">
      <c r="A1033" s="90"/>
    </row>
    <row r="1034" spans="1:1" x14ac:dyDescent="0.25">
      <c r="A1034" s="90"/>
    </row>
    <row r="1035" spans="1:1" x14ac:dyDescent="0.25">
      <c r="A1035" s="90"/>
    </row>
    <row r="1036" spans="1:1" x14ac:dyDescent="0.25">
      <c r="A1036" s="90"/>
    </row>
    <row r="1037" spans="1:1" x14ac:dyDescent="0.25">
      <c r="A1037" s="90"/>
    </row>
    <row r="1038" spans="1:1" x14ac:dyDescent="0.25">
      <c r="A1038" s="90"/>
    </row>
    <row r="1039" spans="1:1" x14ac:dyDescent="0.25">
      <c r="A1039" s="90"/>
    </row>
    <row r="1040" spans="1:1" x14ac:dyDescent="0.25">
      <c r="A1040" s="90"/>
    </row>
    <row r="1041" spans="1:1" x14ac:dyDescent="0.25">
      <c r="A1041" s="90"/>
    </row>
    <row r="1042" spans="1:1" x14ac:dyDescent="0.25">
      <c r="A1042" s="90"/>
    </row>
    <row r="1043" spans="1:1" x14ac:dyDescent="0.25">
      <c r="A1043" s="90"/>
    </row>
    <row r="1044" spans="1:1" x14ac:dyDescent="0.25">
      <c r="A1044" s="90"/>
    </row>
    <row r="1045" spans="1:1" x14ac:dyDescent="0.25">
      <c r="A1045" s="90"/>
    </row>
    <row r="1046" spans="1:1" x14ac:dyDescent="0.25">
      <c r="A1046" s="90"/>
    </row>
    <row r="1047" spans="1:1" x14ac:dyDescent="0.25">
      <c r="A1047" s="90"/>
    </row>
    <row r="1048" spans="1:1" x14ac:dyDescent="0.25">
      <c r="A1048" s="90"/>
    </row>
    <row r="1049" spans="1:1" x14ac:dyDescent="0.25">
      <c r="A1049" s="90"/>
    </row>
    <row r="1050" spans="1:1" x14ac:dyDescent="0.25">
      <c r="A1050" s="90"/>
    </row>
    <row r="1051" spans="1:1" x14ac:dyDescent="0.25">
      <c r="A1051" s="90"/>
    </row>
    <row r="1052" spans="1:1" x14ac:dyDescent="0.25">
      <c r="A1052" s="90"/>
    </row>
    <row r="1053" spans="1:1" x14ac:dyDescent="0.25">
      <c r="A1053" s="90"/>
    </row>
    <row r="1054" spans="1:1" x14ac:dyDescent="0.25">
      <c r="A1054" s="90"/>
    </row>
    <row r="1055" spans="1:1" x14ac:dyDescent="0.25">
      <c r="A1055" s="90"/>
    </row>
    <row r="1056" spans="1:1" x14ac:dyDescent="0.25">
      <c r="A1056" s="90"/>
    </row>
    <row r="1057" spans="1:1" x14ac:dyDescent="0.25">
      <c r="A1057" s="90"/>
    </row>
    <row r="1058" spans="1:1" x14ac:dyDescent="0.25">
      <c r="A1058" s="90"/>
    </row>
    <row r="1059" spans="1:1" x14ac:dyDescent="0.25">
      <c r="A1059" s="90"/>
    </row>
    <row r="1060" spans="1:1" x14ac:dyDescent="0.25">
      <c r="A1060" s="90"/>
    </row>
    <row r="1061" spans="1:1" x14ac:dyDescent="0.25">
      <c r="A1061" s="90"/>
    </row>
    <row r="1062" spans="1:1" x14ac:dyDescent="0.25">
      <c r="A1062" s="90"/>
    </row>
    <row r="1063" spans="1:1" x14ac:dyDescent="0.25">
      <c r="A1063" s="90"/>
    </row>
    <row r="1064" spans="1:1" x14ac:dyDescent="0.25">
      <c r="A1064" s="90"/>
    </row>
    <row r="1065" spans="1:1" x14ac:dyDescent="0.25">
      <c r="A1065" s="90"/>
    </row>
    <row r="1066" spans="1:1" x14ac:dyDescent="0.25">
      <c r="A1066" s="90"/>
    </row>
    <row r="1067" spans="1:1" x14ac:dyDescent="0.25">
      <c r="A1067" s="90"/>
    </row>
    <row r="1068" spans="1:1" x14ac:dyDescent="0.25">
      <c r="A1068" s="90"/>
    </row>
    <row r="1069" spans="1:1" x14ac:dyDescent="0.25">
      <c r="A1069" s="90"/>
    </row>
    <row r="1070" spans="1:1" x14ac:dyDescent="0.25">
      <c r="A1070" s="90"/>
    </row>
    <row r="1071" spans="1:1" x14ac:dyDescent="0.25">
      <c r="A1071" s="90"/>
    </row>
    <row r="1072" spans="1:1" x14ac:dyDescent="0.25">
      <c r="A1072" s="90"/>
    </row>
    <row r="1073" spans="1:1" x14ac:dyDescent="0.25">
      <c r="A1073" s="90"/>
    </row>
    <row r="1074" spans="1:1" x14ac:dyDescent="0.25">
      <c r="A1074" s="90"/>
    </row>
    <row r="1075" spans="1:1" x14ac:dyDescent="0.25">
      <c r="A1075" s="90"/>
    </row>
    <row r="1076" spans="1:1" x14ac:dyDescent="0.25">
      <c r="A1076" s="90"/>
    </row>
    <row r="1077" spans="1:1" x14ac:dyDescent="0.25">
      <c r="A1077" s="90"/>
    </row>
    <row r="1078" spans="1:1" x14ac:dyDescent="0.25">
      <c r="A1078" s="90"/>
    </row>
    <row r="1079" spans="1:1" x14ac:dyDescent="0.25">
      <c r="A1079" s="90"/>
    </row>
    <row r="1080" spans="1:1" x14ac:dyDescent="0.25">
      <c r="A1080" s="90"/>
    </row>
    <row r="1081" spans="1:1" x14ac:dyDescent="0.25">
      <c r="A1081" s="90"/>
    </row>
    <row r="1082" spans="1:1" x14ac:dyDescent="0.25">
      <c r="A1082" s="90"/>
    </row>
    <row r="1083" spans="1:1" x14ac:dyDescent="0.25">
      <c r="A1083" s="90"/>
    </row>
    <row r="1084" spans="1:1" x14ac:dyDescent="0.25">
      <c r="A1084" s="90"/>
    </row>
    <row r="1085" spans="1:1" x14ac:dyDescent="0.25">
      <c r="A1085" s="90"/>
    </row>
    <row r="1086" spans="1:1" x14ac:dyDescent="0.25">
      <c r="A1086" s="90"/>
    </row>
    <row r="1087" spans="1:1" x14ac:dyDescent="0.25">
      <c r="A1087" s="90"/>
    </row>
    <row r="1088" spans="1:1" x14ac:dyDescent="0.25">
      <c r="A1088" s="90"/>
    </row>
    <row r="1089" spans="1:1" x14ac:dyDescent="0.25">
      <c r="A1089" s="90"/>
    </row>
    <row r="1090" spans="1:1" x14ac:dyDescent="0.25">
      <c r="A1090" s="90"/>
    </row>
    <row r="1091" spans="1:1" x14ac:dyDescent="0.25">
      <c r="A1091" s="90"/>
    </row>
    <row r="1092" spans="1:1" x14ac:dyDescent="0.25">
      <c r="A1092" s="90"/>
    </row>
    <row r="1093" spans="1:1" x14ac:dyDescent="0.25">
      <c r="A1093" s="90"/>
    </row>
    <row r="1094" spans="1:1" x14ac:dyDescent="0.25">
      <c r="A1094" s="90"/>
    </row>
    <row r="1095" spans="1:1" x14ac:dyDescent="0.25">
      <c r="A1095" s="90"/>
    </row>
    <row r="1096" spans="1:1" x14ac:dyDescent="0.25">
      <c r="A1096" s="90"/>
    </row>
    <row r="1097" spans="1:1" x14ac:dyDescent="0.25">
      <c r="A1097" s="90"/>
    </row>
    <row r="1098" spans="1:1" x14ac:dyDescent="0.25">
      <c r="A1098" s="90"/>
    </row>
    <row r="1099" spans="1:1" x14ac:dyDescent="0.25">
      <c r="A1099" s="90"/>
    </row>
    <row r="1100" spans="1:1" x14ac:dyDescent="0.25">
      <c r="A1100" s="90"/>
    </row>
    <row r="1101" spans="1:1" x14ac:dyDescent="0.25">
      <c r="A1101" s="90"/>
    </row>
    <row r="1102" spans="1:1" x14ac:dyDescent="0.25">
      <c r="A1102" s="90"/>
    </row>
    <row r="1103" spans="1:1" x14ac:dyDescent="0.25">
      <c r="A1103" s="90"/>
    </row>
    <row r="1104" spans="1:1" x14ac:dyDescent="0.25">
      <c r="A1104" s="90"/>
    </row>
    <row r="1105" spans="1:1" x14ac:dyDescent="0.25">
      <c r="A1105" s="90"/>
    </row>
    <row r="1106" spans="1:1" x14ac:dyDescent="0.25">
      <c r="A1106" s="90"/>
    </row>
    <row r="1107" spans="1:1" x14ac:dyDescent="0.25">
      <c r="A1107" s="90"/>
    </row>
    <row r="1108" spans="1:1" x14ac:dyDescent="0.25">
      <c r="A1108" s="90"/>
    </row>
    <row r="1109" spans="1:1" x14ac:dyDescent="0.25">
      <c r="A1109" s="90"/>
    </row>
    <row r="1110" spans="1:1" x14ac:dyDescent="0.25">
      <c r="A1110" s="90"/>
    </row>
    <row r="1111" spans="1:1" x14ac:dyDescent="0.25">
      <c r="A1111" s="90"/>
    </row>
    <row r="1112" spans="1:1" x14ac:dyDescent="0.25">
      <c r="A1112" s="90"/>
    </row>
    <row r="1113" spans="1:1" x14ac:dyDescent="0.25">
      <c r="A1113" s="90"/>
    </row>
    <row r="1114" spans="1:1" x14ac:dyDescent="0.25">
      <c r="A1114" s="90"/>
    </row>
    <row r="1115" spans="1:1" x14ac:dyDescent="0.25">
      <c r="A1115" s="90"/>
    </row>
    <row r="1116" spans="1:1" x14ac:dyDescent="0.25">
      <c r="A1116" s="90"/>
    </row>
    <row r="1117" spans="1:1" x14ac:dyDescent="0.25">
      <c r="A1117" s="90"/>
    </row>
    <row r="1118" spans="1:1" x14ac:dyDescent="0.25">
      <c r="A1118" s="90"/>
    </row>
    <row r="1119" spans="1:1" x14ac:dyDescent="0.25">
      <c r="A1119" s="90"/>
    </row>
    <row r="1120" spans="1:1" x14ac:dyDescent="0.25">
      <c r="A1120" s="90"/>
    </row>
    <row r="1121" spans="1:1" x14ac:dyDescent="0.25">
      <c r="A1121" s="90"/>
    </row>
    <row r="1122" spans="1:1" x14ac:dyDescent="0.25">
      <c r="A1122" s="90"/>
    </row>
    <row r="1123" spans="1:1" x14ac:dyDescent="0.25">
      <c r="A1123" s="90"/>
    </row>
    <row r="1124" spans="1:1" x14ac:dyDescent="0.25">
      <c r="A1124" s="90"/>
    </row>
    <row r="1125" spans="1:1" x14ac:dyDescent="0.25">
      <c r="A1125" s="90"/>
    </row>
    <row r="1126" spans="1:1" x14ac:dyDescent="0.25">
      <c r="A1126" s="90"/>
    </row>
    <row r="1127" spans="1:1" x14ac:dyDescent="0.25">
      <c r="A1127" s="90"/>
    </row>
    <row r="1128" spans="1:1" x14ac:dyDescent="0.25">
      <c r="A1128" s="90"/>
    </row>
    <row r="1129" spans="1:1" x14ac:dyDescent="0.25">
      <c r="A1129" s="90"/>
    </row>
    <row r="1130" spans="1:1" x14ac:dyDescent="0.25">
      <c r="A1130" s="90"/>
    </row>
    <row r="1131" spans="1:1" x14ac:dyDescent="0.25">
      <c r="A1131" s="90"/>
    </row>
    <row r="1132" spans="1:1" x14ac:dyDescent="0.25">
      <c r="A1132" s="90"/>
    </row>
    <row r="1133" spans="1:1" x14ac:dyDescent="0.25">
      <c r="A1133" s="90"/>
    </row>
    <row r="1134" spans="1:1" x14ac:dyDescent="0.25">
      <c r="A1134" s="90"/>
    </row>
    <row r="1135" spans="1:1" x14ac:dyDescent="0.25">
      <c r="A1135" s="90"/>
    </row>
    <row r="1136" spans="1:1" x14ac:dyDescent="0.25">
      <c r="A1136" s="90"/>
    </row>
    <row r="1137" spans="1:1" x14ac:dyDescent="0.25">
      <c r="A1137" s="90"/>
    </row>
    <row r="1138" spans="1:1" x14ac:dyDescent="0.25">
      <c r="A1138" s="90"/>
    </row>
    <row r="1139" spans="1:1" x14ac:dyDescent="0.25">
      <c r="A1139" s="90"/>
    </row>
    <row r="1140" spans="1:1" x14ac:dyDescent="0.25">
      <c r="A1140" s="90"/>
    </row>
    <row r="1141" spans="1:1" x14ac:dyDescent="0.25">
      <c r="A1141" s="90"/>
    </row>
    <row r="1142" spans="1:1" x14ac:dyDescent="0.25">
      <c r="A1142" s="90"/>
    </row>
    <row r="1143" spans="1:1" x14ac:dyDescent="0.25">
      <c r="A1143" s="90"/>
    </row>
    <row r="1144" spans="1:1" x14ac:dyDescent="0.25">
      <c r="A1144" s="90"/>
    </row>
    <row r="1145" spans="1:1" x14ac:dyDescent="0.25">
      <c r="A1145" s="90"/>
    </row>
    <row r="1146" spans="1:1" x14ac:dyDescent="0.25">
      <c r="A1146" s="90"/>
    </row>
    <row r="1147" spans="1:1" x14ac:dyDescent="0.25">
      <c r="A1147" s="90"/>
    </row>
    <row r="1148" spans="1:1" x14ac:dyDescent="0.25">
      <c r="A1148" s="90"/>
    </row>
    <row r="1149" spans="1:1" x14ac:dyDescent="0.25">
      <c r="A1149" s="90"/>
    </row>
    <row r="1150" spans="1:1" x14ac:dyDescent="0.25">
      <c r="A1150" s="90"/>
    </row>
    <row r="1151" spans="1:1" x14ac:dyDescent="0.25">
      <c r="A1151" s="90"/>
    </row>
    <row r="1152" spans="1:1" x14ac:dyDescent="0.25">
      <c r="A1152" s="90"/>
    </row>
    <row r="1153" spans="1:1" x14ac:dyDescent="0.25">
      <c r="A1153" s="90"/>
    </row>
    <row r="1154" spans="1:1" x14ac:dyDescent="0.25">
      <c r="A1154" s="90"/>
    </row>
    <row r="1155" spans="1:1" x14ac:dyDescent="0.25">
      <c r="A1155" s="90"/>
    </row>
    <row r="1156" spans="1:1" x14ac:dyDescent="0.25">
      <c r="A1156" s="90"/>
    </row>
    <row r="1157" spans="1:1" x14ac:dyDescent="0.25">
      <c r="A1157" s="90"/>
    </row>
    <row r="1158" spans="1:1" x14ac:dyDescent="0.25">
      <c r="A1158" s="90"/>
    </row>
    <row r="1159" spans="1:1" x14ac:dyDescent="0.25">
      <c r="A1159" s="90"/>
    </row>
    <row r="1160" spans="1:1" x14ac:dyDescent="0.25">
      <c r="A1160" s="90"/>
    </row>
    <row r="1161" spans="1:1" x14ac:dyDescent="0.25">
      <c r="A1161" s="90"/>
    </row>
    <row r="1162" spans="1:1" x14ac:dyDescent="0.25">
      <c r="A1162" s="90"/>
    </row>
    <row r="1163" spans="1:1" x14ac:dyDescent="0.25">
      <c r="A1163" s="90"/>
    </row>
    <row r="1164" spans="1:1" x14ac:dyDescent="0.25">
      <c r="A1164" s="90"/>
    </row>
    <row r="1165" spans="1:1" x14ac:dyDescent="0.25">
      <c r="A1165" s="90"/>
    </row>
    <row r="1166" spans="1:1" x14ac:dyDescent="0.25">
      <c r="A1166" s="90"/>
    </row>
    <row r="1167" spans="1:1" x14ac:dyDescent="0.25">
      <c r="A1167" s="90"/>
    </row>
    <row r="1168" spans="1:1" x14ac:dyDescent="0.25">
      <c r="A1168" s="90"/>
    </row>
    <row r="1169" spans="1:1" x14ac:dyDescent="0.25">
      <c r="A1169" s="90"/>
    </row>
    <row r="1170" spans="1:1" x14ac:dyDescent="0.25">
      <c r="A1170" s="90"/>
    </row>
    <row r="1171" spans="1:1" x14ac:dyDescent="0.25">
      <c r="A1171" s="90"/>
    </row>
    <row r="1172" spans="1:1" x14ac:dyDescent="0.25">
      <c r="A1172" s="90"/>
    </row>
    <row r="1173" spans="1:1" x14ac:dyDescent="0.25">
      <c r="A1173" s="90"/>
    </row>
    <row r="1174" spans="1:1" x14ac:dyDescent="0.25">
      <c r="A1174" s="90"/>
    </row>
    <row r="1175" spans="1:1" x14ac:dyDescent="0.25">
      <c r="A1175" s="90"/>
    </row>
    <row r="1176" spans="1:1" x14ac:dyDescent="0.25">
      <c r="A1176" s="90"/>
    </row>
    <row r="1177" spans="1:1" x14ac:dyDescent="0.25">
      <c r="A1177" s="90"/>
    </row>
    <row r="1178" spans="1:1" x14ac:dyDescent="0.25">
      <c r="A1178" s="90"/>
    </row>
    <row r="1179" spans="1:1" x14ac:dyDescent="0.25">
      <c r="A1179" s="90"/>
    </row>
    <row r="1180" spans="1:1" x14ac:dyDescent="0.25">
      <c r="A1180" s="90"/>
    </row>
    <row r="1181" spans="1:1" x14ac:dyDescent="0.25">
      <c r="A1181" s="90"/>
    </row>
    <row r="1182" spans="1:1" x14ac:dyDescent="0.25">
      <c r="A1182" s="90"/>
    </row>
    <row r="1183" spans="1:1" x14ac:dyDescent="0.25">
      <c r="A1183" s="90"/>
    </row>
    <row r="1184" spans="1:1" x14ac:dyDescent="0.25">
      <c r="A1184" s="90"/>
    </row>
    <row r="1185" spans="1:1" x14ac:dyDescent="0.25">
      <c r="A1185" s="90"/>
    </row>
    <row r="1186" spans="1:1" x14ac:dyDescent="0.25">
      <c r="A1186" s="90"/>
    </row>
    <row r="1187" spans="1:1" x14ac:dyDescent="0.25">
      <c r="A1187" s="90"/>
    </row>
    <row r="1188" spans="1:1" x14ac:dyDescent="0.25">
      <c r="A1188" s="90"/>
    </row>
    <row r="1189" spans="1:1" x14ac:dyDescent="0.25">
      <c r="A1189" s="90"/>
    </row>
    <row r="1190" spans="1:1" x14ac:dyDescent="0.25">
      <c r="A1190" s="90"/>
    </row>
    <row r="1191" spans="1:1" x14ac:dyDescent="0.25">
      <c r="A1191" s="90"/>
    </row>
    <row r="1192" spans="1:1" x14ac:dyDescent="0.25">
      <c r="A1192" s="90"/>
    </row>
    <row r="1193" spans="1:1" x14ac:dyDescent="0.25">
      <c r="A1193" s="90"/>
    </row>
    <row r="1194" spans="1:1" x14ac:dyDescent="0.25">
      <c r="A1194" s="90"/>
    </row>
    <row r="1195" spans="1:1" x14ac:dyDescent="0.25">
      <c r="A1195" s="90"/>
    </row>
    <row r="1196" spans="1:1" x14ac:dyDescent="0.25">
      <c r="A1196" s="90"/>
    </row>
    <row r="1197" spans="1:1" x14ac:dyDescent="0.25">
      <c r="A1197" s="90"/>
    </row>
    <row r="1198" spans="1:1" x14ac:dyDescent="0.25">
      <c r="A1198" s="90"/>
    </row>
    <row r="1199" spans="1:1" x14ac:dyDescent="0.25">
      <c r="A1199" s="90"/>
    </row>
    <row r="1200" spans="1:1" x14ac:dyDescent="0.25">
      <c r="A1200" s="90"/>
    </row>
    <row r="1201" spans="1:1" x14ac:dyDescent="0.25">
      <c r="A1201" s="90"/>
    </row>
    <row r="1202" spans="1:1" x14ac:dyDescent="0.25">
      <c r="A1202" s="90"/>
    </row>
    <row r="1203" spans="1:1" x14ac:dyDescent="0.25">
      <c r="A1203" s="90"/>
    </row>
    <row r="1204" spans="1:1" x14ac:dyDescent="0.25">
      <c r="A1204" s="90"/>
    </row>
    <row r="1205" spans="1:1" x14ac:dyDescent="0.25">
      <c r="A1205" s="90"/>
    </row>
    <row r="1206" spans="1:1" x14ac:dyDescent="0.25">
      <c r="A1206" s="90"/>
    </row>
    <row r="1207" spans="1:1" x14ac:dyDescent="0.25">
      <c r="A1207" s="90"/>
    </row>
    <row r="1208" spans="1:1" x14ac:dyDescent="0.25">
      <c r="A1208" s="90"/>
    </row>
    <row r="1209" spans="1:1" x14ac:dyDescent="0.25">
      <c r="A1209" s="90"/>
    </row>
    <row r="1210" spans="1:1" x14ac:dyDescent="0.25">
      <c r="A1210" s="90"/>
    </row>
    <row r="1211" spans="1:1" x14ac:dyDescent="0.25">
      <c r="A1211" s="90"/>
    </row>
    <row r="1212" spans="1:1" x14ac:dyDescent="0.25">
      <c r="A1212" s="90"/>
    </row>
    <row r="1213" spans="1:1" x14ac:dyDescent="0.25">
      <c r="A1213" s="90"/>
    </row>
    <row r="1214" spans="1:1" x14ac:dyDescent="0.25">
      <c r="A1214" s="90"/>
    </row>
    <row r="1215" spans="1:1" x14ac:dyDescent="0.25">
      <c r="A1215" s="90"/>
    </row>
    <row r="1216" spans="1:1" x14ac:dyDescent="0.25">
      <c r="A1216" s="90"/>
    </row>
    <row r="1217" spans="1:1" x14ac:dyDescent="0.25">
      <c r="A1217" s="90"/>
    </row>
    <row r="1218" spans="1:1" x14ac:dyDescent="0.25">
      <c r="A1218" s="90"/>
    </row>
    <row r="1219" spans="1:1" x14ac:dyDescent="0.25">
      <c r="A1219" s="90"/>
    </row>
    <row r="1220" spans="1:1" x14ac:dyDescent="0.25">
      <c r="A1220" s="90"/>
    </row>
    <row r="1221" spans="1:1" x14ac:dyDescent="0.25">
      <c r="A1221" s="90"/>
    </row>
    <row r="1222" spans="1:1" x14ac:dyDescent="0.25">
      <c r="A1222" s="90"/>
    </row>
    <row r="1223" spans="1:1" x14ac:dyDescent="0.25">
      <c r="A1223" s="90"/>
    </row>
    <row r="1224" spans="1:1" x14ac:dyDescent="0.25">
      <c r="A1224" s="90"/>
    </row>
    <row r="1225" spans="1:1" x14ac:dyDescent="0.25">
      <c r="A1225" s="90"/>
    </row>
    <row r="1226" spans="1:1" x14ac:dyDescent="0.25">
      <c r="A1226" s="90"/>
    </row>
    <row r="1227" spans="1:1" x14ac:dyDescent="0.25">
      <c r="A1227" s="90"/>
    </row>
    <row r="1228" spans="1:1" x14ac:dyDescent="0.25">
      <c r="A1228" s="90"/>
    </row>
    <row r="1229" spans="1:1" x14ac:dyDescent="0.25">
      <c r="A1229" s="90"/>
    </row>
    <row r="1230" spans="1:1" x14ac:dyDescent="0.25">
      <c r="A1230" s="90"/>
    </row>
    <row r="1231" spans="1:1" x14ac:dyDescent="0.25">
      <c r="A1231" s="90"/>
    </row>
    <row r="1232" spans="1:1" x14ac:dyDescent="0.25">
      <c r="A1232" s="90"/>
    </row>
    <row r="1233" spans="1:1" x14ac:dyDescent="0.25">
      <c r="A1233" s="90"/>
    </row>
    <row r="1234" spans="1:1" x14ac:dyDescent="0.25">
      <c r="A1234" s="90"/>
    </row>
    <row r="1235" spans="1:1" x14ac:dyDescent="0.25">
      <c r="A1235" s="90"/>
    </row>
    <row r="1236" spans="1:1" x14ac:dyDescent="0.25">
      <c r="A1236" s="90"/>
    </row>
    <row r="1237" spans="1:1" x14ac:dyDescent="0.25">
      <c r="A1237" s="90"/>
    </row>
    <row r="1238" spans="1:1" x14ac:dyDescent="0.25">
      <c r="A1238" s="90"/>
    </row>
    <row r="1239" spans="1:1" x14ac:dyDescent="0.25">
      <c r="A1239" s="90"/>
    </row>
    <row r="1240" spans="1:1" x14ac:dyDescent="0.25">
      <c r="A1240" s="90"/>
    </row>
    <row r="1241" spans="1:1" x14ac:dyDescent="0.25">
      <c r="A1241" s="90"/>
    </row>
    <row r="1242" spans="1:1" x14ac:dyDescent="0.25">
      <c r="A1242" s="90"/>
    </row>
    <row r="1243" spans="1:1" x14ac:dyDescent="0.25">
      <c r="A1243" s="90"/>
    </row>
    <row r="1244" spans="1:1" x14ac:dyDescent="0.25">
      <c r="A1244" s="90"/>
    </row>
    <row r="1245" spans="1:1" x14ac:dyDescent="0.25">
      <c r="A1245" s="90"/>
    </row>
    <row r="1246" spans="1:1" x14ac:dyDescent="0.25">
      <c r="A1246" s="90"/>
    </row>
    <row r="1247" spans="1:1" x14ac:dyDescent="0.25">
      <c r="A1247" s="90"/>
    </row>
    <row r="1248" spans="1:1" x14ac:dyDescent="0.25">
      <c r="A1248" s="90"/>
    </row>
    <row r="1249" spans="1:1" x14ac:dyDescent="0.25">
      <c r="A1249" s="90"/>
    </row>
    <row r="1250" spans="1:1" x14ac:dyDescent="0.25">
      <c r="A1250" s="90"/>
    </row>
    <row r="1251" spans="1:1" x14ac:dyDescent="0.25">
      <c r="A1251" s="90"/>
    </row>
    <row r="1252" spans="1:1" x14ac:dyDescent="0.25">
      <c r="A1252" s="90"/>
    </row>
    <row r="1253" spans="1:1" x14ac:dyDescent="0.25">
      <c r="A1253" s="90"/>
    </row>
    <row r="1254" spans="1:1" x14ac:dyDescent="0.25">
      <c r="A1254" s="90"/>
    </row>
    <row r="1255" spans="1:1" x14ac:dyDescent="0.25">
      <c r="A1255" s="90"/>
    </row>
    <row r="1256" spans="1:1" x14ac:dyDescent="0.25">
      <c r="A1256" s="90"/>
    </row>
    <row r="1257" spans="1:1" x14ac:dyDescent="0.25">
      <c r="A1257" s="90"/>
    </row>
    <row r="1258" spans="1:1" x14ac:dyDescent="0.25">
      <c r="A1258" s="90"/>
    </row>
    <row r="1259" spans="1:1" x14ac:dyDescent="0.25">
      <c r="A1259" s="90"/>
    </row>
    <row r="1260" spans="1:1" x14ac:dyDescent="0.25">
      <c r="A1260" s="90"/>
    </row>
    <row r="1261" spans="1:1" x14ac:dyDescent="0.25">
      <c r="A1261" s="90"/>
    </row>
    <row r="1262" spans="1:1" x14ac:dyDescent="0.25">
      <c r="A1262" s="90"/>
    </row>
    <row r="1263" spans="1:1" x14ac:dyDescent="0.25">
      <c r="A1263" s="90"/>
    </row>
    <row r="1264" spans="1:1" x14ac:dyDescent="0.25">
      <c r="A1264" s="90"/>
    </row>
    <row r="1265" spans="1:1" x14ac:dyDescent="0.25">
      <c r="A1265" s="90"/>
    </row>
    <row r="1266" spans="1:1" x14ac:dyDescent="0.25">
      <c r="A1266" s="90"/>
    </row>
    <row r="1267" spans="1:1" x14ac:dyDescent="0.25">
      <c r="A1267" s="90"/>
    </row>
    <row r="1268" spans="1:1" x14ac:dyDescent="0.25">
      <c r="A1268" s="90"/>
    </row>
    <row r="1269" spans="1:1" x14ac:dyDescent="0.25">
      <c r="A1269" s="90"/>
    </row>
    <row r="1270" spans="1:1" x14ac:dyDescent="0.25">
      <c r="A1270" s="90"/>
    </row>
    <row r="1271" spans="1:1" x14ac:dyDescent="0.25">
      <c r="A1271" s="90"/>
    </row>
    <row r="1272" spans="1:1" x14ac:dyDescent="0.25">
      <c r="A1272" s="90"/>
    </row>
    <row r="1273" spans="1:1" x14ac:dyDescent="0.25">
      <c r="A1273" s="90"/>
    </row>
    <row r="1274" spans="1:1" x14ac:dyDescent="0.25">
      <c r="A1274" s="90"/>
    </row>
    <row r="1275" spans="1:1" x14ac:dyDescent="0.25">
      <c r="A1275" s="90"/>
    </row>
    <row r="1276" spans="1:1" x14ac:dyDescent="0.25">
      <c r="A1276" s="90"/>
    </row>
    <row r="1277" spans="1:1" x14ac:dyDescent="0.25">
      <c r="A1277" s="90"/>
    </row>
    <row r="1278" spans="1:1" x14ac:dyDescent="0.25">
      <c r="A1278" s="90"/>
    </row>
    <row r="1279" spans="1:1" x14ac:dyDescent="0.25">
      <c r="A1279" s="90"/>
    </row>
    <row r="1280" spans="1:1" x14ac:dyDescent="0.25">
      <c r="A1280" s="90"/>
    </row>
    <row r="1281" spans="1:1" x14ac:dyDescent="0.25">
      <c r="A1281" s="90"/>
    </row>
    <row r="1282" spans="1:1" x14ac:dyDescent="0.25">
      <c r="A1282" s="90"/>
    </row>
    <row r="1283" spans="1:1" x14ac:dyDescent="0.25">
      <c r="A1283" s="90"/>
    </row>
    <row r="1284" spans="1:1" x14ac:dyDescent="0.25">
      <c r="A1284" s="90"/>
    </row>
    <row r="1285" spans="1:1" x14ac:dyDescent="0.25">
      <c r="A1285" s="90"/>
    </row>
    <row r="1286" spans="1:1" x14ac:dyDescent="0.25">
      <c r="A1286" s="90"/>
    </row>
    <row r="1287" spans="1:1" x14ac:dyDescent="0.25">
      <c r="A1287" s="90"/>
    </row>
    <row r="1288" spans="1:1" x14ac:dyDescent="0.25">
      <c r="A1288" s="90"/>
    </row>
    <row r="1289" spans="1:1" x14ac:dyDescent="0.25">
      <c r="A1289" s="90"/>
    </row>
    <row r="1290" spans="1:1" x14ac:dyDescent="0.25">
      <c r="A1290" s="90"/>
    </row>
    <row r="1291" spans="1:1" x14ac:dyDescent="0.25">
      <c r="A1291" s="90"/>
    </row>
    <row r="1292" spans="1:1" x14ac:dyDescent="0.25">
      <c r="A1292" s="90"/>
    </row>
    <row r="1293" spans="1:1" x14ac:dyDescent="0.25">
      <c r="A1293" s="90"/>
    </row>
    <row r="1294" spans="1:1" x14ac:dyDescent="0.25">
      <c r="A1294" s="90"/>
    </row>
    <row r="1295" spans="1:1" x14ac:dyDescent="0.25">
      <c r="A1295" s="90"/>
    </row>
    <row r="1296" spans="1:1" x14ac:dyDescent="0.25">
      <c r="A1296" s="90"/>
    </row>
    <row r="1297" spans="1:1" x14ac:dyDescent="0.25">
      <c r="A1297" s="90"/>
    </row>
    <row r="1298" spans="1:1" x14ac:dyDescent="0.25">
      <c r="A1298" s="90"/>
    </row>
    <row r="1299" spans="1:1" x14ac:dyDescent="0.25">
      <c r="A1299" s="90"/>
    </row>
    <row r="1300" spans="1:1" x14ac:dyDescent="0.25">
      <c r="A1300" s="90"/>
    </row>
    <row r="1301" spans="1:1" x14ac:dyDescent="0.25">
      <c r="A1301" s="90"/>
    </row>
    <row r="1302" spans="1:1" x14ac:dyDescent="0.25">
      <c r="A1302" s="90"/>
    </row>
    <row r="1303" spans="1:1" x14ac:dyDescent="0.25">
      <c r="A1303" s="90"/>
    </row>
    <row r="1304" spans="1:1" x14ac:dyDescent="0.25">
      <c r="A1304" s="90"/>
    </row>
    <row r="1305" spans="1:1" x14ac:dyDescent="0.25">
      <c r="A1305" s="90"/>
    </row>
    <row r="1306" spans="1:1" x14ac:dyDescent="0.25">
      <c r="A1306" s="90"/>
    </row>
    <row r="1307" spans="1:1" x14ac:dyDescent="0.25">
      <c r="A1307" s="90"/>
    </row>
    <row r="1308" spans="1:1" x14ac:dyDescent="0.25">
      <c r="A1308" s="90"/>
    </row>
    <row r="1309" spans="1:1" x14ac:dyDescent="0.25">
      <c r="A1309" s="90"/>
    </row>
    <row r="1310" spans="1:1" x14ac:dyDescent="0.25">
      <c r="A1310" s="90"/>
    </row>
    <row r="1311" spans="1:1" x14ac:dyDescent="0.25">
      <c r="A1311" s="90"/>
    </row>
    <row r="1312" spans="1:1" x14ac:dyDescent="0.25">
      <c r="A1312" s="90"/>
    </row>
    <row r="1313" spans="1:1" x14ac:dyDescent="0.25">
      <c r="A1313" s="90"/>
    </row>
    <row r="1314" spans="1:1" x14ac:dyDescent="0.25">
      <c r="A1314" s="90"/>
    </row>
    <row r="1315" spans="1:1" x14ac:dyDescent="0.25">
      <c r="A1315" s="90"/>
    </row>
    <row r="1316" spans="1:1" x14ac:dyDescent="0.25">
      <c r="A1316" s="90"/>
    </row>
    <row r="1317" spans="1:1" x14ac:dyDescent="0.25">
      <c r="A1317" s="90"/>
    </row>
    <row r="1318" spans="1:1" x14ac:dyDescent="0.25">
      <c r="A1318" s="90"/>
    </row>
    <row r="1319" spans="1:1" x14ac:dyDescent="0.25">
      <c r="A1319" s="90"/>
    </row>
    <row r="1320" spans="1:1" x14ac:dyDescent="0.25">
      <c r="A1320" s="90"/>
    </row>
    <row r="1321" spans="1:1" x14ac:dyDescent="0.25">
      <c r="A1321" s="90"/>
    </row>
    <row r="1322" spans="1:1" x14ac:dyDescent="0.25">
      <c r="A1322" s="90"/>
    </row>
    <row r="1323" spans="1:1" x14ac:dyDescent="0.25">
      <c r="A1323" s="90"/>
    </row>
    <row r="1324" spans="1:1" x14ac:dyDescent="0.25">
      <c r="A1324" s="90"/>
    </row>
    <row r="1325" spans="1:1" x14ac:dyDescent="0.25">
      <c r="A1325" s="90"/>
    </row>
    <row r="1326" spans="1:1" x14ac:dyDescent="0.25">
      <c r="A1326" s="90"/>
    </row>
    <row r="1327" spans="1:1" x14ac:dyDescent="0.25">
      <c r="A1327" s="90"/>
    </row>
    <row r="1328" spans="1:1" x14ac:dyDescent="0.25">
      <c r="A1328" s="90"/>
    </row>
    <row r="1329" spans="1:1" x14ac:dyDescent="0.25">
      <c r="A1329" s="90"/>
    </row>
    <row r="1330" spans="1:1" x14ac:dyDescent="0.25">
      <c r="A1330" s="90"/>
    </row>
    <row r="1331" spans="1:1" x14ac:dyDescent="0.25">
      <c r="A1331" s="90"/>
    </row>
    <row r="1332" spans="1:1" x14ac:dyDescent="0.25">
      <c r="A1332" s="90"/>
    </row>
    <row r="1333" spans="1:1" x14ac:dyDescent="0.25">
      <c r="A1333" s="90"/>
    </row>
    <row r="1334" spans="1:1" x14ac:dyDescent="0.25">
      <c r="A1334" s="90"/>
    </row>
    <row r="1335" spans="1:1" x14ac:dyDescent="0.25">
      <c r="A1335" s="90"/>
    </row>
    <row r="1336" spans="1:1" x14ac:dyDescent="0.25">
      <c r="A1336" s="90"/>
    </row>
    <row r="1337" spans="1:1" x14ac:dyDescent="0.25">
      <c r="A1337" s="90"/>
    </row>
    <row r="1338" spans="1:1" x14ac:dyDescent="0.25">
      <c r="A1338" s="90"/>
    </row>
    <row r="1339" spans="1:1" x14ac:dyDescent="0.25">
      <c r="A1339" s="90"/>
    </row>
    <row r="1340" spans="1:1" x14ac:dyDescent="0.25">
      <c r="A1340" s="90"/>
    </row>
    <row r="1341" spans="1:1" x14ac:dyDescent="0.25">
      <c r="A1341" s="90"/>
    </row>
    <row r="1342" spans="1:1" x14ac:dyDescent="0.25">
      <c r="A1342" s="90"/>
    </row>
    <row r="1343" spans="1:1" x14ac:dyDescent="0.25">
      <c r="A1343" s="90"/>
    </row>
    <row r="1344" spans="1:1" x14ac:dyDescent="0.25">
      <c r="A1344" s="90"/>
    </row>
    <row r="1345" spans="1:1" x14ac:dyDescent="0.25">
      <c r="A1345" s="90"/>
    </row>
    <row r="1346" spans="1:1" x14ac:dyDescent="0.25">
      <c r="A1346" s="90"/>
    </row>
    <row r="1347" spans="1:1" x14ac:dyDescent="0.25">
      <c r="A1347" s="90"/>
    </row>
    <row r="1348" spans="1:1" x14ac:dyDescent="0.25">
      <c r="A1348" s="90"/>
    </row>
    <row r="1349" spans="1:1" x14ac:dyDescent="0.25">
      <c r="A1349" s="90"/>
    </row>
    <row r="1350" spans="1:1" x14ac:dyDescent="0.25">
      <c r="A1350" s="90"/>
    </row>
    <row r="1351" spans="1:1" x14ac:dyDescent="0.25">
      <c r="A1351" s="90"/>
    </row>
    <row r="1352" spans="1:1" x14ac:dyDescent="0.25">
      <c r="A1352" s="90"/>
    </row>
    <row r="1353" spans="1:1" x14ac:dyDescent="0.25">
      <c r="A1353" s="90"/>
    </row>
    <row r="1354" spans="1:1" x14ac:dyDescent="0.25">
      <c r="A1354" s="90"/>
    </row>
    <row r="1355" spans="1:1" x14ac:dyDescent="0.25">
      <c r="A1355" s="90"/>
    </row>
    <row r="1356" spans="1:1" x14ac:dyDescent="0.25">
      <c r="A1356" s="90"/>
    </row>
    <row r="1357" spans="1:1" x14ac:dyDescent="0.25">
      <c r="A1357" s="90"/>
    </row>
    <row r="1358" spans="1:1" x14ac:dyDescent="0.25">
      <c r="A1358" s="90"/>
    </row>
    <row r="1359" spans="1:1" x14ac:dyDescent="0.25">
      <c r="A1359" s="90"/>
    </row>
    <row r="1360" spans="1:1" x14ac:dyDescent="0.25">
      <c r="A1360" s="90"/>
    </row>
    <row r="1361" spans="1:1" x14ac:dyDescent="0.25">
      <c r="A1361" s="90"/>
    </row>
    <row r="1362" spans="1:1" x14ac:dyDescent="0.25">
      <c r="A1362" s="90"/>
    </row>
    <row r="1363" spans="1:1" x14ac:dyDescent="0.25">
      <c r="A1363" s="90"/>
    </row>
    <row r="1364" spans="1:1" x14ac:dyDescent="0.25">
      <c r="A1364" s="90"/>
    </row>
    <row r="1365" spans="1:1" x14ac:dyDescent="0.25">
      <c r="A1365" s="90"/>
    </row>
    <row r="1366" spans="1:1" x14ac:dyDescent="0.25">
      <c r="A1366" s="90"/>
    </row>
    <row r="1367" spans="1:1" x14ac:dyDescent="0.25">
      <c r="A1367" s="90"/>
    </row>
    <row r="1368" spans="1:1" x14ac:dyDescent="0.25">
      <c r="A1368" s="90"/>
    </row>
    <row r="1369" spans="1:1" x14ac:dyDescent="0.25">
      <c r="A1369" s="90"/>
    </row>
    <row r="1370" spans="1:1" x14ac:dyDescent="0.25">
      <c r="A1370" s="90"/>
    </row>
    <row r="1371" spans="1:1" x14ac:dyDescent="0.25">
      <c r="A1371" s="90"/>
    </row>
    <row r="1372" spans="1:1" x14ac:dyDescent="0.25">
      <c r="A1372" s="90"/>
    </row>
    <row r="1373" spans="1:1" x14ac:dyDescent="0.25">
      <c r="A1373" s="90"/>
    </row>
    <row r="1374" spans="1:1" x14ac:dyDescent="0.25">
      <c r="A1374" s="90"/>
    </row>
    <row r="1375" spans="1:1" x14ac:dyDescent="0.25">
      <c r="A1375" s="90"/>
    </row>
    <row r="1376" spans="1:1" x14ac:dyDescent="0.25">
      <c r="A1376" s="90"/>
    </row>
    <row r="1377" spans="1:1" x14ac:dyDescent="0.25">
      <c r="A1377" s="90"/>
    </row>
    <row r="1378" spans="1:1" x14ac:dyDescent="0.25">
      <c r="A1378" s="90"/>
    </row>
    <row r="1379" spans="1:1" x14ac:dyDescent="0.25">
      <c r="A1379" s="90"/>
    </row>
    <row r="1380" spans="1:1" x14ac:dyDescent="0.25">
      <c r="A1380" s="90"/>
    </row>
    <row r="1381" spans="1:1" x14ac:dyDescent="0.25">
      <c r="A1381" s="90"/>
    </row>
    <row r="1382" spans="1:1" x14ac:dyDescent="0.25">
      <c r="A1382" s="90"/>
    </row>
    <row r="1383" spans="1:1" x14ac:dyDescent="0.25">
      <c r="A1383" s="90"/>
    </row>
    <row r="1384" spans="1:1" x14ac:dyDescent="0.25">
      <c r="A1384" s="90"/>
    </row>
    <row r="1385" spans="1:1" x14ac:dyDescent="0.25">
      <c r="A1385" s="90"/>
    </row>
    <row r="1386" spans="1:1" x14ac:dyDescent="0.25">
      <c r="A1386" s="90"/>
    </row>
    <row r="1387" spans="1:1" x14ac:dyDescent="0.25">
      <c r="A1387" s="90"/>
    </row>
    <row r="1388" spans="1:1" x14ac:dyDescent="0.25">
      <c r="A1388" s="90"/>
    </row>
    <row r="1389" spans="1:1" x14ac:dyDescent="0.25">
      <c r="A1389" s="90"/>
    </row>
    <row r="1390" spans="1:1" x14ac:dyDescent="0.25">
      <c r="A1390" s="90"/>
    </row>
    <row r="1391" spans="1:1" x14ac:dyDescent="0.25">
      <c r="A1391" s="90"/>
    </row>
    <row r="1392" spans="1:1" x14ac:dyDescent="0.25">
      <c r="A1392" s="90"/>
    </row>
    <row r="1393" spans="1:1" x14ac:dyDescent="0.25">
      <c r="A1393" s="90"/>
    </row>
    <row r="1394" spans="1:1" x14ac:dyDescent="0.25">
      <c r="A1394" s="90"/>
    </row>
    <row r="1395" spans="1:1" x14ac:dyDescent="0.25">
      <c r="A1395" s="90"/>
    </row>
    <row r="1396" spans="1:1" x14ac:dyDescent="0.25">
      <c r="A1396" s="90"/>
    </row>
    <row r="1397" spans="1:1" x14ac:dyDescent="0.25">
      <c r="A1397" s="90"/>
    </row>
    <row r="1398" spans="1:1" x14ac:dyDescent="0.25">
      <c r="A1398" s="90"/>
    </row>
    <row r="1399" spans="1:1" x14ac:dyDescent="0.25">
      <c r="A1399" s="90"/>
    </row>
    <row r="1400" spans="1:1" x14ac:dyDescent="0.25">
      <c r="A1400" s="90"/>
    </row>
    <row r="1401" spans="1:1" x14ac:dyDescent="0.25">
      <c r="A1401" s="90"/>
    </row>
    <row r="1402" spans="1:1" x14ac:dyDescent="0.25">
      <c r="A1402" s="90"/>
    </row>
    <row r="1403" spans="1:1" x14ac:dyDescent="0.25">
      <c r="A1403" s="90"/>
    </row>
    <row r="1404" spans="1:1" x14ac:dyDescent="0.25">
      <c r="A1404" s="90"/>
    </row>
    <row r="1405" spans="1:1" x14ac:dyDescent="0.25">
      <c r="A1405" s="90"/>
    </row>
    <row r="1406" spans="1:1" x14ac:dyDescent="0.25">
      <c r="A1406" s="90"/>
    </row>
    <row r="1407" spans="1:1" x14ac:dyDescent="0.25">
      <c r="A1407" s="90"/>
    </row>
    <row r="1408" spans="1:1" x14ac:dyDescent="0.25">
      <c r="A1408" s="90"/>
    </row>
    <row r="1409" spans="1:1" x14ac:dyDescent="0.25">
      <c r="A1409" s="90"/>
    </row>
    <row r="1410" spans="1:1" x14ac:dyDescent="0.25">
      <c r="A1410" s="90"/>
    </row>
    <row r="1411" spans="1:1" x14ac:dyDescent="0.25">
      <c r="A1411" s="90"/>
    </row>
    <row r="1412" spans="1:1" x14ac:dyDescent="0.25">
      <c r="A1412" s="90"/>
    </row>
    <row r="1413" spans="1:1" x14ac:dyDescent="0.25">
      <c r="A1413" s="90"/>
    </row>
    <row r="1414" spans="1:1" x14ac:dyDescent="0.25">
      <c r="A1414" s="90"/>
    </row>
    <row r="1415" spans="1:1" x14ac:dyDescent="0.25">
      <c r="A1415" s="90"/>
    </row>
    <row r="1416" spans="1:1" x14ac:dyDescent="0.25">
      <c r="A1416" s="90"/>
    </row>
    <row r="1417" spans="1:1" x14ac:dyDescent="0.25">
      <c r="A1417" s="90"/>
    </row>
    <row r="1418" spans="1:1" x14ac:dyDescent="0.25">
      <c r="A1418" s="90"/>
    </row>
    <row r="1419" spans="1:1" x14ac:dyDescent="0.25">
      <c r="A1419" s="90"/>
    </row>
    <row r="1420" spans="1:1" x14ac:dyDescent="0.25">
      <c r="A1420" s="90"/>
    </row>
    <row r="1421" spans="1:1" x14ac:dyDescent="0.25">
      <c r="A1421" s="90"/>
    </row>
    <row r="1422" spans="1:1" x14ac:dyDescent="0.25">
      <c r="A1422" s="90"/>
    </row>
    <row r="1423" spans="1:1" x14ac:dyDescent="0.25">
      <c r="A1423" s="90"/>
    </row>
    <row r="1424" spans="1:1" x14ac:dyDescent="0.25">
      <c r="A1424" s="90"/>
    </row>
    <row r="1425" spans="1:1" x14ac:dyDescent="0.25">
      <c r="A1425" s="90"/>
    </row>
    <row r="1426" spans="1:1" x14ac:dyDescent="0.25">
      <c r="A1426" s="90"/>
    </row>
    <row r="1427" spans="1:1" x14ac:dyDescent="0.25">
      <c r="A1427" s="90"/>
    </row>
    <row r="1428" spans="1:1" x14ac:dyDescent="0.25">
      <c r="A1428" s="90"/>
    </row>
    <row r="1429" spans="1:1" x14ac:dyDescent="0.25">
      <c r="A1429" s="90"/>
    </row>
    <row r="1430" spans="1:1" x14ac:dyDescent="0.25">
      <c r="A1430" s="90"/>
    </row>
    <row r="1431" spans="1:1" x14ac:dyDescent="0.25">
      <c r="A1431" s="90"/>
    </row>
    <row r="1432" spans="1:1" x14ac:dyDescent="0.25">
      <c r="A1432" s="90"/>
    </row>
    <row r="1433" spans="1:1" x14ac:dyDescent="0.25">
      <c r="A1433" s="90"/>
    </row>
    <row r="1434" spans="1:1" x14ac:dyDescent="0.25">
      <c r="A1434" s="90"/>
    </row>
    <row r="1435" spans="1:1" x14ac:dyDescent="0.25">
      <c r="A1435" s="90"/>
    </row>
    <row r="1436" spans="1:1" x14ac:dyDescent="0.25">
      <c r="A1436" s="90"/>
    </row>
    <row r="1437" spans="1:1" x14ac:dyDescent="0.25">
      <c r="A1437" s="90"/>
    </row>
    <row r="1438" spans="1:1" x14ac:dyDescent="0.25">
      <c r="A1438" s="90"/>
    </row>
    <row r="1439" spans="1:1" x14ac:dyDescent="0.25">
      <c r="A1439" s="90"/>
    </row>
    <row r="1440" spans="1:1" x14ac:dyDescent="0.25">
      <c r="A1440" s="90"/>
    </row>
    <row r="1441" spans="1:1" x14ac:dyDescent="0.25">
      <c r="A1441" s="90"/>
    </row>
    <row r="1442" spans="1:1" x14ac:dyDescent="0.25">
      <c r="A1442" s="90"/>
    </row>
    <row r="1443" spans="1:1" x14ac:dyDescent="0.25">
      <c r="A1443" s="90"/>
    </row>
    <row r="1444" spans="1:1" x14ac:dyDescent="0.25">
      <c r="A1444" s="90"/>
    </row>
    <row r="1445" spans="1:1" x14ac:dyDescent="0.25">
      <c r="A1445" s="90"/>
    </row>
    <row r="1446" spans="1:1" x14ac:dyDescent="0.25">
      <c r="A1446" s="90"/>
    </row>
    <row r="1447" spans="1:1" x14ac:dyDescent="0.25">
      <c r="A1447" s="90"/>
    </row>
    <row r="1448" spans="1:1" x14ac:dyDescent="0.25">
      <c r="A1448" s="90"/>
    </row>
    <row r="1449" spans="1:1" x14ac:dyDescent="0.25">
      <c r="A1449" s="90"/>
    </row>
    <row r="1450" spans="1:1" x14ac:dyDescent="0.25">
      <c r="A1450" s="90"/>
    </row>
    <row r="1451" spans="1:1" x14ac:dyDescent="0.25">
      <c r="A1451" s="90"/>
    </row>
    <row r="1452" spans="1:1" x14ac:dyDescent="0.25">
      <c r="A1452" s="90"/>
    </row>
    <row r="1453" spans="1:1" x14ac:dyDescent="0.25">
      <c r="A1453" s="90"/>
    </row>
    <row r="1454" spans="1:1" x14ac:dyDescent="0.25">
      <c r="A1454" s="90"/>
    </row>
    <row r="1455" spans="1:1" x14ac:dyDescent="0.25">
      <c r="A1455" s="90"/>
    </row>
    <row r="1456" spans="1:1" x14ac:dyDescent="0.25">
      <c r="A1456" s="90"/>
    </row>
    <row r="1457" spans="1:1" x14ac:dyDescent="0.25">
      <c r="A1457" s="90"/>
    </row>
    <row r="1458" spans="1:1" x14ac:dyDescent="0.25">
      <c r="A1458" s="90"/>
    </row>
    <row r="1459" spans="1:1" x14ac:dyDescent="0.25">
      <c r="A1459" s="90"/>
    </row>
    <row r="1460" spans="1:1" x14ac:dyDescent="0.25">
      <c r="A1460" s="90"/>
    </row>
    <row r="1461" spans="1:1" x14ac:dyDescent="0.25">
      <c r="A1461" s="90"/>
    </row>
    <row r="1462" spans="1:1" x14ac:dyDescent="0.25">
      <c r="A1462" s="90"/>
    </row>
    <row r="1463" spans="1:1" x14ac:dyDescent="0.25">
      <c r="A1463" s="90"/>
    </row>
    <row r="1464" spans="1:1" x14ac:dyDescent="0.25">
      <c r="A1464" s="90"/>
    </row>
    <row r="1465" spans="1:1" x14ac:dyDescent="0.25">
      <c r="A1465" s="90"/>
    </row>
    <row r="1466" spans="1:1" x14ac:dyDescent="0.25">
      <c r="A1466" s="90"/>
    </row>
    <row r="1467" spans="1:1" x14ac:dyDescent="0.25">
      <c r="A1467" s="90"/>
    </row>
    <row r="1468" spans="1:1" x14ac:dyDescent="0.25">
      <c r="A1468" s="90"/>
    </row>
    <row r="1469" spans="1:1" x14ac:dyDescent="0.25">
      <c r="A1469" s="90"/>
    </row>
    <row r="1470" spans="1:1" x14ac:dyDescent="0.25">
      <c r="A1470" s="90"/>
    </row>
    <row r="1471" spans="1:1" x14ac:dyDescent="0.25">
      <c r="A1471" s="90"/>
    </row>
    <row r="1472" spans="1:1" x14ac:dyDescent="0.25">
      <c r="A1472" s="90"/>
    </row>
    <row r="1473" spans="1:1" x14ac:dyDescent="0.25">
      <c r="A1473" s="90"/>
    </row>
    <row r="1474" spans="1:1" x14ac:dyDescent="0.25">
      <c r="A1474" s="90"/>
    </row>
    <row r="1475" spans="1:1" x14ac:dyDescent="0.25">
      <c r="A1475" s="90"/>
    </row>
    <row r="1476" spans="1:1" x14ac:dyDescent="0.25">
      <c r="A1476" s="90"/>
    </row>
    <row r="1477" spans="1:1" x14ac:dyDescent="0.25">
      <c r="A1477" s="90"/>
    </row>
    <row r="1478" spans="1:1" x14ac:dyDescent="0.25">
      <c r="A1478" s="90"/>
    </row>
    <row r="1479" spans="1:1" x14ac:dyDescent="0.25">
      <c r="A1479" s="90"/>
    </row>
    <row r="1480" spans="1:1" x14ac:dyDescent="0.25">
      <c r="A1480" s="90"/>
    </row>
    <row r="1481" spans="1:1" x14ac:dyDescent="0.25">
      <c r="A1481" s="90"/>
    </row>
    <row r="1482" spans="1:1" x14ac:dyDescent="0.25">
      <c r="A1482" s="90"/>
    </row>
    <row r="1483" spans="1:1" x14ac:dyDescent="0.25">
      <c r="A1483" s="90"/>
    </row>
    <row r="1484" spans="1:1" x14ac:dyDescent="0.25">
      <c r="A1484" s="90"/>
    </row>
    <row r="1485" spans="1:1" x14ac:dyDescent="0.25">
      <c r="A1485" s="90"/>
    </row>
    <row r="1486" spans="1:1" x14ac:dyDescent="0.25">
      <c r="A1486" s="90"/>
    </row>
    <row r="1487" spans="1:1" x14ac:dyDescent="0.25">
      <c r="A1487" s="90"/>
    </row>
    <row r="1488" spans="1:1" x14ac:dyDescent="0.25">
      <c r="A1488" s="90"/>
    </row>
    <row r="1489" spans="1:1" x14ac:dyDescent="0.25">
      <c r="A1489" s="90"/>
    </row>
    <row r="1490" spans="1:1" x14ac:dyDescent="0.25">
      <c r="A1490" s="90"/>
    </row>
    <row r="1491" spans="1:1" x14ac:dyDescent="0.25">
      <c r="A1491" s="90"/>
    </row>
    <row r="1492" spans="1:1" x14ac:dyDescent="0.25">
      <c r="A1492" s="90"/>
    </row>
    <row r="1493" spans="1:1" x14ac:dyDescent="0.25">
      <c r="A1493" s="90"/>
    </row>
    <row r="1494" spans="1:1" x14ac:dyDescent="0.25">
      <c r="A1494" s="90"/>
    </row>
    <row r="1495" spans="1:1" x14ac:dyDescent="0.25">
      <c r="A1495" s="90"/>
    </row>
    <row r="1496" spans="1:1" x14ac:dyDescent="0.25">
      <c r="A1496" s="90"/>
    </row>
    <row r="1497" spans="1:1" x14ac:dyDescent="0.25">
      <c r="A1497" s="90"/>
    </row>
    <row r="1498" spans="1:1" x14ac:dyDescent="0.25">
      <c r="A1498" s="90"/>
    </row>
    <row r="1499" spans="1:1" x14ac:dyDescent="0.25">
      <c r="A1499" s="90"/>
    </row>
    <row r="1500" spans="1:1" x14ac:dyDescent="0.25">
      <c r="A1500" s="90"/>
    </row>
    <row r="1501" spans="1:1" x14ac:dyDescent="0.25">
      <c r="A1501" s="90"/>
    </row>
    <row r="1502" spans="1:1" x14ac:dyDescent="0.25">
      <c r="A1502" s="90"/>
    </row>
    <row r="1503" spans="1:1" x14ac:dyDescent="0.25">
      <c r="A1503" s="90"/>
    </row>
    <row r="1504" spans="1:1" x14ac:dyDescent="0.25">
      <c r="A1504" s="90"/>
    </row>
    <row r="1505" spans="1:1" x14ac:dyDescent="0.25">
      <c r="A1505" s="90"/>
    </row>
    <row r="1506" spans="1:1" x14ac:dyDescent="0.25">
      <c r="A1506" s="90"/>
    </row>
    <row r="1507" spans="1:1" x14ac:dyDescent="0.25">
      <c r="A1507" s="90"/>
    </row>
    <row r="1508" spans="1:1" x14ac:dyDescent="0.25">
      <c r="A1508" s="90"/>
    </row>
    <row r="1509" spans="1:1" x14ac:dyDescent="0.25">
      <c r="A1509" s="90"/>
    </row>
    <row r="1510" spans="1:1" x14ac:dyDescent="0.25">
      <c r="A1510" s="90"/>
    </row>
    <row r="1511" spans="1:1" x14ac:dyDescent="0.25">
      <c r="A1511" s="90"/>
    </row>
    <row r="1512" spans="1:1" x14ac:dyDescent="0.25">
      <c r="A1512" s="90"/>
    </row>
    <row r="1513" spans="1:1" x14ac:dyDescent="0.25">
      <c r="A1513" s="90"/>
    </row>
    <row r="1514" spans="1:1" x14ac:dyDescent="0.25">
      <c r="A1514" s="90"/>
    </row>
    <row r="1515" spans="1:1" x14ac:dyDescent="0.25">
      <c r="A1515" s="90"/>
    </row>
    <row r="1516" spans="1:1" x14ac:dyDescent="0.25">
      <c r="A1516" s="90"/>
    </row>
    <row r="1517" spans="1:1" x14ac:dyDescent="0.25">
      <c r="A1517" s="90"/>
    </row>
    <row r="1518" spans="1:1" x14ac:dyDescent="0.25">
      <c r="A1518" s="90"/>
    </row>
    <row r="1519" spans="1:1" x14ac:dyDescent="0.25">
      <c r="A1519" s="90"/>
    </row>
    <row r="1520" spans="1:1" x14ac:dyDescent="0.25">
      <c r="A1520" s="90"/>
    </row>
    <row r="1521" spans="1:1" x14ac:dyDescent="0.25">
      <c r="A1521" s="90"/>
    </row>
    <row r="1522" spans="1:1" x14ac:dyDescent="0.25">
      <c r="A1522" s="90"/>
    </row>
    <row r="1523" spans="1:1" x14ac:dyDescent="0.25">
      <c r="A1523" s="90"/>
    </row>
    <row r="1524" spans="1:1" x14ac:dyDescent="0.25">
      <c r="A1524" s="90"/>
    </row>
    <row r="1525" spans="1:1" x14ac:dyDescent="0.25">
      <c r="A1525" s="90"/>
    </row>
    <row r="1526" spans="1:1" x14ac:dyDescent="0.25">
      <c r="A1526" s="90"/>
    </row>
    <row r="1527" spans="1:1" x14ac:dyDescent="0.25">
      <c r="A1527" s="90"/>
    </row>
    <row r="1528" spans="1:1" x14ac:dyDescent="0.25">
      <c r="A1528" s="90"/>
    </row>
    <row r="1529" spans="1:1" x14ac:dyDescent="0.25">
      <c r="A1529" s="90"/>
    </row>
    <row r="1530" spans="1:1" x14ac:dyDescent="0.25">
      <c r="A1530" s="90"/>
    </row>
    <row r="1531" spans="1:1" x14ac:dyDescent="0.25">
      <c r="A1531" s="90"/>
    </row>
    <row r="1532" spans="1:1" x14ac:dyDescent="0.25">
      <c r="A1532" s="90"/>
    </row>
    <row r="1533" spans="1:1" x14ac:dyDescent="0.25">
      <c r="A1533" s="90"/>
    </row>
    <row r="1534" spans="1:1" x14ac:dyDescent="0.25">
      <c r="A1534" s="90"/>
    </row>
    <row r="1535" spans="1:1" x14ac:dyDescent="0.25">
      <c r="A1535" s="90"/>
    </row>
    <row r="1536" spans="1:1" x14ac:dyDescent="0.25">
      <c r="A1536" s="90"/>
    </row>
    <row r="1537" spans="1:1" x14ac:dyDescent="0.25">
      <c r="A1537" s="90"/>
    </row>
    <row r="1538" spans="1:1" x14ac:dyDescent="0.25">
      <c r="A1538" s="90"/>
    </row>
    <row r="1539" spans="1:1" x14ac:dyDescent="0.25">
      <c r="A1539" s="90"/>
    </row>
    <row r="1540" spans="1:1" x14ac:dyDescent="0.25">
      <c r="A1540" s="90"/>
    </row>
    <row r="1541" spans="1:1" x14ac:dyDescent="0.25">
      <c r="A1541" s="90"/>
    </row>
    <row r="1542" spans="1:1" x14ac:dyDescent="0.25">
      <c r="A1542" s="90"/>
    </row>
    <row r="1543" spans="1:1" x14ac:dyDescent="0.25">
      <c r="A1543" s="90"/>
    </row>
    <row r="1544" spans="1:1" x14ac:dyDescent="0.25">
      <c r="A1544" s="90"/>
    </row>
    <row r="1545" spans="1:1" x14ac:dyDescent="0.25">
      <c r="A1545" s="90"/>
    </row>
    <row r="1546" spans="1:1" x14ac:dyDescent="0.25">
      <c r="A1546" s="90"/>
    </row>
    <row r="1547" spans="1:1" x14ac:dyDescent="0.25">
      <c r="A1547" s="90"/>
    </row>
    <row r="1548" spans="1:1" x14ac:dyDescent="0.25">
      <c r="A1548" s="90"/>
    </row>
    <row r="1549" spans="1:1" x14ac:dyDescent="0.25">
      <c r="A1549" s="90"/>
    </row>
    <row r="1550" spans="1:1" x14ac:dyDescent="0.25">
      <c r="A1550" s="90"/>
    </row>
    <row r="1551" spans="1:1" x14ac:dyDescent="0.25">
      <c r="A1551" s="90"/>
    </row>
    <row r="1552" spans="1:1" x14ac:dyDescent="0.25">
      <c r="A1552" s="90"/>
    </row>
    <row r="1553" spans="1:1" x14ac:dyDescent="0.25">
      <c r="A1553" s="90"/>
    </row>
    <row r="1554" spans="1:1" x14ac:dyDescent="0.25">
      <c r="A1554" s="90"/>
    </row>
    <row r="1555" spans="1:1" x14ac:dyDescent="0.25">
      <c r="A1555" s="90"/>
    </row>
    <row r="1556" spans="1:1" x14ac:dyDescent="0.25">
      <c r="A1556" s="90"/>
    </row>
    <row r="1557" spans="1:1" x14ac:dyDescent="0.25">
      <c r="A1557" s="90"/>
    </row>
    <row r="1558" spans="1:1" x14ac:dyDescent="0.25">
      <c r="A1558" s="90"/>
    </row>
    <row r="1559" spans="1:1" x14ac:dyDescent="0.25">
      <c r="A1559" s="90"/>
    </row>
    <row r="1560" spans="1:1" x14ac:dyDescent="0.25">
      <c r="A1560" s="90"/>
    </row>
    <row r="1561" spans="1:1" x14ac:dyDescent="0.25">
      <c r="A1561" s="90"/>
    </row>
    <row r="1562" spans="1:1" x14ac:dyDescent="0.25">
      <c r="A1562" s="90"/>
    </row>
    <row r="1563" spans="1:1" x14ac:dyDescent="0.25">
      <c r="A1563" s="90"/>
    </row>
    <row r="1564" spans="1:1" x14ac:dyDescent="0.25">
      <c r="A1564" s="90"/>
    </row>
    <row r="1565" spans="1:1" x14ac:dyDescent="0.25">
      <c r="A1565" s="90"/>
    </row>
    <row r="1566" spans="1:1" x14ac:dyDescent="0.25">
      <c r="A1566" s="90"/>
    </row>
    <row r="1567" spans="1:1" x14ac:dyDescent="0.25">
      <c r="A1567" s="90"/>
    </row>
    <row r="1568" spans="1:1" x14ac:dyDescent="0.25">
      <c r="A1568" s="90"/>
    </row>
    <row r="1569" spans="1:1" x14ac:dyDescent="0.25">
      <c r="A1569" s="90"/>
    </row>
    <row r="1570" spans="1:1" x14ac:dyDescent="0.25">
      <c r="A1570" s="90"/>
    </row>
    <row r="1571" spans="1:1" x14ac:dyDescent="0.25">
      <c r="A1571" s="90"/>
    </row>
    <row r="1572" spans="1:1" x14ac:dyDescent="0.25">
      <c r="A1572" s="90"/>
    </row>
    <row r="1573" spans="1:1" x14ac:dyDescent="0.25">
      <c r="A1573" s="90"/>
    </row>
    <row r="1574" spans="1:1" x14ac:dyDescent="0.25">
      <c r="A1574" s="90"/>
    </row>
    <row r="1575" spans="1:1" x14ac:dyDescent="0.25">
      <c r="A1575" s="90"/>
    </row>
    <row r="1576" spans="1:1" x14ac:dyDescent="0.25">
      <c r="A1576" s="90"/>
    </row>
    <row r="1577" spans="1:1" x14ac:dyDescent="0.25">
      <c r="A1577" s="90"/>
    </row>
    <row r="1578" spans="1:1" x14ac:dyDescent="0.25">
      <c r="A1578" s="90"/>
    </row>
    <row r="1579" spans="1:1" x14ac:dyDescent="0.25">
      <c r="A1579" s="90"/>
    </row>
    <row r="1580" spans="1:1" x14ac:dyDescent="0.25">
      <c r="A1580" s="90"/>
    </row>
    <row r="1581" spans="1:1" x14ac:dyDescent="0.25">
      <c r="A1581" s="90"/>
    </row>
    <row r="1582" spans="1:1" x14ac:dyDescent="0.25">
      <c r="A1582" s="90"/>
    </row>
    <row r="1583" spans="1:1" x14ac:dyDescent="0.25">
      <c r="A1583" s="90"/>
    </row>
    <row r="1584" spans="1:1" x14ac:dyDescent="0.25">
      <c r="A1584" s="90"/>
    </row>
    <row r="1585" spans="1:1" x14ac:dyDescent="0.25">
      <c r="A1585" s="90"/>
    </row>
    <row r="1586" spans="1:1" x14ac:dyDescent="0.25">
      <c r="A1586" s="90"/>
    </row>
    <row r="1587" spans="1:1" x14ac:dyDescent="0.25">
      <c r="A1587" s="90"/>
    </row>
    <row r="1588" spans="1:1" x14ac:dyDescent="0.25">
      <c r="A1588" s="90"/>
    </row>
    <row r="1589" spans="1:1" x14ac:dyDescent="0.25">
      <c r="A1589" s="90"/>
    </row>
    <row r="1590" spans="1:1" x14ac:dyDescent="0.25">
      <c r="A1590" s="90"/>
    </row>
    <row r="1591" spans="1:1" x14ac:dyDescent="0.25">
      <c r="A1591" s="90"/>
    </row>
    <row r="1592" spans="1:1" x14ac:dyDescent="0.25">
      <c r="A1592" s="90"/>
    </row>
    <row r="1593" spans="1:1" x14ac:dyDescent="0.25">
      <c r="A1593" s="90"/>
    </row>
    <row r="1594" spans="1:1" x14ac:dyDescent="0.25">
      <c r="A1594" s="90"/>
    </row>
    <row r="1595" spans="1:1" x14ac:dyDescent="0.25">
      <c r="A1595" s="90"/>
    </row>
    <row r="1596" spans="1:1" x14ac:dyDescent="0.25">
      <c r="A1596" s="90"/>
    </row>
    <row r="1597" spans="1:1" x14ac:dyDescent="0.25">
      <c r="A1597" s="90"/>
    </row>
    <row r="1598" spans="1:1" x14ac:dyDescent="0.25">
      <c r="A1598" s="90"/>
    </row>
    <row r="1599" spans="1:1" x14ac:dyDescent="0.25">
      <c r="A1599" s="90"/>
    </row>
    <row r="1600" spans="1:1" x14ac:dyDescent="0.25">
      <c r="A1600" s="90"/>
    </row>
    <row r="1601" spans="1:1" x14ac:dyDescent="0.25">
      <c r="A1601" s="90"/>
    </row>
    <row r="1602" spans="1:1" x14ac:dyDescent="0.25">
      <c r="A1602" s="90"/>
    </row>
    <row r="1603" spans="1:1" x14ac:dyDescent="0.25">
      <c r="A1603" s="90"/>
    </row>
    <row r="1604" spans="1:1" x14ac:dyDescent="0.25">
      <c r="A1604" s="90"/>
    </row>
    <row r="1605" spans="1:1" x14ac:dyDescent="0.25">
      <c r="A1605" s="90"/>
    </row>
    <row r="1606" spans="1:1" x14ac:dyDescent="0.25">
      <c r="A1606" s="90"/>
    </row>
    <row r="1607" spans="1:1" x14ac:dyDescent="0.25">
      <c r="A1607" s="90"/>
    </row>
    <row r="1608" spans="1:1" x14ac:dyDescent="0.25">
      <c r="A1608" s="90"/>
    </row>
    <row r="1609" spans="1:1" x14ac:dyDescent="0.25">
      <c r="A1609" s="90"/>
    </row>
    <row r="1610" spans="1:1" x14ac:dyDescent="0.25">
      <c r="A1610" s="90"/>
    </row>
    <row r="1611" spans="1:1" x14ac:dyDescent="0.25">
      <c r="A1611" s="90"/>
    </row>
    <row r="1612" spans="1:1" x14ac:dyDescent="0.25">
      <c r="A1612" s="90"/>
    </row>
    <row r="1613" spans="1:1" x14ac:dyDescent="0.25">
      <c r="A1613" s="90"/>
    </row>
    <row r="1614" spans="1:1" x14ac:dyDescent="0.25">
      <c r="A1614" s="90"/>
    </row>
    <row r="1615" spans="1:1" x14ac:dyDescent="0.25">
      <c r="A1615" s="90"/>
    </row>
    <row r="1616" spans="1:1" x14ac:dyDescent="0.25">
      <c r="A1616" s="90"/>
    </row>
    <row r="1617" spans="1:1" x14ac:dyDescent="0.25">
      <c r="A1617" s="90"/>
    </row>
    <row r="1618" spans="1:1" x14ac:dyDescent="0.25">
      <c r="A1618" s="90"/>
    </row>
    <row r="1619" spans="1:1" x14ac:dyDescent="0.25">
      <c r="A1619" s="90"/>
    </row>
    <row r="1620" spans="1:1" x14ac:dyDescent="0.25">
      <c r="A1620" s="90"/>
    </row>
    <row r="1621" spans="1:1" x14ac:dyDescent="0.25">
      <c r="A1621" s="90"/>
    </row>
    <row r="1622" spans="1:1" x14ac:dyDescent="0.25">
      <c r="A1622" s="90"/>
    </row>
    <row r="1623" spans="1:1" x14ac:dyDescent="0.25">
      <c r="A1623" s="90"/>
    </row>
    <row r="1624" spans="1:1" x14ac:dyDescent="0.25">
      <c r="A1624" s="90"/>
    </row>
    <row r="1625" spans="1:1" x14ac:dyDescent="0.25">
      <c r="A1625" s="90"/>
    </row>
    <row r="1626" spans="1:1" x14ac:dyDescent="0.25">
      <c r="A1626" s="90"/>
    </row>
    <row r="1627" spans="1:1" x14ac:dyDescent="0.25">
      <c r="A1627" s="90"/>
    </row>
    <row r="1628" spans="1:1" x14ac:dyDescent="0.25">
      <c r="A1628" s="90"/>
    </row>
    <row r="1629" spans="1:1" x14ac:dyDescent="0.25">
      <c r="A1629" s="90"/>
    </row>
    <row r="1630" spans="1:1" x14ac:dyDescent="0.25">
      <c r="A1630" s="90"/>
    </row>
    <row r="1631" spans="1:1" x14ac:dyDescent="0.25">
      <c r="A1631" s="90"/>
    </row>
    <row r="1632" spans="1:1" x14ac:dyDescent="0.25">
      <c r="A1632" s="90"/>
    </row>
    <row r="1633" spans="1:1" x14ac:dyDescent="0.25">
      <c r="A1633" s="90"/>
    </row>
    <row r="1634" spans="1:1" x14ac:dyDescent="0.25">
      <c r="A1634" s="90"/>
    </row>
    <row r="1635" spans="1:1" x14ac:dyDescent="0.25">
      <c r="A1635" s="90"/>
    </row>
    <row r="1636" spans="1:1" x14ac:dyDescent="0.25">
      <c r="A1636" s="90"/>
    </row>
    <row r="1637" spans="1:1" x14ac:dyDescent="0.25">
      <c r="A1637" s="90"/>
    </row>
    <row r="1638" spans="1:1" x14ac:dyDescent="0.25">
      <c r="A1638" s="90"/>
    </row>
    <row r="1639" spans="1:1" x14ac:dyDescent="0.25">
      <c r="A1639" s="90"/>
    </row>
    <row r="1640" spans="1:1" x14ac:dyDescent="0.25">
      <c r="A1640" s="90"/>
    </row>
    <row r="1641" spans="1:1" x14ac:dyDescent="0.25">
      <c r="A1641" s="90"/>
    </row>
    <row r="1642" spans="1:1" x14ac:dyDescent="0.25">
      <c r="A1642" s="90"/>
    </row>
    <row r="1643" spans="1:1" x14ac:dyDescent="0.25">
      <c r="A1643" s="90"/>
    </row>
    <row r="1644" spans="1:1" x14ac:dyDescent="0.25">
      <c r="A1644" s="90"/>
    </row>
    <row r="1645" spans="1:1" x14ac:dyDescent="0.25">
      <c r="A1645" s="90"/>
    </row>
    <row r="1646" spans="1:1" x14ac:dyDescent="0.25">
      <c r="A1646" s="90"/>
    </row>
    <row r="1647" spans="1:1" x14ac:dyDescent="0.25">
      <c r="A1647" s="90"/>
    </row>
    <row r="1648" spans="1:1" x14ac:dyDescent="0.25">
      <c r="A1648" s="90"/>
    </row>
    <row r="1649" spans="1:1" x14ac:dyDescent="0.25">
      <c r="A1649" s="90"/>
    </row>
    <row r="1650" spans="1:1" x14ac:dyDescent="0.25">
      <c r="A1650" s="90"/>
    </row>
    <row r="1651" spans="1:1" x14ac:dyDescent="0.25">
      <c r="A1651" s="90"/>
    </row>
    <row r="1652" spans="1:1" x14ac:dyDescent="0.25">
      <c r="A1652" s="90"/>
    </row>
    <row r="1653" spans="1:1" x14ac:dyDescent="0.25">
      <c r="A1653" s="90"/>
    </row>
    <row r="1654" spans="1:1" x14ac:dyDescent="0.25">
      <c r="A1654" s="90"/>
    </row>
    <row r="1655" spans="1:1" x14ac:dyDescent="0.25">
      <c r="A1655" s="90"/>
    </row>
    <row r="1656" spans="1:1" x14ac:dyDescent="0.25">
      <c r="A1656" s="90"/>
    </row>
    <row r="1657" spans="1:1" x14ac:dyDescent="0.25">
      <c r="A1657" s="90"/>
    </row>
    <row r="1658" spans="1:1" x14ac:dyDescent="0.25">
      <c r="A1658" s="90"/>
    </row>
    <row r="1659" spans="1:1" x14ac:dyDescent="0.25">
      <c r="A1659" s="90"/>
    </row>
    <row r="1660" spans="1:1" x14ac:dyDescent="0.25">
      <c r="A1660" s="90"/>
    </row>
    <row r="1661" spans="1:1" x14ac:dyDescent="0.25">
      <c r="A1661" s="90"/>
    </row>
    <row r="1662" spans="1:1" x14ac:dyDescent="0.25">
      <c r="A1662" s="90"/>
    </row>
    <row r="1663" spans="1:1" x14ac:dyDescent="0.25">
      <c r="A1663" s="90"/>
    </row>
    <row r="1664" spans="1:1" x14ac:dyDescent="0.25">
      <c r="A1664" s="90"/>
    </row>
    <row r="1665" spans="1:1" x14ac:dyDescent="0.25">
      <c r="A1665" s="90"/>
    </row>
    <row r="1666" spans="1:1" x14ac:dyDescent="0.25">
      <c r="A1666" s="90"/>
    </row>
    <row r="1667" spans="1:1" x14ac:dyDescent="0.25">
      <c r="A1667" s="90"/>
    </row>
    <row r="1668" spans="1:1" x14ac:dyDescent="0.25">
      <c r="A1668" s="90"/>
    </row>
    <row r="1669" spans="1:1" x14ac:dyDescent="0.25">
      <c r="A1669" s="90"/>
    </row>
    <row r="1670" spans="1:1" x14ac:dyDescent="0.25">
      <c r="A1670" s="90"/>
    </row>
    <row r="1671" spans="1:1" x14ac:dyDescent="0.25">
      <c r="A1671" s="90"/>
    </row>
    <row r="1672" spans="1:1" x14ac:dyDescent="0.25">
      <c r="A1672" s="90"/>
    </row>
    <row r="1673" spans="1:1" x14ac:dyDescent="0.25">
      <c r="A1673" s="90"/>
    </row>
    <row r="1674" spans="1:1" x14ac:dyDescent="0.25">
      <c r="A1674" s="90"/>
    </row>
    <row r="1675" spans="1:1" x14ac:dyDescent="0.25">
      <c r="A1675" s="90"/>
    </row>
    <row r="1676" spans="1:1" x14ac:dyDescent="0.25">
      <c r="A1676" s="90"/>
    </row>
    <row r="1677" spans="1:1" x14ac:dyDescent="0.25">
      <c r="A1677" s="90"/>
    </row>
    <row r="1678" spans="1:1" x14ac:dyDescent="0.25">
      <c r="A1678" s="90"/>
    </row>
    <row r="1679" spans="1:1" x14ac:dyDescent="0.25">
      <c r="A1679" s="90"/>
    </row>
    <row r="1680" spans="1:1" x14ac:dyDescent="0.25">
      <c r="A1680" s="90"/>
    </row>
    <row r="1681" spans="1:1" x14ac:dyDescent="0.25">
      <c r="A1681" s="90"/>
    </row>
    <row r="1682" spans="1:1" x14ac:dyDescent="0.25">
      <c r="A1682" s="90"/>
    </row>
    <row r="1683" spans="1:1" x14ac:dyDescent="0.25">
      <c r="A1683" s="90"/>
    </row>
    <row r="1684" spans="1:1" x14ac:dyDescent="0.25">
      <c r="A1684" s="90"/>
    </row>
    <row r="1685" spans="1:1" x14ac:dyDescent="0.25">
      <c r="A1685" s="90"/>
    </row>
    <row r="1686" spans="1:1" x14ac:dyDescent="0.25">
      <c r="A1686" s="90"/>
    </row>
    <row r="1687" spans="1:1" x14ac:dyDescent="0.25">
      <c r="A1687" s="90"/>
    </row>
    <row r="1688" spans="1:1" x14ac:dyDescent="0.25">
      <c r="A1688" s="90"/>
    </row>
    <row r="1689" spans="1:1" x14ac:dyDescent="0.25">
      <c r="A1689" s="90"/>
    </row>
    <row r="1690" spans="1:1" x14ac:dyDescent="0.25">
      <c r="A1690" s="90"/>
    </row>
    <row r="1691" spans="1:1" x14ac:dyDescent="0.25">
      <c r="A1691" s="90"/>
    </row>
    <row r="1692" spans="1:1" x14ac:dyDescent="0.25">
      <c r="A1692" s="90"/>
    </row>
    <row r="1693" spans="1:1" x14ac:dyDescent="0.25">
      <c r="A1693" s="90"/>
    </row>
    <row r="1694" spans="1:1" x14ac:dyDescent="0.25">
      <c r="A1694" s="90"/>
    </row>
    <row r="1695" spans="1:1" x14ac:dyDescent="0.25">
      <c r="A1695" s="90"/>
    </row>
    <row r="1696" spans="1:1" x14ac:dyDescent="0.25">
      <c r="A1696" s="90"/>
    </row>
    <row r="1697" spans="1:1" x14ac:dyDescent="0.25">
      <c r="A1697" s="90"/>
    </row>
    <row r="1698" spans="1:1" x14ac:dyDescent="0.25">
      <c r="A1698" s="90"/>
    </row>
    <row r="1699" spans="1:1" x14ac:dyDescent="0.25">
      <c r="A1699" s="90"/>
    </row>
    <row r="1700" spans="1:1" x14ac:dyDescent="0.25">
      <c r="A1700" s="90"/>
    </row>
    <row r="1701" spans="1:1" x14ac:dyDescent="0.25">
      <c r="A1701" s="90"/>
    </row>
    <row r="1702" spans="1:1" x14ac:dyDescent="0.25">
      <c r="A1702" s="90"/>
    </row>
    <row r="1703" spans="1:1" x14ac:dyDescent="0.25">
      <c r="A1703" s="90"/>
    </row>
    <row r="1704" spans="1:1" x14ac:dyDescent="0.25">
      <c r="A1704" s="90"/>
    </row>
    <row r="1705" spans="1:1" x14ac:dyDescent="0.25">
      <c r="A1705" s="90"/>
    </row>
    <row r="1706" spans="1:1" x14ac:dyDescent="0.25">
      <c r="A1706" s="90"/>
    </row>
    <row r="1707" spans="1:1" x14ac:dyDescent="0.25">
      <c r="A1707" s="90"/>
    </row>
    <row r="1708" spans="1:1" x14ac:dyDescent="0.25">
      <c r="A1708" s="90"/>
    </row>
    <row r="1709" spans="1:1" x14ac:dyDescent="0.25">
      <c r="A1709" s="90"/>
    </row>
    <row r="1710" spans="1:1" x14ac:dyDescent="0.25">
      <c r="A1710" s="90"/>
    </row>
    <row r="1711" spans="1:1" x14ac:dyDescent="0.25">
      <c r="A1711" s="90"/>
    </row>
    <row r="1712" spans="1:1" x14ac:dyDescent="0.25">
      <c r="A1712" s="90"/>
    </row>
    <row r="1713" spans="1:1" x14ac:dyDescent="0.25">
      <c r="A1713" s="90"/>
    </row>
    <row r="1714" spans="1:1" x14ac:dyDescent="0.25">
      <c r="A1714" s="90"/>
    </row>
    <row r="1715" spans="1:1" x14ac:dyDescent="0.25">
      <c r="A1715" s="90"/>
    </row>
    <row r="1716" spans="1:1" x14ac:dyDescent="0.25">
      <c r="A1716" s="90"/>
    </row>
    <row r="1717" spans="1:1" x14ac:dyDescent="0.25">
      <c r="A1717" s="90"/>
    </row>
    <row r="1718" spans="1:1" x14ac:dyDescent="0.25">
      <c r="A1718" s="90"/>
    </row>
    <row r="1719" spans="1:1" x14ac:dyDescent="0.25">
      <c r="A1719" s="90"/>
    </row>
    <row r="1720" spans="1:1" x14ac:dyDescent="0.25">
      <c r="A1720" s="90"/>
    </row>
    <row r="1721" spans="1:1" x14ac:dyDescent="0.25">
      <c r="A1721" s="90"/>
    </row>
    <row r="1722" spans="1:1" x14ac:dyDescent="0.25">
      <c r="A1722" s="90"/>
    </row>
    <row r="1723" spans="1:1" x14ac:dyDescent="0.25">
      <c r="A1723" s="90"/>
    </row>
    <row r="1724" spans="1:1" x14ac:dyDescent="0.25">
      <c r="A1724" s="90"/>
    </row>
    <row r="1725" spans="1:1" x14ac:dyDescent="0.25">
      <c r="A1725" s="90"/>
    </row>
    <row r="1726" spans="1:1" x14ac:dyDescent="0.25">
      <c r="A1726" s="90"/>
    </row>
    <row r="1727" spans="1:1" x14ac:dyDescent="0.25">
      <c r="A1727" s="90"/>
    </row>
    <row r="1728" spans="1:1" x14ac:dyDescent="0.25">
      <c r="A1728" s="90"/>
    </row>
    <row r="1729" spans="1:1" x14ac:dyDescent="0.25">
      <c r="A1729" s="90"/>
    </row>
    <row r="1730" spans="1:1" x14ac:dyDescent="0.25">
      <c r="A1730" s="90"/>
    </row>
    <row r="1731" spans="1:1" x14ac:dyDescent="0.25">
      <c r="A1731" s="90"/>
    </row>
    <row r="1732" spans="1:1" x14ac:dyDescent="0.25">
      <c r="A1732" s="90"/>
    </row>
    <row r="1733" spans="1:1" x14ac:dyDescent="0.25">
      <c r="A1733" s="90"/>
    </row>
    <row r="1734" spans="1:1" x14ac:dyDescent="0.25">
      <c r="A1734" s="90"/>
    </row>
    <row r="1735" spans="1:1" x14ac:dyDescent="0.25">
      <c r="A1735" s="90"/>
    </row>
    <row r="1736" spans="1:1" x14ac:dyDescent="0.25">
      <c r="A1736" s="90"/>
    </row>
    <row r="1737" spans="1:1" x14ac:dyDescent="0.25">
      <c r="A1737" s="90"/>
    </row>
    <row r="1738" spans="1:1" x14ac:dyDescent="0.25">
      <c r="A1738" s="90"/>
    </row>
    <row r="1739" spans="1:1" x14ac:dyDescent="0.25">
      <c r="A1739" s="90"/>
    </row>
    <row r="1740" spans="1:1" x14ac:dyDescent="0.25">
      <c r="A1740" s="90"/>
    </row>
    <row r="1741" spans="1:1" x14ac:dyDescent="0.25">
      <c r="A1741" s="90"/>
    </row>
    <row r="1742" spans="1:1" x14ac:dyDescent="0.25">
      <c r="A1742" s="90"/>
    </row>
    <row r="1743" spans="1:1" x14ac:dyDescent="0.25">
      <c r="A1743" s="90"/>
    </row>
    <row r="1744" spans="1:1" x14ac:dyDescent="0.25">
      <c r="A1744" s="90"/>
    </row>
    <row r="1745" spans="1:1" x14ac:dyDescent="0.25">
      <c r="A1745" s="90"/>
    </row>
    <row r="1746" spans="1:1" x14ac:dyDescent="0.25">
      <c r="A1746" s="90"/>
    </row>
    <row r="1747" spans="1:1" x14ac:dyDescent="0.25">
      <c r="A1747" s="90"/>
    </row>
    <row r="1748" spans="1:1" x14ac:dyDescent="0.25">
      <c r="A1748" s="90"/>
    </row>
    <row r="1749" spans="1:1" x14ac:dyDescent="0.25">
      <c r="A1749" s="90"/>
    </row>
    <row r="1750" spans="1:1" x14ac:dyDescent="0.25">
      <c r="A1750" s="90"/>
    </row>
    <row r="1751" spans="1:1" x14ac:dyDescent="0.25">
      <c r="A1751" s="90"/>
    </row>
    <row r="1752" spans="1:1" x14ac:dyDescent="0.25">
      <c r="A1752" s="90"/>
    </row>
    <row r="1753" spans="1:1" x14ac:dyDescent="0.25">
      <c r="A1753" s="90"/>
    </row>
    <row r="1754" spans="1:1" x14ac:dyDescent="0.25">
      <c r="A1754" s="90"/>
    </row>
    <row r="1755" spans="1:1" x14ac:dyDescent="0.25">
      <c r="A1755" s="90"/>
    </row>
    <row r="1756" spans="1:1" x14ac:dyDescent="0.25">
      <c r="A1756" s="90"/>
    </row>
    <row r="1757" spans="1:1" x14ac:dyDescent="0.25">
      <c r="A1757" s="90"/>
    </row>
    <row r="1758" spans="1:1" x14ac:dyDescent="0.25">
      <c r="A1758" s="90"/>
    </row>
    <row r="1759" spans="1:1" x14ac:dyDescent="0.25">
      <c r="A1759" s="90"/>
    </row>
    <row r="1760" spans="1:1" x14ac:dyDescent="0.25">
      <c r="A1760" s="90"/>
    </row>
    <row r="1761" spans="1:1" x14ac:dyDescent="0.25">
      <c r="A1761" s="90"/>
    </row>
    <row r="1762" spans="1:1" x14ac:dyDescent="0.25">
      <c r="A1762" s="90"/>
    </row>
    <row r="1763" spans="1:1" x14ac:dyDescent="0.25">
      <c r="A1763" s="90"/>
    </row>
    <row r="1764" spans="1:1" x14ac:dyDescent="0.25">
      <c r="A1764" s="90"/>
    </row>
    <row r="1765" spans="1:1" x14ac:dyDescent="0.25">
      <c r="A1765" s="90"/>
    </row>
    <row r="1766" spans="1:1" x14ac:dyDescent="0.25">
      <c r="A1766" s="90"/>
    </row>
    <row r="1767" spans="1:1" x14ac:dyDescent="0.25">
      <c r="A1767" s="90"/>
    </row>
    <row r="1768" spans="1:1" x14ac:dyDescent="0.25">
      <c r="A1768" s="90"/>
    </row>
    <row r="1769" spans="1:1" x14ac:dyDescent="0.25">
      <c r="A1769" s="90"/>
    </row>
    <row r="1770" spans="1:1" x14ac:dyDescent="0.25">
      <c r="A1770" s="90"/>
    </row>
    <row r="1771" spans="1:1" x14ac:dyDescent="0.25">
      <c r="A1771" s="90"/>
    </row>
    <row r="1772" spans="1:1" x14ac:dyDescent="0.25">
      <c r="A1772" s="90"/>
    </row>
    <row r="1773" spans="1:1" x14ac:dyDescent="0.25">
      <c r="A1773" s="90"/>
    </row>
    <row r="1774" spans="1:1" x14ac:dyDescent="0.25">
      <c r="A1774" s="90"/>
    </row>
    <row r="1775" spans="1:1" x14ac:dyDescent="0.25">
      <c r="A1775" s="90"/>
    </row>
    <row r="1776" spans="1:1" x14ac:dyDescent="0.25">
      <c r="A1776" s="90"/>
    </row>
    <row r="1777" spans="1:1" x14ac:dyDescent="0.25">
      <c r="A1777" s="90"/>
    </row>
    <row r="1778" spans="1:1" x14ac:dyDescent="0.25">
      <c r="A1778" s="90"/>
    </row>
    <row r="1779" spans="1:1" x14ac:dyDescent="0.25">
      <c r="A1779" s="90"/>
    </row>
    <row r="1780" spans="1:1" x14ac:dyDescent="0.25">
      <c r="A1780" s="90"/>
    </row>
    <row r="1781" spans="1:1" x14ac:dyDescent="0.25">
      <c r="A1781" s="90"/>
    </row>
    <row r="1782" spans="1:1" x14ac:dyDescent="0.25">
      <c r="A1782" s="90"/>
    </row>
    <row r="1783" spans="1:1" x14ac:dyDescent="0.25">
      <c r="A1783" s="90"/>
    </row>
    <row r="1784" spans="1:1" x14ac:dyDescent="0.25">
      <c r="A1784" s="90"/>
    </row>
    <row r="1785" spans="1:1" x14ac:dyDescent="0.25">
      <c r="A1785" s="90"/>
    </row>
    <row r="1786" spans="1:1" x14ac:dyDescent="0.25">
      <c r="A1786" s="90"/>
    </row>
    <row r="1787" spans="1:1" x14ac:dyDescent="0.25">
      <c r="A1787" s="90"/>
    </row>
    <row r="1788" spans="1:1" x14ac:dyDescent="0.25">
      <c r="A1788" s="90"/>
    </row>
    <row r="1789" spans="1:1" x14ac:dyDescent="0.25">
      <c r="A1789" s="90"/>
    </row>
    <row r="1790" spans="1:1" x14ac:dyDescent="0.25">
      <c r="A1790" s="90"/>
    </row>
    <row r="1791" spans="1:1" x14ac:dyDescent="0.25">
      <c r="A1791" s="90"/>
    </row>
    <row r="1792" spans="1:1" x14ac:dyDescent="0.25">
      <c r="A1792" s="90"/>
    </row>
    <row r="1793" spans="1:1" x14ac:dyDescent="0.25">
      <c r="A1793" s="90"/>
    </row>
    <row r="1794" spans="1:1" x14ac:dyDescent="0.25">
      <c r="A1794" s="90"/>
    </row>
    <row r="1795" spans="1:1" x14ac:dyDescent="0.25">
      <c r="A1795" s="90"/>
    </row>
    <row r="1796" spans="1:1" x14ac:dyDescent="0.25">
      <c r="A1796" s="90"/>
    </row>
    <row r="1797" spans="1:1" x14ac:dyDescent="0.25">
      <c r="A1797" s="90"/>
    </row>
    <row r="1798" spans="1:1" x14ac:dyDescent="0.25">
      <c r="A1798" s="90"/>
    </row>
    <row r="1799" spans="1:1" x14ac:dyDescent="0.25">
      <c r="A1799" s="90"/>
    </row>
    <row r="1800" spans="1:1" x14ac:dyDescent="0.25">
      <c r="A1800" s="90"/>
    </row>
    <row r="1801" spans="1:1" x14ac:dyDescent="0.25">
      <c r="A1801" s="90"/>
    </row>
    <row r="1802" spans="1:1" x14ac:dyDescent="0.25">
      <c r="A1802" s="90"/>
    </row>
    <row r="1803" spans="1:1" x14ac:dyDescent="0.25">
      <c r="A1803" s="90"/>
    </row>
    <row r="1804" spans="1:1" x14ac:dyDescent="0.25">
      <c r="A1804" s="90"/>
    </row>
    <row r="1805" spans="1:1" x14ac:dyDescent="0.25">
      <c r="A1805" s="90"/>
    </row>
    <row r="1806" spans="1:1" x14ac:dyDescent="0.25">
      <c r="A1806" s="90"/>
    </row>
    <row r="1807" spans="1:1" x14ac:dyDescent="0.25">
      <c r="A1807" s="90"/>
    </row>
    <row r="1808" spans="1:1" x14ac:dyDescent="0.25">
      <c r="A1808" s="90"/>
    </row>
    <row r="1809" spans="1:1" x14ac:dyDescent="0.25">
      <c r="A1809" s="90"/>
    </row>
    <row r="1810" spans="1:1" x14ac:dyDescent="0.25">
      <c r="A1810" s="90"/>
    </row>
    <row r="1811" spans="1:1" x14ac:dyDescent="0.25">
      <c r="A1811" s="90"/>
    </row>
    <row r="1812" spans="1:1" x14ac:dyDescent="0.25">
      <c r="A1812" s="90"/>
    </row>
    <row r="1813" spans="1:1" x14ac:dyDescent="0.25">
      <c r="A1813" s="90"/>
    </row>
    <row r="1814" spans="1:1" x14ac:dyDescent="0.25">
      <c r="A1814" s="90"/>
    </row>
    <row r="1815" spans="1:1" x14ac:dyDescent="0.25">
      <c r="A1815" s="90"/>
    </row>
    <row r="1816" spans="1:1" x14ac:dyDescent="0.25">
      <c r="A1816" s="90"/>
    </row>
    <row r="1817" spans="1:1" x14ac:dyDescent="0.25">
      <c r="A1817" s="90"/>
    </row>
    <row r="1818" spans="1:1" x14ac:dyDescent="0.25">
      <c r="A1818" s="90"/>
    </row>
    <row r="1819" spans="1:1" x14ac:dyDescent="0.25">
      <c r="A1819" s="90"/>
    </row>
    <row r="1820" spans="1:1" x14ac:dyDescent="0.25">
      <c r="A1820" s="90"/>
    </row>
    <row r="1821" spans="1:1" x14ac:dyDescent="0.25">
      <c r="A1821" s="90"/>
    </row>
    <row r="1822" spans="1:1" x14ac:dyDescent="0.25">
      <c r="A1822" s="90"/>
    </row>
    <row r="1823" spans="1:1" x14ac:dyDescent="0.25">
      <c r="A1823" s="90"/>
    </row>
    <row r="1824" spans="1:1" x14ac:dyDescent="0.25">
      <c r="A1824" s="90"/>
    </row>
    <row r="1825" spans="1:1" x14ac:dyDescent="0.25">
      <c r="A1825" s="90"/>
    </row>
    <row r="1826" spans="1:1" x14ac:dyDescent="0.25">
      <c r="A1826" s="90"/>
    </row>
    <row r="1827" spans="1:1" x14ac:dyDescent="0.25">
      <c r="A1827" s="90"/>
    </row>
    <row r="1828" spans="1:1" x14ac:dyDescent="0.25">
      <c r="A1828" s="90"/>
    </row>
    <row r="1829" spans="1:1" x14ac:dyDescent="0.25">
      <c r="A1829" s="90"/>
    </row>
    <row r="1830" spans="1:1" x14ac:dyDescent="0.25">
      <c r="A1830" s="90"/>
    </row>
    <row r="1831" spans="1:1" x14ac:dyDescent="0.25">
      <c r="A1831" s="90"/>
    </row>
    <row r="1832" spans="1:1" x14ac:dyDescent="0.25">
      <c r="A1832" s="90"/>
    </row>
    <row r="1833" spans="1:1" x14ac:dyDescent="0.25">
      <c r="A1833" s="90"/>
    </row>
    <row r="1834" spans="1:1" x14ac:dyDescent="0.25">
      <c r="A1834" s="90"/>
    </row>
    <row r="1835" spans="1:1" x14ac:dyDescent="0.25">
      <c r="A1835" s="90"/>
    </row>
    <row r="1836" spans="1:1" x14ac:dyDescent="0.25">
      <c r="A1836" s="90"/>
    </row>
    <row r="1837" spans="1:1" x14ac:dyDescent="0.25">
      <c r="A1837" s="90"/>
    </row>
    <row r="1838" spans="1:1" x14ac:dyDescent="0.25">
      <c r="A1838" s="90"/>
    </row>
    <row r="1839" spans="1:1" x14ac:dyDescent="0.25">
      <c r="A1839" s="90"/>
    </row>
    <row r="1840" spans="1:1" x14ac:dyDescent="0.25">
      <c r="A1840" s="90"/>
    </row>
    <row r="1841" spans="1:1" x14ac:dyDescent="0.25">
      <c r="A1841" s="90"/>
    </row>
    <row r="1842" spans="1:1" x14ac:dyDescent="0.25">
      <c r="A1842" s="90"/>
    </row>
    <row r="1843" spans="1:1" x14ac:dyDescent="0.25">
      <c r="A1843" s="90"/>
    </row>
    <row r="1844" spans="1:1" x14ac:dyDescent="0.25">
      <c r="A1844" s="90"/>
    </row>
    <row r="1845" spans="1:1" x14ac:dyDescent="0.25">
      <c r="A1845" s="90"/>
    </row>
    <row r="1846" spans="1:1" x14ac:dyDescent="0.25">
      <c r="A1846" s="90"/>
    </row>
    <row r="1847" spans="1:1" x14ac:dyDescent="0.25">
      <c r="A1847" s="90"/>
    </row>
    <row r="1848" spans="1:1" x14ac:dyDescent="0.25">
      <c r="A1848" s="90"/>
    </row>
    <row r="1849" spans="1:1" x14ac:dyDescent="0.25">
      <c r="A1849" s="90"/>
    </row>
    <row r="1850" spans="1:1" x14ac:dyDescent="0.25">
      <c r="A1850" s="90"/>
    </row>
    <row r="1851" spans="1:1" x14ac:dyDescent="0.25">
      <c r="A1851" s="90"/>
    </row>
    <row r="1852" spans="1:1" x14ac:dyDescent="0.25">
      <c r="A1852" s="90"/>
    </row>
    <row r="1853" spans="1:1" x14ac:dyDescent="0.25">
      <c r="A1853" s="90"/>
    </row>
    <row r="1854" spans="1:1" x14ac:dyDescent="0.25">
      <c r="A1854" s="90"/>
    </row>
    <row r="1855" spans="1:1" x14ac:dyDescent="0.25">
      <c r="A1855" s="90"/>
    </row>
    <row r="1856" spans="1:1" x14ac:dyDescent="0.25">
      <c r="A1856" s="90"/>
    </row>
    <row r="1857" spans="1:1" x14ac:dyDescent="0.25">
      <c r="A1857" s="90"/>
    </row>
    <row r="1858" spans="1:1" x14ac:dyDescent="0.25">
      <c r="A1858" s="90"/>
    </row>
    <row r="1859" spans="1:1" x14ac:dyDescent="0.25">
      <c r="A1859" s="90"/>
    </row>
    <row r="1860" spans="1:1" x14ac:dyDescent="0.25">
      <c r="A1860" s="90"/>
    </row>
    <row r="1861" spans="1:1" x14ac:dyDescent="0.25">
      <c r="A1861" s="90"/>
    </row>
    <row r="1862" spans="1:1" x14ac:dyDescent="0.25">
      <c r="A1862" s="90"/>
    </row>
    <row r="1863" spans="1:1" x14ac:dyDescent="0.25">
      <c r="A1863" s="90"/>
    </row>
    <row r="1864" spans="1:1" x14ac:dyDescent="0.25">
      <c r="A1864" s="90"/>
    </row>
    <row r="1865" spans="1:1" x14ac:dyDescent="0.25">
      <c r="A1865" s="90"/>
    </row>
    <row r="1866" spans="1:1" x14ac:dyDescent="0.25">
      <c r="A1866" s="90"/>
    </row>
    <row r="1867" spans="1:1" x14ac:dyDescent="0.25">
      <c r="A1867" s="90"/>
    </row>
    <row r="1868" spans="1:1" x14ac:dyDescent="0.25">
      <c r="A1868" s="90"/>
    </row>
    <row r="1869" spans="1:1" x14ac:dyDescent="0.25">
      <c r="A1869" s="90"/>
    </row>
    <row r="1870" spans="1:1" x14ac:dyDescent="0.25">
      <c r="A1870" s="90"/>
    </row>
    <row r="1871" spans="1:1" x14ac:dyDescent="0.25">
      <c r="A1871" s="90"/>
    </row>
    <row r="1872" spans="1:1" x14ac:dyDescent="0.25">
      <c r="A1872" s="90"/>
    </row>
    <row r="1873" spans="1:1" x14ac:dyDescent="0.25">
      <c r="A1873" s="90"/>
    </row>
    <row r="1874" spans="1:1" x14ac:dyDescent="0.25">
      <c r="A1874" s="90"/>
    </row>
    <row r="1875" spans="1:1" x14ac:dyDescent="0.25">
      <c r="A1875" s="90"/>
    </row>
    <row r="1876" spans="1:1" x14ac:dyDescent="0.25">
      <c r="A1876" s="90"/>
    </row>
    <row r="1877" spans="1:1" x14ac:dyDescent="0.25">
      <c r="A1877" s="90"/>
    </row>
    <row r="1878" spans="1:1" x14ac:dyDescent="0.25">
      <c r="A1878" s="90"/>
    </row>
    <row r="1879" spans="1:1" x14ac:dyDescent="0.25">
      <c r="A1879" s="90"/>
    </row>
    <row r="1880" spans="1:1" x14ac:dyDescent="0.25">
      <c r="A1880" s="90"/>
    </row>
    <row r="1881" spans="1:1" x14ac:dyDescent="0.25">
      <c r="A1881" s="90"/>
    </row>
    <row r="1882" spans="1:1" x14ac:dyDescent="0.25">
      <c r="A1882" s="90"/>
    </row>
    <row r="1883" spans="1:1" x14ac:dyDescent="0.25">
      <c r="A1883" s="90"/>
    </row>
    <row r="1884" spans="1:1" x14ac:dyDescent="0.25">
      <c r="A1884" s="90"/>
    </row>
    <row r="1885" spans="1:1" x14ac:dyDescent="0.25">
      <c r="A1885" s="90"/>
    </row>
    <row r="1886" spans="1:1" x14ac:dyDescent="0.25">
      <c r="A1886" s="90"/>
    </row>
    <row r="1887" spans="1:1" x14ac:dyDescent="0.25">
      <c r="A1887" s="90"/>
    </row>
    <row r="1888" spans="1:1" x14ac:dyDescent="0.25">
      <c r="A1888" s="90"/>
    </row>
    <row r="1889" spans="1:1" x14ac:dyDescent="0.25">
      <c r="A1889" s="90"/>
    </row>
    <row r="1890" spans="1:1" x14ac:dyDescent="0.25">
      <c r="A1890" s="90"/>
    </row>
    <row r="1891" spans="1:1" x14ac:dyDescent="0.25">
      <c r="A1891" s="90"/>
    </row>
    <row r="1892" spans="1:1" x14ac:dyDescent="0.25">
      <c r="A1892" s="90"/>
    </row>
    <row r="1893" spans="1:1" x14ac:dyDescent="0.25">
      <c r="A1893" s="90"/>
    </row>
    <row r="1894" spans="1:1" x14ac:dyDescent="0.25">
      <c r="A1894" s="90"/>
    </row>
    <row r="1895" spans="1:1" x14ac:dyDescent="0.25">
      <c r="A1895" s="90"/>
    </row>
    <row r="1896" spans="1:1" x14ac:dyDescent="0.25">
      <c r="A1896" s="90"/>
    </row>
    <row r="1897" spans="1:1" x14ac:dyDescent="0.25">
      <c r="A1897" s="90"/>
    </row>
    <row r="1898" spans="1:1" x14ac:dyDescent="0.25">
      <c r="A1898" s="90"/>
    </row>
    <row r="1899" spans="1:1" x14ac:dyDescent="0.25">
      <c r="A1899" s="90"/>
    </row>
    <row r="1900" spans="1:1" x14ac:dyDescent="0.25">
      <c r="A1900" s="90"/>
    </row>
    <row r="1901" spans="1:1" x14ac:dyDescent="0.25">
      <c r="A1901" s="90"/>
    </row>
    <row r="1902" spans="1:1" x14ac:dyDescent="0.25">
      <c r="A1902" s="90"/>
    </row>
    <row r="1903" spans="1:1" x14ac:dyDescent="0.25">
      <c r="A1903" s="90"/>
    </row>
    <row r="1904" spans="1:1" x14ac:dyDescent="0.25">
      <c r="A1904" s="90"/>
    </row>
    <row r="1905" spans="1:1" x14ac:dyDescent="0.25">
      <c r="A1905" s="90"/>
    </row>
    <row r="1906" spans="1:1" x14ac:dyDescent="0.25">
      <c r="A1906" s="90"/>
    </row>
    <row r="1907" spans="1:1" x14ac:dyDescent="0.25">
      <c r="A1907" s="90"/>
    </row>
    <row r="1908" spans="1:1" x14ac:dyDescent="0.25">
      <c r="A1908" s="90"/>
    </row>
    <row r="1909" spans="1:1" x14ac:dyDescent="0.25">
      <c r="A1909" s="90"/>
    </row>
    <row r="1910" spans="1:1" x14ac:dyDescent="0.25">
      <c r="A1910" s="90"/>
    </row>
    <row r="1911" spans="1:1" x14ac:dyDescent="0.25">
      <c r="A1911" s="90"/>
    </row>
    <row r="1912" spans="1:1" x14ac:dyDescent="0.25">
      <c r="A1912" s="90"/>
    </row>
    <row r="1913" spans="1:1" x14ac:dyDescent="0.25">
      <c r="A1913" s="90"/>
    </row>
    <row r="1914" spans="1:1" x14ac:dyDescent="0.25">
      <c r="A1914" s="90"/>
    </row>
    <row r="1915" spans="1:1" x14ac:dyDescent="0.25">
      <c r="A1915" s="90"/>
    </row>
    <row r="1916" spans="1:1" x14ac:dyDescent="0.25">
      <c r="A1916" s="90"/>
    </row>
    <row r="1917" spans="1:1" x14ac:dyDescent="0.25">
      <c r="A1917" s="90"/>
    </row>
    <row r="1918" spans="1:1" x14ac:dyDescent="0.25">
      <c r="A1918" s="90"/>
    </row>
    <row r="1919" spans="1:1" x14ac:dyDescent="0.25">
      <c r="A1919" s="90"/>
    </row>
    <row r="1920" spans="1:1" x14ac:dyDescent="0.25">
      <c r="A1920" s="90"/>
    </row>
    <row r="1921" spans="1:1" x14ac:dyDescent="0.25">
      <c r="A1921" s="90"/>
    </row>
    <row r="1922" spans="1:1" x14ac:dyDescent="0.25">
      <c r="A1922" s="90"/>
    </row>
    <row r="1923" spans="1:1" x14ac:dyDescent="0.25">
      <c r="A1923" s="90"/>
    </row>
    <row r="1924" spans="1:1" x14ac:dyDescent="0.25">
      <c r="A1924" s="90"/>
    </row>
    <row r="1925" spans="1:1" x14ac:dyDescent="0.25">
      <c r="A1925" s="90"/>
    </row>
    <row r="1926" spans="1:1" x14ac:dyDescent="0.25">
      <c r="A1926" s="90"/>
    </row>
    <row r="1927" spans="1:1" x14ac:dyDescent="0.25">
      <c r="A1927" s="90"/>
    </row>
    <row r="1928" spans="1:1" x14ac:dyDescent="0.25">
      <c r="A1928" s="90"/>
    </row>
    <row r="1929" spans="1:1" x14ac:dyDescent="0.25">
      <c r="A1929" s="90"/>
    </row>
    <row r="1930" spans="1:1" x14ac:dyDescent="0.25">
      <c r="A1930" s="90"/>
    </row>
    <row r="1931" spans="1:1" x14ac:dyDescent="0.25">
      <c r="A1931" s="90"/>
    </row>
    <row r="1932" spans="1:1" x14ac:dyDescent="0.25">
      <c r="A1932" s="90"/>
    </row>
    <row r="1933" spans="1:1" x14ac:dyDescent="0.25">
      <c r="A1933" s="90"/>
    </row>
    <row r="1934" spans="1:1" x14ac:dyDescent="0.25">
      <c r="A1934" s="90"/>
    </row>
    <row r="1935" spans="1:1" x14ac:dyDescent="0.25">
      <c r="A1935" s="90"/>
    </row>
    <row r="1936" spans="1:1" x14ac:dyDescent="0.25">
      <c r="A1936" s="90"/>
    </row>
    <row r="1937" spans="1:1" x14ac:dyDescent="0.25">
      <c r="A1937" s="90"/>
    </row>
    <row r="1938" spans="1:1" x14ac:dyDescent="0.25">
      <c r="A1938" s="90"/>
    </row>
    <row r="1939" spans="1:1" x14ac:dyDescent="0.25">
      <c r="A1939" s="90"/>
    </row>
    <row r="1940" spans="1:1" x14ac:dyDescent="0.25">
      <c r="A1940" s="90"/>
    </row>
    <row r="1941" spans="1:1" x14ac:dyDescent="0.25">
      <c r="A1941" s="90"/>
    </row>
    <row r="1942" spans="1:1" x14ac:dyDescent="0.25">
      <c r="A1942" s="90"/>
    </row>
    <row r="1943" spans="1:1" x14ac:dyDescent="0.25">
      <c r="A1943" s="90"/>
    </row>
    <row r="1944" spans="1:1" x14ac:dyDescent="0.25">
      <c r="A1944" s="90"/>
    </row>
    <row r="1945" spans="1:1" x14ac:dyDescent="0.25">
      <c r="A1945" s="90"/>
    </row>
    <row r="1946" spans="1:1" x14ac:dyDescent="0.25">
      <c r="A1946" s="90"/>
    </row>
    <row r="1947" spans="1:1" x14ac:dyDescent="0.25">
      <c r="A1947" s="90"/>
    </row>
    <row r="1948" spans="1:1" x14ac:dyDescent="0.25">
      <c r="A1948" s="90"/>
    </row>
    <row r="1949" spans="1:1" x14ac:dyDescent="0.25">
      <c r="A1949" s="90"/>
    </row>
    <row r="1950" spans="1:1" x14ac:dyDescent="0.25">
      <c r="A1950" s="90"/>
    </row>
    <row r="1951" spans="1:1" x14ac:dyDescent="0.25">
      <c r="A1951" s="90"/>
    </row>
    <row r="1952" spans="1:1" x14ac:dyDescent="0.25">
      <c r="A1952" s="90"/>
    </row>
    <row r="1953" spans="1:1" x14ac:dyDescent="0.25">
      <c r="A1953" s="90"/>
    </row>
    <row r="1954" spans="1:1" x14ac:dyDescent="0.25">
      <c r="A1954" s="90"/>
    </row>
    <row r="1955" spans="1:1" x14ac:dyDescent="0.25">
      <c r="A1955" s="90"/>
    </row>
    <row r="1956" spans="1:1" x14ac:dyDescent="0.25">
      <c r="A1956" s="90"/>
    </row>
    <row r="1957" spans="1:1" x14ac:dyDescent="0.25">
      <c r="A1957" s="90"/>
    </row>
    <row r="1958" spans="1:1" x14ac:dyDescent="0.25">
      <c r="A1958" s="90"/>
    </row>
    <row r="1959" spans="1:1" x14ac:dyDescent="0.25">
      <c r="A1959" s="90"/>
    </row>
    <row r="1960" spans="1:1" x14ac:dyDescent="0.25">
      <c r="A1960" s="90"/>
    </row>
    <row r="1961" spans="1:1" x14ac:dyDescent="0.25">
      <c r="A1961" s="90"/>
    </row>
    <row r="1962" spans="1:1" x14ac:dyDescent="0.25">
      <c r="A1962" s="90"/>
    </row>
    <row r="1963" spans="1:1" x14ac:dyDescent="0.25">
      <c r="A1963" s="90"/>
    </row>
    <row r="1964" spans="1:1" x14ac:dyDescent="0.25">
      <c r="A1964" s="90"/>
    </row>
    <row r="1965" spans="1:1" x14ac:dyDescent="0.25">
      <c r="A1965" s="90"/>
    </row>
    <row r="1966" spans="1:1" x14ac:dyDescent="0.25">
      <c r="A1966" s="90"/>
    </row>
    <row r="1967" spans="1:1" x14ac:dyDescent="0.25">
      <c r="A1967" s="90"/>
    </row>
    <row r="1968" spans="1:1" x14ac:dyDescent="0.25">
      <c r="A1968" s="90"/>
    </row>
    <row r="1969" spans="1:1" x14ac:dyDescent="0.25">
      <c r="A1969" s="90"/>
    </row>
    <row r="1970" spans="1:1" x14ac:dyDescent="0.25">
      <c r="A1970" s="90"/>
    </row>
    <row r="1971" spans="1:1" x14ac:dyDescent="0.25">
      <c r="A1971" s="90"/>
    </row>
    <row r="1972" spans="1:1" x14ac:dyDescent="0.25">
      <c r="A1972" s="90"/>
    </row>
    <row r="1973" spans="1:1" x14ac:dyDescent="0.25">
      <c r="A1973" s="90"/>
    </row>
    <row r="1974" spans="1:1" x14ac:dyDescent="0.25">
      <c r="A1974" s="90"/>
    </row>
    <row r="1975" spans="1:1" x14ac:dyDescent="0.25">
      <c r="A1975" s="90"/>
    </row>
    <row r="1976" spans="1:1" x14ac:dyDescent="0.25">
      <c r="A1976" s="90"/>
    </row>
    <row r="1977" spans="1:1" x14ac:dyDescent="0.25">
      <c r="A1977" s="90"/>
    </row>
    <row r="1978" spans="1:1" x14ac:dyDescent="0.25">
      <c r="A1978" s="90"/>
    </row>
    <row r="1979" spans="1:1" x14ac:dyDescent="0.25">
      <c r="A1979" s="90"/>
    </row>
    <row r="1980" spans="1:1" x14ac:dyDescent="0.25">
      <c r="A1980" s="90"/>
    </row>
    <row r="1981" spans="1:1" x14ac:dyDescent="0.25">
      <c r="A1981" s="90"/>
    </row>
    <row r="1982" spans="1:1" x14ac:dyDescent="0.25">
      <c r="A1982" s="90"/>
    </row>
    <row r="1983" spans="1:1" x14ac:dyDescent="0.25">
      <c r="A1983" s="90"/>
    </row>
    <row r="1984" spans="1:1" x14ac:dyDescent="0.25">
      <c r="A1984" s="90"/>
    </row>
    <row r="1985" spans="1:1" x14ac:dyDescent="0.25">
      <c r="A1985" s="90"/>
    </row>
    <row r="1986" spans="1:1" x14ac:dyDescent="0.25">
      <c r="A1986" s="90"/>
    </row>
    <row r="1987" spans="1:1" x14ac:dyDescent="0.25">
      <c r="A1987" s="90"/>
    </row>
    <row r="1988" spans="1:1" x14ac:dyDescent="0.25">
      <c r="A1988" s="90"/>
    </row>
    <row r="1989" spans="1:1" x14ac:dyDescent="0.25">
      <c r="A1989" s="90"/>
    </row>
    <row r="1990" spans="1:1" x14ac:dyDescent="0.25">
      <c r="A1990" s="90"/>
    </row>
    <row r="1991" spans="1:1" x14ac:dyDescent="0.25">
      <c r="A1991" s="90"/>
    </row>
    <row r="1992" spans="1:1" x14ac:dyDescent="0.25">
      <c r="A1992" s="90"/>
    </row>
    <row r="1993" spans="1:1" x14ac:dyDescent="0.25">
      <c r="A1993" s="90"/>
    </row>
    <row r="1994" spans="1:1" x14ac:dyDescent="0.25">
      <c r="A1994" s="90"/>
    </row>
    <row r="1995" spans="1:1" x14ac:dyDescent="0.25">
      <c r="A1995" s="90"/>
    </row>
    <row r="1996" spans="1:1" x14ac:dyDescent="0.25">
      <c r="A1996" s="90"/>
    </row>
    <row r="1997" spans="1:1" x14ac:dyDescent="0.25">
      <c r="A1997" s="90"/>
    </row>
    <row r="1998" spans="1:1" x14ac:dyDescent="0.25">
      <c r="A1998" s="90"/>
    </row>
    <row r="1999" spans="1:1" x14ac:dyDescent="0.25">
      <c r="A1999" s="90"/>
    </row>
    <row r="2000" spans="1:1" x14ac:dyDescent="0.25">
      <c r="A2000" s="90"/>
    </row>
    <row r="2001" spans="1:1" x14ac:dyDescent="0.25">
      <c r="A2001" s="90"/>
    </row>
    <row r="2002" spans="1:1" x14ac:dyDescent="0.25">
      <c r="A2002" s="90"/>
    </row>
    <row r="2003" spans="1:1" x14ac:dyDescent="0.25">
      <c r="A2003" s="90"/>
    </row>
    <row r="2004" spans="1:1" x14ac:dyDescent="0.25">
      <c r="A2004" s="90"/>
    </row>
    <row r="2005" spans="1:1" x14ac:dyDescent="0.25">
      <c r="A2005" s="90"/>
    </row>
    <row r="2006" spans="1:1" x14ac:dyDescent="0.25">
      <c r="A2006" s="90"/>
    </row>
    <row r="2007" spans="1:1" x14ac:dyDescent="0.25">
      <c r="A2007" s="90"/>
    </row>
    <row r="2008" spans="1:1" x14ac:dyDescent="0.25">
      <c r="A2008" s="90"/>
    </row>
    <row r="2009" spans="1:1" x14ac:dyDescent="0.25">
      <c r="A2009" s="90"/>
    </row>
    <row r="2010" spans="1:1" x14ac:dyDescent="0.25">
      <c r="A2010" s="90"/>
    </row>
    <row r="2011" spans="1:1" x14ac:dyDescent="0.25">
      <c r="A2011" s="90"/>
    </row>
    <row r="2012" spans="1:1" x14ac:dyDescent="0.25">
      <c r="A2012" s="90"/>
    </row>
    <row r="2013" spans="1:1" x14ac:dyDescent="0.25">
      <c r="A2013" s="90"/>
    </row>
    <row r="2014" spans="1:1" x14ac:dyDescent="0.25">
      <c r="A2014" s="90"/>
    </row>
    <row r="2015" spans="1:1" x14ac:dyDescent="0.25">
      <c r="A2015" s="90"/>
    </row>
    <row r="2016" spans="1:1" x14ac:dyDescent="0.25">
      <c r="A2016" s="90"/>
    </row>
    <row r="2017" spans="1:1" x14ac:dyDescent="0.25">
      <c r="A2017" s="90"/>
    </row>
    <row r="2018" spans="1:1" x14ac:dyDescent="0.25">
      <c r="A2018" s="90"/>
    </row>
  </sheetData>
  <mergeCells count="1">
    <mergeCell ref="A3:B3"/>
  </mergeCells>
  <pageMargins left="0.7" right="0.7" top="0.75" bottom="0.75" header="0.3" footer="0.3"/>
  <pageSetup firstPageNumber="292" orientation="portrait" useFirstPageNumber="1" horizontalDpi="4294967294" verticalDpi="4294967294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topLeftCell="A119" zoomScale="85" zoomScaleNormal="85" workbookViewId="0">
      <selection activeCell="G132" sqref="G132"/>
    </sheetView>
  </sheetViews>
  <sheetFormatPr defaultColWidth="9.140625" defaultRowHeight="16.5" x14ac:dyDescent="0.3"/>
  <cols>
    <col min="1" max="1" width="13.85546875" style="2" customWidth="1"/>
    <col min="2" max="2" width="16" style="2" customWidth="1"/>
    <col min="3" max="3" width="74.85546875" style="2" customWidth="1"/>
    <col min="4" max="4" width="27.42578125" style="2" customWidth="1"/>
    <col min="5" max="5" width="20.42578125" style="4" customWidth="1"/>
    <col min="6" max="6" width="19" style="4" bestFit="1" customWidth="1"/>
    <col min="7" max="8" width="16.42578125" style="4" customWidth="1"/>
    <col min="9" max="9" width="9.140625" style="4"/>
    <col min="10" max="16384" width="9.140625" style="2"/>
  </cols>
  <sheetData>
    <row r="1" spans="1:11" ht="21.75" customHeight="1" x14ac:dyDescent="0.3">
      <c r="A1" s="5"/>
      <c r="D1" s="100" t="s">
        <v>84</v>
      </c>
    </row>
    <row r="2" spans="1:11" ht="18.75" customHeight="1" x14ac:dyDescent="0.3">
      <c r="A2" s="5"/>
      <c r="D2" s="100" t="s">
        <v>4</v>
      </c>
    </row>
    <row r="3" spans="1:11" ht="66.75" customHeight="1" x14ac:dyDescent="0.3">
      <c r="A3" s="198" t="s">
        <v>103</v>
      </c>
      <c r="B3" s="198"/>
      <c r="C3" s="198"/>
      <c r="D3" s="198"/>
    </row>
    <row r="4" spans="1:11" x14ac:dyDescent="0.3">
      <c r="A4" s="5"/>
    </row>
    <row r="5" spans="1:11" ht="21.75" customHeight="1" thickBot="1" x14ac:dyDescent="0.35">
      <c r="A5" s="5"/>
      <c r="D5" s="210" t="s">
        <v>75</v>
      </c>
      <c r="E5" s="210"/>
    </row>
    <row r="6" spans="1:11" ht="36.75" customHeight="1" x14ac:dyDescent="0.3">
      <c r="A6" s="199" t="s">
        <v>5</v>
      </c>
      <c r="B6" s="200"/>
      <c r="C6" s="201" t="s">
        <v>6</v>
      </c>
      <c r="D6" s="203" t="s">
        <v>123</v>
      </c>
    </row>
    <row r="7" spans="1:11" ht="25.5" customHeight="1" x14ac:dyDescent="0.3">
      <c r="A7" s="8" t="s">
        <v>7</v>
      </c>
      <c r="B7" s="9" t="s">
        <v>8</v>
      </c>
      <c r="C7" s="202"/>
      <c r="D7" s="204"/>
      <c r="F7" s="10"/>
      <c r="G7" s="10"/>
      <c r="H7" s="10"/>
    </row>
    <row r="8" spans="1:11" ht="38.25" customHeight="1" thickBot="1" x14ac:dyDescent="0.35">
      <c r="A8" s="11"/>
      <c r="B8" s="12"/>
      <c r="C8" s="13" t="s">
        <v>9</v>
      </c>
      <c r="D8" s="14">
        <f>+D10+D23+D49+D65+D85+D112+D121</f>
        <v>336467575.60000002</v>
      </c>
      <c r="E8" s="72"/>
      <c r="F8" s="15"/>
      <c r="G8" s="16"/>
      <c r="H8" s="10"/>
    </row>
    <row r="9" spans="1:11" s="17" customFormat="1" ht="33.75" customHeight="1" thickBot="1" x14ac:dyDescent="0.35">
      <c r="A9" s="170"/>
      <c r="B9" s="170"/>
      <c r="C9" s="24" t="s">
        <v>3</v>
      </c>
      <c r="D9" s="25"/>
      <c r="F9" s="19"/>
      <c r="G9" s="19"/>
      <c r="H9" s="19"/>
      <c r="I9" s="19"/>
      <c r="J9" s="19"/>
      <c r="K9" s="19"/>
    </row>
    <row r="10" spans="1:11" s="17" customFormat="1" ht="32.25" customHeight="1" x14ac:dyDescent="0.3">
      <c r="A10" s="188">
        <v>1210</v>
      </c>
      <c r="B10" s="189"/>
      <c r="C10" s="192" t="s">
        <v>86</v>
      </c>
      <c r="D10" s="193">
        <f>D17</f>
        <v>144000000</v>
      </c>
      <c r="F10" s="19"/>
      <c r="G10" s="19"/>
      <c r="H10" s="19"/>
      <c r="I10" s="19"/>
      <c r="J10" s="19"/>
      <c r="K10" s="19"/>
    </row>
    <row r="11" spans="1:11" s="17" customFormat="1" x14ac:dyDescent="0.3">
      <c r="A11" s="175"/>
      <c r="B11" s="190"/>
      <c r="C11" s="172"/>
      <c r="D11" s="194"/>
      <c r="F11" s="19"/>
      <c r="G11" s="19"/>
      <c r="H11" s="19"/>
      <c r="I11" s="19"/>
      <c r="J11" s="19"/>
      <c r="K11" s="19"/>
    </row>
    <row r="12" spans="1:11" s="17" customFormat="1" ht="24" customHeight="1" x14ac:dyDescent="0.3">
      <c r="A12" s="175"/>
      <c r="B12" s="190"/>
      <c r="C12" s="171" t="s">
        <v>87</v>
      </c>
      <c r="D12" s="194"/>
      <c r="F12" s="19"/>
      <c r="G12" s="19"/>
      <c r="H12" s="19"/>
      <c r="I12" s="19"/>
      <c r="J12" s="19"/>
      <c r="K12" s="19"/>
    </row>
    <row r="13" spans="1:11" s="17" customFormat="1" x14ac:dyDescent="0.3">
      <c r="A13" s="175"/>
      <c r="B13" s="190"/>
      <c r="C13" s="172"/>
      <c r="D13" s="194"/>
      <c r="F13" s="19"/>
      <c r="G13" s="19"/>
      <c r="H13" s="19"/>
      <c r="I13" s="19"/>
      <c r="J13" s="19"/>
      <c r="K13" s="19"/>
    </row>
    <row r="14" spans="1:11" s="17" customFormat="1" ht="32.25" customHeight="1" x14ac:dyDescent="0.3">
      <c r="A14" s="175"/>
      <c r="B14" s="190"/>
      <c r="C14" s="171" t="s">
        <v>88</v>
      </c>
      <c r="D14" s="194"/>
      <c r="F14" s="19"/>
      <c r="G14" s="19"/>
      <c r="H14" s="19"/>
      <c r="I14" s="19"/>
      <c r="J14" s="19"/>
      <c r="K14" s="19"/>
    </row>
    <row r="15" spans="1:11" s="17" customFormat="1" ht="32.25" customHeight="1" x14ac:dyDescent="0.3">
      <c r="A15" s="175"/>
      <c r="B15" s="191"/>
      <c r="C15" s="172"/>
      <c r="D15" s="195"/>
      <c r="F15" s="19"/>
      <c r="G15" s="19"/>
      <c r="H15" s="19"/>
      <c r="I15" s="19"/>
      <c r="J15" s="19"/>
      <c r="K15" s="19"/>
    </row>
    <row r="16" spans="1:11" ht="29.25" customHeight="1" x14ac:dyDescent="0.3">
      <c r="A16" s="149" t="s">
        <v>10</v>
      </c>
      <c r="B16" s="150"/>
      <c r="C16" s="150"/>
      <c r="D16" s="151"/>
      <c r="F16" s="10"/>
      <c r="G16" s="10"/>
      <c r="H16" s="10"/>
      <c r="I16" s="10"/>
      <c r="J16" s="10"/>
      <c r="K16" s="10"/>
    </row>
    <row r="17" spans="1:11" ht="26.25" customHeight="1" x14ac:dyDescent="0.3">
      <c r="A17" s="175"/>
      <c r="B17" s="166">
        <v>42001</v>
      </c>
      <c r="C17" s="171" t="s">
        <v>89</v>
      </c>
      <c r="D17" s="173">
        <f>-'hav.3-1'!B56</f>
        <v>144000000</v>
      </c>
      <c r="F17" s="10"/>
      <c r="G17" s="10"/>
      <c r="H17" s="10"/>
      <c r="I17" s="10"/>
      <c r="J17" s="10"/>
      <c r="K17" s="10"/>
    </row>
    <row r="18" spans="1:11" ht="21" customHeight="1" x14ac:dyDescent="0.3">
      <c r="A18" s="175"/>
      <c r="B18" s="167"/>
      <c r="C18" s="172"/>
      <c r="D18" s="174"/>
      <c r="F18" s="10"/>
      <c r="G18" s="10"/>
      <c r="H18" s="10"/>
      <c r="I18" s="10"/>
      <c r="J18" s="10"/>
      <c r="K18" s="10"/>
    </row>
    <row r="19" spans="1:11" ht="24.75" customHeight="1" x14ac:dyDescent="0.3">
      <c r="A19" s="175"/>
      <c r="B19" s="167"/>
      <c r="C19" s="171" t="s">
        <v>90</v>
      </c>
      <c r="D19" s="174"/>
      <c r="F19" s="10"/>
      <c r="G19" s="10"/>
      <c r="H19" s="10"/>
      <c r="I19" s="10"/>
      <c r="J19" s="10"/>
      <c r="K19" s="10"/>
    </row>
    <row r="20" spans="1:11" ht="33.75" customHeight="1" x14ac:dyDescent="0.3">
      <c r="A20" s="175"/>
      <c r="B20" s="167"/>
      <c r="C20" s="172"/>
      <c r="D20" s="174"/>
      <c r="F20" s="10"/>
      <c r="G20" s="10"/>
      <c r="H20" s="10"/>
      <c r="I20" s="10"/>
      <c r="J20" s="10"/>
      <c r="K20" s="10"/>
    </row>
    <row r="21" spans="1:11" ht="23.25" customHeight="1" x14ac:dyDescent="0.3">
      <c r="A21" s="175"/>
      <c r="B21" s="167"/>
      <c r="C21" s="196" t="s">
        <v>91</v>
      </c>
      <c r="D21" s="174"/>
      <c r="F21" s="10"/>
      <c r="G21" s="10"/>
      <c r="H21" s="10"/>
      <c r="I21" s="10"/>
      <c r="J21" s="10"/>
      <c r="K21" s="10"/>
    </row>
    <row r="22" spans="1:11" ht="23.25" customHeight="1" x14ac:dyDescent="0.3">
      <c r="A22" s="175"/>
      <c r="B22" s="167"/>
      <c r="C22" s="197"/>
      <c r="D22" s="174"/>
      <c r="F22" s="10"/>
      <c r="G22" s="10"/>
      <c r="H22" s="10"/>
      <c r="I22" s="10"/>
      <c r="J22" s="10"/>
      <c r="K22" s="10"/>
    </row>
    <row r="23" spans="1:11" ht="29.25" customHeight="1" x14ac:dyDescent="0.3">
      <c r="A23" s="175">
        <v>1211</v>
      </c>
      <c r="B23" s="205"/>
      <c r="C23" s="206" t="s">
        <v>92</v>
      </c>
      <c r="D23" s="208">
        <f>+D30+D36+D42</f>
        <v>122370475.3</v>
      </c>
      <c r="F23" s="10"/>
      <c r="G23" s="10"/>
      <c r="H23" s="10"/>
      <c r="I23" s="10"/>
      <c r="J23" s="10"/>
      <c r="K23" s="10"/>
    </row>
    <row r="24" spans="1:11" x14ac:dyDescent="0.3">
      <c r="A24" s="175"/>
      <c r="B24" s="205"/>
      <c r="C24" s="207"/>
      <c r="D24" s="194"/>
      <c r="F24" s="10"/>
      <c r="G24" s="10"/>
      <c r="H24" s="10"/>
      <c r="I24" s="10"/>
      <c r="J24" s="10"/>
      <c r="K24" s="10"/>
    </row>
    <row r="25" spans="1:11" ht="27" customHeight="1" x14ac:dyDescent="0.3">
      <c r="A25" s="175"/>
      <c r="B25" s="205"/>
      <c r="C25" s="209" t="s">
        <v>93</v>
      </c>
      <c r="D25" s="194"/>
      <c r="F25" s="10"/>
      <c r="G25" s="10"/>
      <c r="H25" s="10"/>
      <c r="I25" s="10"/>
      <c r="J25" s="10"/>
      <c r="K25" s="10"/>
    </row>
    <row r="26" spans="1:11" ht="31.5" customHeight="1" x14ac:dyDescent="0.3">
      <c r="A26" s="175"/>
      <c r="B26" s="205"/>
      <c r="C26" s="172"/>
      <c r="D26" s="194"/>
      <c r="F26" s="10"/>
      <c r="G26" s="10"/>
      <c r="H26" s="10"/>
      <c r="I26" s="10"/>
      <c r="J26" s="10"/>
      <c r="K26" s="10"/>
    </row>
    <row r="27" spans="1:11" ht="23.25" customHeight="1" x14ac:dyDescent="0.3">
      <c r="A27" s="175"/>
      <c r="B27" s="205"/>
      <c r="C27" s="171" t="s">
        <v>94</v>
      </c>
      <c r="D27" s="194"/>
      <c r="F27" s="10"/>
      <c r="G27" s="10"/>
      <c r="H27" s="10"/>
      <c r="I27" s="10"/>
      <c r="J27" s="10"/>
      <c r="K27" s="10"/>
    </row>
    <row r="28" spans="1:11" ht="36" customHeight="1" x14ac:dyDescent="0.3">
      <c r="A28" s="175"/>
      <c r="B28" s="205"/>
      <c r="C28" s="172"/>
      <c r="D28" s="195"/>
      <c r="F28" s="10"/>
      <c r="G28" s="10"/>
      <c r="H28" s="10"/>
      <c r="I28" s="10"/>
      <c r="J28" s="10"/>
      <c r="K28" s="10"/>
    </row>
    <row r="29" spans="1:11" ht="31.5" customHeight="1" x14ac:dyDescent="0.3">
      <c r="A29" s="149" t="s">
        <v>10</v>
      </c>
      <c r="B29" s="150"/>
      <c r="C29" s="150"/>
      <c r="D29" s="151"/>
      <c r="F29" s="10"/>
      <c r="G29" s="10"/>
      <c r="H29" s="10"/>
      <c r="I29" s="10"/>
      <c r="J29" s="10"/>
      <c r="K29" s="10"/>
    </row>
    <row r="30" spans="1:11" s="38" customFormat="1" ht="23.25" customHeight="1" x14ac:dyDescent="0.3">
      <c r="A30" s="165"/>
      <c r="B30" s="166">
        <v>43001</v>
      </c>
      <c r="C30" s="171" t="s">
        <v>95</v>
      </c>
      <c r="D30" s="173">
        <f>-'hav.3-1'!B49</f>
        <v>121458505.5</v>
      </c>
      <c r="E30" s="4"/>
      <c r="F30" s="10"/>
      <c r="G30" s="10"/>
      <c r="H30" s="37"/>
      <c r="I30" s="37"/>
      <c r="J30" s="37"/>
      <c r="K30" s="37"/>
    </row>
    <row r="31" spans="1:11" s="38" customFormat="1" ht="30.75" customHeight="1" x14ac:dyDescent="0.3">
      <c r="A31" s="165"/>
      <c r="B31" s="167"/>
      <c r="C31" s="172"/>
      <c r="D31" s="174"/>
      <c r="E31" s="4"/>
      <c r="F31" s="10"/>
      <c r="G31" s="10"/>
      <c r="H31" s="37"/>
      <c r="I31" s="37"/>
      <c r="J31" s="37"/>
      <c r="K31" s="37"/>
    </row>
    <row r="32" spans="1:11" s="38" customFormat="1" ht="24.75" customHeight="1" x14ac:dyDescent="0.3">
      <c r="A32" s="165"/>
      <c r="B32" s="167"/>
      <c r="C32" s="171" t="s">
        <v>96</v>
      </c>
      <c r="D32" s="174"/>
      <c r="E32" s="4"/>
      <c r="F32" s="10"/>
      <c r="G32" s="10"/>
      <c r="H32" s="37"/>
      <c r="I32" s="37"/>
      <c r="J32" s="37"/>
      <c r="K32" s="37"/>
    </row>
    <row r="33" spans="1:11" s="38" customFormat="1" ht="51" customHeight="1" x14ac:dyDescent="0.3">
      <c r="A33" s="165"/>
      <c r="B33" s="167"/>
      <c r="C33" s="172"/>
      <c r="D33" s="174"/>
      <c r="E33" s="4"/>
      <c r="F33" s="10"/>
      <c r="G33" s="10"/>
      <c r="H33" s="37"/>
      <c r="I33" s="37"/>
      <c r="J33" s="37"/>
      <c r="K33" s="37"/>
    </row>
    <row r="34" spans="1:11" s="38" customFormat="1" ht="26.25" customHeight="1" x14ac:dyDescent="0.3">
      <c r="A34" s="165"/>
      <c r="B34" s="167"/>
      <c r="C34" s="171" t="s">
        <v>97</v>
      </c>
      <c r="D34" s="174"/>
      <c r="E34" s="4"/>
      <c r="F34" s="10"/>
      <c r="G34" s="10"/>
      <c r="H34" s="37"/>
      <c r="I34" s="37"/>
      <c r="J34" s="37"/>
      <c r="K34" s="37"/>
    </row>
    <row r="35" spans="1:11" s="38" customFormat="1" ht="19.5" customHeight="1" x14ac:dyDescent="0.3">
      <c r="A35" s="165"/>
      <c r="B35" s="168"/>
      <c r="C35" s="172"/>
      <c r="D35" s="174"/>
      <c r="E35" s="4"/>
      <c r="F35" s="10"/>
      <c r="G35" s="10"/>
      <c r="H35" s="37"/>
      <c r="I35" s="37"/>
      <c r="J35" s="37"/>
      <c r="K35" s="37"/>
    </row>
    <row r="36" spans="1:11" ht="9.75" customHeight="1" x14ac:dyDescent="0.3">
      <c r="A36" s="175"/>
      <c r="B36" s="166">
        <v>44001</v>
      </c>
      <c r="C36" s="171" t="s">
        <v>98</v>
      </c>
      <c r="D36" s="173">
        <f>-'hav.3-1'!B63</f>
        <v>895321.3</v>
      </c>
      <c r="F36" s="10"/>
      <c r="G36" s="10"/>
      <c r="H36" s="10"/>
      <c r="I36" s="10"/>
      <c r="J36" s="10"/>
      <c r="K36" s="10"/>
    </row>
    <row r="37" spans="1:11" ht="63.75" customHeight="1" x14ac:dyDescent="0.3">
      <c r="A37" s="175"/>
      <c r="B37" s="167"/>
      <c r="C37" s="172"/>
      <c r="D37" s="174"/>
      <c r="F37" s="10"/>
      <c r="G37" s="10"/>
      <c r="H37" s="10"/>
      <c r="I37" s="10"/>
      <c r="J37" s="10"/>
      <c r="K37" s="10"/>
    </row>
    <row r="38" spans="1:11" ht="27" customHeight="1" x14ac:dyDescent="0.3">
      <c r="A38" s="175"/>
      <c r="B38" s="167"/>
      <c r="C38" s="181" t="s">
        <v>113</v>
      </c>
      <c r="D38" s="174"/>
      <c r="F38" s="10"/>
      <c r="G38" s="10"/>
      <c r="H38" s="10"/>
      <c r="I38" s="10"/>
      <c r="J38" s="10"/>
      <c r="K38" s="10"/>
    </row>
    <row r="39" spans="1:11" ht="78.75" customHeight="1" x14ac:dyDescent="0.3">
      <c r="A39" s="176"/>
      <c r="B39" s="178"/>
      <c r="C39" s="172"/>
      <c r="D39" s="174"/>
      <c r="F39" s="10"/>
      <c r="G39" s="10"/>
      <c r="H39" s="10"/>
      <c r="I39" s="10"/>
      <c r="J39" s="10"/>
      <c r="K39" s="10"/>
    </row>
    <row r="40" spans="1:11" ht="23.25" customHeight="1" x14ac:dyDescent="0.3">
      <c r="A40" s="176"/>
      <c r="B40" s="178"/>
      <c r="C40" s="171" t="s">
        <v>99</v>
      </c>
      <c r="D40" s="174"/>
      <c r="F40" s="10"/>
      <c r="G40" s="10"/>
      <c r="H40" s="10"/>
      <c r="I40" s="10"/>
      <c r="J40" s="10"/>
      <c r="K40" s="10"/>
    </row>
    <row r="41" spans="1:11" ht="24" customHeight="1" x14ac:dyDescent="0.3">
      <c r="A41" s="177"/>
      <c r="B41" s="179"/>
      <c r="C41" s="172"/>
      <c r="D41" s="180"/>
      <c r="F41" s="10"/>
      <c r="G41" s="10"/>
      <c r="H41" s="10"/>
      <c r="I41" s="10"/>
      <c r="J41" s="10"/>
      <c r="K41" s="10"/>
    </row>
    <row r="42" spans="1:11" ht="24" customHeight="1" x14ac:dyDescent="0.3">
      <c r="A42" s="182"/>
      <c r="B42" s="184">
        <v>45001</v>
      </c>
      <c r="C42" s="171" t="s">
        <v>100</v>
      </c>
      <c r="D42" s="173">
        <f>-'hav.3-1'!B16</f>
        <v>16648.5</v>
      </c>
      <c r="F42" s="10"/>
      <c r="G42" s="10"/>
      <c r="H42" s="10"/>
      <c r="I42" s="10"/>
      <c r="J42" s="10"/>
      <c r="K42" s="10"/>
    </row>
    <row r="43" spans="1:11" ht="21.75" customHeight="1" x14ac:dyDescent="0.3">
      <c r="A43" s="176"/>
      <c r="B43" s="178"/>
      <c r="C43" s="172"/>
      <c r="D43" s="174"/>
      <c r="F43" s="10"/>
      <c r="G43" s="10"/>
      <c r="H43" s="10"/>
      <c r="I43" s="10"/>
      <c r="J43" s="10"/>
      <c r="K43" s="10"/>
    </row>
    <row r="44" spans="1:11" ht="22.5" customHeight="1" x14ac:dyDescent="0.3">
      <c r="A44" s="176"/>
      <c r="B44" s="178"/>
      <c r="C44" s="171" t="s">
        <v>101</v>
      </c>
      <c r="D44" s="174"/>
      <c r="F44" s="10"/>
      <c r="G44" s="10"/>
      <c r="H44" s="10"/>
      <c r="I44" s="10"/>
      <c r="J44" s="10"/>
      <c r="K44" s="10"/>
    </row>
    <row r="45" spans="1:11" ht="36" customHeight="1" x14ac:dyDescent="0.3">
      <c r="A45" s="176"/>
      <c r="B45" s="178"/>
      <c r="C45" s="172"/>
      <c r="D45" s="174"/>
      <c r="F45" s="10"/>
      <c r="G45" s="10"/>
      <c r="H45" s="10"/>
      <c r="I45" s="10"/>
      <c r="J45" s="10"/>
      <c r="K45" s="10"/>
    </row>
    <row r="46" spans="1:11" ht="16.149999999999999" customHeight="1" x14ac:dyDescent="0.3">
      <c r="A46" s="176"/>
      <c r="B46" s="178"/>
      <c r="C46" s="171" t="s">
        <v>102</v>
      </c>
      <c r="D46" s="174"/>
      <c r="F46" s="10"/>
      <c r="G46" s="10"/>
      <c r="H46" s="10"/>
      <c r="I46" s="10"/>
      <c r="J46" s="10"/>
      <c r="K46" s="10"/>
    </row>
    <row r="47" spans="1:11" ht="33.75" customHeight="1" thickBot="1" x14ac:dyDescent="0.35">
      <c r="A47" s="183"/>
      <c r="B47" s="185"/>
      <c r="C47" s="187"/>
      <c r="D47" s="186"/>
      <c r="F47" s="10"/>
      <c r="G47" s="10"/>
      <c r="H47" s="10"/>
      <c r="I47" s="10"/>
      <c r="J47" s="10"/>
      <c r="K47" s="10"/>
    </row>
    <row r="48" spans="1:11" s="17" customFormat="1" ht="45.75" customHeight="1" thickBot="1" x14ac:dyDescent="0.35">
      <c r="A48" s="169"/>
      <c r="B48" s="170"/>
      <c r="C48" s="24" t="s">
        <v>16</v>
      </c>
      <c r="D48" s="104"/>
    </row>
    <row r="49" spans="1:4" s="17" customFormat="1" ht="44.25" customHeight="1" x14ac:dyDescent="0.3">
      <c r="A49" s="147" t="s">
        <v>17</v>
      </c>
      <c r="B49" s="138"/>
      <c r="C49" s="21" t="s">
        <v>34</v>
      </c>
      <c r="D49" s="141">
        <f>D53+D57+D61</f>
        <v>4416863</v>
      </c>
    </row>
    <row r="50" spans="1:4" s="17" customFormat="1" ht="56.25" customHeight="1" x14ac:dyDescent="0.3">
      <c r="A50" s="136"/>
      <c r="B50" s="138"/>
      <c r="C50" s="20" t="s">
        <v>35</v>
      </c>
      <c r="D50" s="141"/>
    </row>
    <row r="51" spans="1:4" s="17" customFormat="1" ht="56.25" customHeight="1" x14ac:dyDescent="0.3">
      <c r="A51" s="136"/>
      <c r="B51" s="139"/>
      <c r="C51" s="21" t="s">
        <v>36</v>
      </c>
      <c r="D51" s="142"/>
    </row>
    <row r="52" spans="1:4" s="17" customFormat="1" ht="38.25" customHeight="1" x14ac:dyDescent="0.3">
      <c r="A52" s="149" t="s">
        <v>10</v>
      </c>
      <c r="B52" s="150"/>
      <c r="C52" s="150"/>
      <c r="D52" s="151"/>
    </row>
    <row r="53" spans="1:4" s="17" customFormat="1" ht="114.75" customHeight="1" x14ac:dyDescent="0.3">
      <c r="A53" s="136"/>
      <c r="B53" s="137" t="s">
        <v>11</v>
      </c>
      <c r="C53" s="21" t="s">
        <v>37</v>
      </c>
      <c r="D53" s="140">
        <f>+'hav3-1.1.1'!D12</f>
        <v>2819324.8000000003</v>
      </c>
    </row>
    <row r="54" spans="1:4" s="17" customFormat="1" ht="63.75" customHeight="1" x14ac:dyDescent="0.3">
      <c r="A54" s="136"/>
      <c r="B54" s="138"/>
      <c r="C54" s="21" t="s">
        <v>38</v>
      </c>
      <c r="D54" s="141"/>
    </row>
    <row r="55" spans="1:4" s="17" customFormat="1" ht="30" customHeight="1" x14ac:dyDescent="0.3">
      <c r="A55" s="136"/>
      <c r="B55" s="138"/>
      <c r="C55" s="26" t="s">
        <v>12</v>
      </c>
      <c r="D55" s="141"/>
    </row>
    <row r="56" spans="1:4" s="17" customFormat="1" ht="24.75" customHeight="1" x14ac:dyDescent="0.3">
      <c r="A56" s="136"/>
      <c r="B56" s="139"/>
      <c r="C56" s="21" t="s">
        <v>13</v>
      </c>
      <c r="D56" s="142"/>
    </row>
    <row r="57" spans="1:4" s="17" customFormat="1" ht="89.25" customHeight="1" x14ac:dyDescent="0.3">
      <c r="A57" s="136"/>
      <c r="B57" s="137" t="s">
        <v>18</v>
      </c>
      <c r="C57" s="21" t="s">
        <v>39</v>
      </c>
      <c r="D57" s="140">
        <f>+'hav3-1.1.1'!D20</f>
        <v>798769.10000000009</v>
      </c>
    </row>
    <row r="58" spans="1:4" s="17" customFormat="1" ht="53.25" customHeight="1" x14ac:dyDescent="0.3">
      <c r="A58" s="136"/>
      <c r="B58" s="138"/>
      <c r="C58" s="21" t="s">
        <v>40</v>
      </c>
      <c r="D58" s="141"/>
    </row>
    <row r="59" spans="1:4" s="17" customFormat="1" ht="27" customHeight="1" x14ac:dyDescent="0.3">
      <c r="A59" s="136"/>
      <c r="B59" s="138"/>
      <c r="C59" s="22" t="s">
        <v>12</v>
      </c>
      <c r="D59" s="141"/>
    </row>
    <row r="60" spans="1:4" s="17" customFormat="1" ht="32.25" customHeight="1" x14ac:dyDescent="0.3">
      <c r="A60" s="136"/>
      <c r="B60" s="139"/>
      <c r="C60" s="21" t="s">
        <v>13</v>
      </c>
      <c r="D60" s="142"/>
    </row>
    <row r="61" spans="1:4" s="17" customFormat="1" ht="90" customHeight="1" x14ac:dyDescent="0.3">
      <c r="A61" s="136"/>
      <c r="B61" s="137" t="s">
        <v>19</v>
      </c>
      <c r="C61" s="21" t="s">
        <v>41</v>
      </c>
      <c r="D61" s="140">
        <f>+'hav3-1.1.1'!D28</f>
        <v>798769.10000000009</v>
      </c>
    </row>
    <row r="62" spans="1:4" s="17" customFormat="1" ht="72" customHeight="1" x14ac:dyDescent="0.3">
      <c r="A62" s="136"/>
      <c r="B62" s="138"/>
      <c r="C62" s="21" t="s">
        <v>40</v>
      </c>
      <c r="D62" s="141"/>
    </row>
    <row r="63" spans="1:4" s="17" customFormat="1" ht="24.75" customHeight="1" x14ac:dyDescent="0.3">
      <c r="A63" s="136"/>
      <c r="B63" s="138"/>
      <c r="C63" s="22" t="s">
        <v>12</v>
      </c>
      <c r="D63" s="141"/>
    </row>
    <row r="64" spans="1:4" s="17" customFormat="1" ht="32.25" customHeight="1" x14ac:dyDescent="0.3">
      <c r="A64" s="136"/>
      <c r="B64" s="139"/>
      <c r="C64" s="21" t="s">
        <v>13</v>
      </c>
      <c r="D64" s="142"/>
    </row>
    <row r="65" spans="1:4" s="17" customFormat="1" ht="44.25" customHeight="1" x14ac:dyDescent="0.3">
      <c r="A65" s="147" t="s">
        <v>20</v>
      </c>
      <c r="B65" s="138"/>
      <c r="C65" s="21" t="s">
        <v>42</v>
      </c>
      <c r="D65" s="141">
        <f>D69+D77+D73+D81</f>
        <v>14113362.800000001</v>
      </c>
    </row>
    <row r="66" spans="1:4" s="17" customFormat="1" ht="45.75" customHeight="1" x14ac:dyDescent="0.3">
      <c r="A66" s="136"/>
      <c r="B66" s="138"/>
      <c r="C66" s="20" t="s">
        <v>43</v>
      </c>
      <c r="D66" s="141"/>
    </row>
    <row r="67" spans="1:4" s="17" customFormat="1" ht="56.25" customHeight="1" x14ac:dyDescent="0.3">
      <c r="A67" s="136"/>
      <c r="B67" s="139"/>
      <c r="C67" s="21" t="s">
        <v>44</v>
      </c>
      <c r="D67" s="142"/>
    </row>
    <row r="68" spans="1:4" s="17" customFormat="1" ht="38.25" customHeight="1" x14ac:dyDescent="0.3">
      <c r="A68" s="149" t="s">
        <v>10</v>
      </c>
      <c r="B68" s="150"/>
      <c r="C68" s="150"/>
      <c r="D68" s="151"/>
    </row>
    <row r="69" spans="1:4" s="17" customFormat="1" ht="98.25" customHeight="1" x14ac:dyDescent="0.3">
      <c r="A69" s="136"/>
      <c r="B69" s="137" t="s">
        <v>11</v>
      </c>
      <c r="C69" s="21" t="s">
        <v>45</v>
      </c>
      <c r="D69" s="140">
        <f>+'hav3-1.1.1'!D37</f>
        <v>1076076.8</v>
      </c>
    </row>
    <row r="70" spans="1:4" s="17" customFormat="1" ht="63.75" customHeight="1" x14ac:dyDescent="0.3">
      <c r="A70" s="136"/>
      <c r="B70" s="138"/>
      <c r="C70" s="21" t="s">
        <v>46</v>
      </c>
      <c r="D70" s="141"/>
    </row>
    <row r="71" spans="1:4" s="17" customFormat="1" ht="30" customHeight="1" x14ac:dyDescent="0.3">
      <c r="A71" s="136"/>
      <c r="B71" s="138"/>
      <c r="C71" s="26" t="s">
        <v>12</v>
      </c>
      <c r="D71" s="141"/>
    </row>
    <row r="72" spans="1:4" s="17" customFormat="1" ht="24.75" customHeight="1" x14ac:dyDescent="0.3">
      <c r="A72" s="136"/>
      <c r="B72" s="139"/>
      <c r="C72" s="21" t="s">
        <v>13</v>
      </c>
      <c r="D72" s="142"/>
    </row>
    <row r="73" spans="1:4" s="17" customFormat="1" ht="90" customHeight="1" x14ac:dyDescent="0.3">
      <c r="A73" s="136"/>
      <c r="B73" s="137" t="s">
        <v>18</v>
      </c>
      <c r="C73" s="21" t="s">
        <v>112</v>
      </c>
      <c r="D73" s="140">
        <f>+'hav3-1.1.1'!D45</f>
        <v>356315.30000000005</v>
      </c>
    </row>
    <row r="74" spans="1:4" s="17" customFormat="1" ht="42" customHeight="1" x14ac:dyDescent="0.3">
      <c r="A74" s="136"/>
      <c r="B74" s="138"/>
      <c r="C74" s="21" t="s">
        <v>48</v>
      </c>
      <c r="D74" s="141"/>
    </row>
    <row r="75" spans="1:4" s="17" customFormat="1" ht="24.75" customHeight="1" x14ac:dyDescent="0.3">
      <c r="A75" s="136"/>
      <c r="B75" s="138"/>
      <c r="C75" s="22" t="s">
        <v>12</v>
      </c>
      <c r="D75" s="141"/>
    </row>
    <row r="76" spans="1:4" s="17" customFormat="1" ht="27" customHeight="1" x14ac:dyDescent="0.3">
      <c r="A76" s="136"/>
      <c r="B76" s="139"/>
      <c r="C76" s="21" t="s">
        <v>13</v>
      </c>
      <c r="D76" s="142"/>
    </row>
    <row r="77" spans="1:4" s="17" customFormat="1" ht="90" customHeight="1" x14ac:dyDescent="0.3">
      <c r="A77" s="136"/>
      <c r="B77" s="137" t="s">
        <v>19</v>
      </c>
      <c r="C77" s="21" t="s">
        <v>47</v>
      </c>
      <c r="D77" s="140">
        <f>+'hav3-1.1.1'!D53</f>
        <v>1637570.7</v>
      </c>
    </row>
    <row r="78" spans="1:4" s="17" customFormat="1" ht="42" customHeight="1" x14ac:dyDescent="0.3">
      <c r="A78" s="136"/>
      <c r="B78" s="138"/>
      <c r="C78" s="21" t="s">
        <v>48</v>
      </c>
      <c r="D78" s="141"/>
    </row>
    <row r="79" spans="1:4" s="17" customFormat="1" ht="24.75" customHeight="1" x14ac:dyDescent="0.3">
      <c r="A79" s="136"/>
      <c r="B79" s="138"/>
      <c r="C79" s="22" t="s">
        <v>12</v>
      </c>
      <c r="D79" s="141"/>
    </row>
    <row r="80" spans="1:4" s="17" customFormat="1" ht="27" customHeight="1" x14ac:dyDescent="0.3">
      <c r="A80" s="136"/>
      <c r="B80" s="139"/>
      <c r="C80" s="21" t="s">
        <v>13</v>
      </c>
      <c r="D80" s="142"/>
    </row>
    <row r="81" spans="1:4" s="17" customFormat="1" ht="90" customHeight="1" x14ac:dyDescent="0.3">
      <c r="A81" s="136"/>
      <c r="B81" s="137" t="s">
        <v>175</v>
      </c>
      <c r="C81" s="21" t="s">
        <v>177</v>
      </c>
      <c r="D81" s="140">
        <f>+'hav3-1.1.1'!D61</f>
        <v>11043400</v>
      </c>
    </row>
    <row r="82" spans="1:4" s="17" customFormat="1" ht="42" customHeight="1" x14ac:dyDescent="0.3">
      <c r="A82" s="136"/>
      <c r="B82" s="138"/>
      <c r="C82" s="21" t="s">
        <v>48</v>
      </c>
      <c r="D82" s="141"/>
    </row>
    <row r="83" spans="1:4" s="17" customFormat="1" ht="24.75" customHeight="1" x14ac:dyDescent="0.3">
      <c r="A83" s="136"/>
      <c r="B83" s="138"/>
      <c r="C83" s="22" t="s">
        <v>12</v>
      </c>
      <c r="D83" s="141"/>
    </row>
    <row r="84" spans="1:4" s="17" customFormat="1" ht="27" customHeight="1" x14ac:dyDescent="0.3">
      <c r="A84" s="136"/>
      <c r="B84" s="139"/>
      <c r="C84" s="21" t="s">
        <v>13</v>
      </c>
      <c r="D84" s="142"/>
    </row>
    <row r="85" spans="1:4" s="17" customFormat="1" ht="44.25" customHeight="1" x14ac:dyDescent="0.3">
      <c r="A85" s="147" t="s">
        <v>21</v>
      </c>
      <c r="B85" s="138"/>
      <c r="C85" s="21" t="s">
        <v>49</v>
      </c>
      <c r="D85" s="141">
        <f>+D89+D97+D93+D101+D106</f>
        <v>47306254</v>
      </c>
    </row>
    <row r="86" spans="1:4" s="17" customFormat="1" ht="56.25" customHeight="1" x14ac:dyDescent="0.3">
      <c r="A86" s="136"/>
      <c r="B86" s="138"/>
      <c r="C86" s="20" t="s">
        <v>50</v>
      </c>
      <c r="D86" s="141"/>
    </row>
    <row r="87" spans="1:4" s="17" customFormat="1" ht="56.25" customHeight="1" x14ac:dyDescent="0.3">
      <c r="A87" s="136"/>
      <c r="B87" s="139"/>
      <c r="C87" s="21" t="s">
        <v>51</v>
      </c>
      <c r="D87" s="142"/>
    </row>
    <row r="88" spans="1:4" s="17" customFormat="1" ht="38.25" customHeight="1" x14ac:dyDescent="0.3">
      <c r="A88" s="149" t="s">
        <v>10</v>
      </c>
      <c r="B88" s="150"/>
      <c r="C88" s="150"/>
      <c r="D88" s="151"/>
    </row>
    <row r="89" spans="1:4" s="17" customFormat="1" ht="90" customHeight="1" x14ac:dyDescent="0.3">
      <c r="A89" s="136"/>
      <c r="B89" s="137" t="s">
        <v>19</v>
      </c>
      <c r="C89" s="21" t="s">
        <v>52</v>
      </c>
      <c r="D89" s="140">
        <f>+'hav3-1.1.1'!D70</f>
        <v>2286937.7000000002</v>
      </c>
    </row>
    <row r="90" spans="1:4" s="17" customFormat="1" ht="103.5" customHeight="1" x14ac:dyDescent="0.3">
      <c r="A90" s="136"/>
      <c r="B90" s="138"/>
      <c r="C90" s="21" t="s">
        <v>53</v>
      </c>
      <c r="D90" s="141"/>
    </row>
    <row r="91" spans="1:4" s="17" customFormat="1" ht="24.75" customHeight="1" x14ac:dyDescent="0.3">
      <c r="A91" s="136"/>
      <c r="B91" s="138"/>
      <c r="C91" s="22" t="s">
        <v>12</v>
      </c>
      <c r="D91" s="141"/>
    </row>
    <row r="92" spans="1:4" s="17" customFormat="1" ht="32.25" customHeight="1" x14ac:dyDescent="0.3">
      <c r="A92" s="136"/>
      <c r="B92" s="139"/>
      <c r="C92" s="21" t="s">
        <v>13</v>
      </c>
      <c r="D92" s="142"/>
    </row>
    <row r="93" spans="1:4" s="17" customFormat="1" ht="89.25" customHeight="1" x14ac:dyDescent="0.3">
      <c r="A93" s="136"/>
      <c r="B93" s="137" t="s">
        <v>22</v>
      </c>
      <c r="C93" s="21" t="s">
        <v>54</v>
      </c>
      <c r="D93" s="140">
        <f>+'hav3-1.1.1'!D78</f>
        <v>1170421</v>
      </c>
    </row>
    <row r="94" spans="1:4" s="17" customFormat="1" ht="93.75" customHeight="1" x14ac:dyDescent="0.3">
      <c r="A94" s="136"/>
      <c r="B94" s="138"/>
      <c r="C94" s="21" t="s">
        <v>55</v>
      </c>
      <c r="D94" s="141"/>
    </row>
    <row r="95" spans="1:4" s="17" customFormat="1" ht="27" customHeight="1" x14ac:dyDescent="0.3">
      <c r="A95" s="136"/>
      <c r="B95" s="138"/>
      <c r="C95" s="22" t="s">
        <v>12</v>
      </c>
      <c r="D95" s="141"/>
    </row>
    <row r="96" spans="1:4" s="17" customFormat="1" ht="32.25" customHeight="1" x14ac:dyDescent="0.3">
      <c r="A96" s="136"/>
      <c r="B96" s="139"/>
      <c r="C96" s="21" t="s">
        <v>13</v>
      </c>
      <c r="D96" s="142"/>
    </row>
    <row r="97" spans="1:8" s="17" customFormat="1" ht="89.25" customHeight="1" x14ac:dyDescent="0.3">
      <c r="A97" s="136"/>
      <c r="B97" s="137" t="s">
        <v>120</v>
      </c>
      <c r="C97" s="22" t="s">
        <v>121</v>
      </c>
      <c r="D97" s="140">
        <f>+'hav3-1.1.1'!D86</f>
        <v>676594.4</v>
      </c>
    </row>
    <row r="98" spans="1:8" s="17" customFormat="1" ht="93.75" customHeight="1" x14ac:dyDescent="0.3">
      <c r="A98" s="136"/>
      <c r="B98" s="138"/>
      <c r="C98" s="21" t="s">
        <v>122</v>
      </c>
      <c r="D98" s="141"/>
    </row>
    <row r="99" spans="1:8" s="17" customFormat="1" ht="27" customHeight="1" x14ac:dyDescent="0.3">
      <c r="A99" s="136"/>
      <c r="B99" s="138"/>
      <c r="C99" s="22" t="s">
        <v>12</v>
      </c>
      <c r="D99" s="141"/>
    </row>
    <row r="100" spans="1:8" s="17" customFormat="1" ht="32.25" customHeight="1" x14ac:dyDescent="0.3">
      <c r="A100" s="136"/>
      <c r="B100" s="139"/>
      <c r="C100" s="21" t="s">
        <v>13</v>
      </c>
      <c r="D100" s="142"/>
    </row>
    <row r="101" spans="1:8" s="17" customFormat="1" ht="51" customHeight="1" x14ac:dyDescent="0.3">
      <c r="A101" s="136"/>
      <c r="B101" s="158" t="s">
        <v>23</v>
      </c>
      <c r="C101" s="163" t="s">
        <v>24</v>
      </c>
      <c r="D101" s="140">
        <f>+'hav3-1.1.1'!D94</f>
        <v>23672300.900000002</v>
      </c>
    </row>
    <row r="102" spans="1:8" s="17" customFormat="1" ht="71.25" customHeight="1" x14ac:dyDescent="0.3">
      <c r="A102" s="136"/>
      <c r="B102" s="159"/>
      <c r="C102" s="164"/>
      <c r="D102" s="141"/>
    </row>
    <row r="103" spans="1:8" s="17" customFormat="1" ht="54" customHeight="1" x14ac:dyDescent="0.3">
      <c r="A103" s="136"/>
      <c r="B103" s="159"/>
      <c r="C103" s="21" t="s">
        <v>25</v>
      </c>
      <c r="D103" s="141"/>
      <c r="E103" s="27"/>
    </row>
    <row r="104" spans="1:8" s="17" customFormat="1" ht="22.5" customHeight="1" x14ac:dyDescent="0.3">
      <c r="A104" s="136"/>
      <c r="B104" s="159"/>
      <c r="C104" s="21" t="s">
        <v>12</v>
      </c>
      <c r="D104" s="141"/>
    </row>
    <row r="105" spans="1:8" s="17" customFormat="1" ht="32.25" customHeight="1" thickBot="1" x14ac:dyDescent="0.35">
      <c r="A105" s="157"/>
      <c r="B105" s="160"/>
      <c r="C105" s="23" t="s">
        <v>13</v>
      </c>
      <c r="D105" s="145"/>
    </row>
    <row r="106" spans="1:8" s="17" customFormat="1" ht="51" customHeight="1" x14ac:dyDescent="0.3">
      <c r="A106" s="136"/>
      <c r="B106" s="158" t="s">
        <v>26</v>
      </c>
      <c r="C106" s="161" t="s">
        <v>27</v>
      </c>
      <c r="D106" s="140">
        <f>+'hav 3-1.1.1.1'!D9</f>
        <v>19500000</v>
      </c>
    </row>
    <row r="107" spans="1:8" s="17" customFormat="1" ht="24.75" customHeight="1" x14ac:dyDescent="0.3">
      <c r="A107" s="136"/>
      <c r="B107" s="159"/>
      <c r="C107" s="162"/>
      <c r="D107" s="141"/>
    </row>
    <row r="108" spans="1:8" s="17" customFormat="1" ht="37.5" customHeight="1" x14ac:dyDescent="0.3">
      <c r="A108" s="136"/>
      <c r="B108" s="159"/>
      <c r="C108" s="21" t="s">
        <v>28</v>
      </c>
      <c r="D108" s="141"/>
    </row>
    <row r="109" spans="1:8" s="17" customFormat="1" ht="22.5" customHeight="1" x14ac:dyDescent="0.3">
      <c r="A109" s="136"/>
      <c r="B109" s="159"/>
      <c r="C109" s="21" t="s">
        <v>12</v>
      </c>
      <c r="D109" s="141"/>
    </row>
    <row r="110" spans="1:8" s="17" customFormat="1" ht="32.25" customHeight="1" thickBot="1" x14ac:dyDescent="0.35">
      <c r="A110" s="157"/>
      <c r="B110" s="160"/>
      <c r="C110" s="23" t="s">
        <v>13</v>
      </c>
      <c r="D110" s="145"/>
    </row>
    <row r="111" spans="1:8" s="17" customFormat="1" ht="30.75" customHeight="1" thickBot="1" x14ac:dyDescent="0.35">
      <c r="A111" s="152"/>
      <c r="B111" s="153"/>
      <c r="C111" s="18" t="s">
        <v>14</v>
      </c>
      <c r="D111" s="105"/>
      <c r="F111" s="19"/>
      <c r="G111" s="19"/>
      <c r="H111" s="19"/>
    </row>
    <row r="112" spans="1:8" s="17" customFormat="1" ht="42.75" customHeight="1" x14ac:dyDescent="0.3">
      <c r="A112" s="136" t="s">
        <v>15</v>
      </c>
      <c r="B112" s="143"/>
      <c r="C112" s="20" t="s">
        <v>29</v>
      </c>
      <c r="D112" s="154">
        <f>+D116</f>
        <v>334215</v>
      </c>
      <c r="F112" s="19"/>
      <c r="G112" s="19"/>
      <c r="H112" s="19"/>
    </row>
    <row r="113" spans="1:8" s="17" customFormat="1" ht="93" customHeight="1" x14ac:dyDescent="0.3">
      <c r="A113" s="136"/>
      <c r="B113" s="143"/>
      <c r="C113" s="20" t="s">
        <v>30</v>
      </c>
      <c r="D113" s="141"/>
      <c r="E113" s="17">
        <f>+D112-'hav3-1.1.1'!D104</f>
        <v>0</v>
      </c>
      <c r="F113" s="19"/>
      <c r="G113" s="19"/>
      <c r="H113" s="19"/>
    </row>
    <row r="114" spans="1:8" s="17" customFormat="1" ht="54.75" customHeight="1" x14ac:dyDescent="0.3">
      <c r="A114" s="136"/>
      <c r="B114" s="143"/>
      <c r="C114" s="20" t="s">
        <v>31</v>
      </c>
      <c r="D114" s="141"/>
    </row>
    <row r="115" spans="1:8" s="17" customFormat="1" ht="30" customHeight="1" x14ac:dyDescent="0.3">
      <c r="A115" s="149" t="s">
        <v>10</v>
      </c>
      <c r="B115" s="150"/>
      <c r="C115" s="150"/>
      <c r="D115" s="151"/>
    </row>
    <row r="116" spans="1:8" s="17" customFormat="1" ht="103.5" customHeight="1" x14ac:dyDescent="0.3">
      <c r="A116" s="136"/>
      <c r="B116" s="143" t="s">
        <v>11</v>
      </c>
      <c r="C116" s="20" t="s">
        <v>32</v>
      </c>
      <c r="D116" s="141">
        <f>+'hav3-1.1.1'!D104</f>
        <v>334215</v>
      </c>
    </row>
    <row r="117" spans="1:8" s="17" customFormat="1" ht="47.25" customHeight="1" x14ac:dyDescent="0.3">
      <c r="A117" s="136"/>
      <c r="B117" s="143"/>
      <c r="C117" s="20" t="s">
        <v>33</v>
      </c>
      <c r="D117" s="141"/>
    </row>
    <row r="118" spans="1:8" s="17" customFormat="1" ht="27" customHeight="1" x14ac:dyDescent="0.3">
      <c r="A118" s="136"/>
      <c r="B118" s="143"/>
      <c r="C118" s="73" t="s">
        <v>12</v>
      </c>
      <c r="D118" s="141"/>
    </row>
    <row r="119" spans="1:8" s="17" customFormat="1" ht="32.25" customHeight="1" x14ac:dyDescent="0.3">
      <c r="A119" s="155"/>
      <c r="B119" s="156"/>
      <c r="C119" s="103" t="s">
        <v>13</v>
      </c>
      <c r="D119" s="141"/>
    </row>
    <row r="120" spans="1:8" s="17" customFormat="1" ht="49.5" customHeight="1" x14ac:dyDescent="0.3">
      <c r="A120" s="146"/>
      <c r="B120" s="146"/>
      <c r="C120" s="128" t="s">
        <v>170</v>
      </c>
      <c r="D120" s="129"/>
      <c r="F120" s="19"/>
      <c r="G120" s="19"/>
      <c r="H120" s="19"/>
    </row>
    <row r="121" spans="1:8" s="17" customFormat="1" ht="61.5" customHeight="1" x14ac:dyDescent="0.3">
      <c r="A121" s="147" t="s">
        <v>169</v>
      </c>
      <c r="B121" s="148"/>
      <c r="C121" s="127" t="s">
        <v>178</v>
      </c>
      <c r="D121" s="141">
        <f>+D125</f>
        <v>3926405.5</v>
      </c>
      <c r="F121" s="19"/>
      <c r="G121" s="19"/>
      <c r="H121" s="19"/>
    </row>
    <row r="122" spans="1:8" s="17" customFormat="1" ht="69.75" customHeight="1" x14ac:dyDescent="0.3">
      <c r="A122" s="136"/>
      <c r="B122" s="143"/>
      <c r="C122" s="20" t="s">
        <v>116</v>
      </c>
      <c r="D122" s="141"/>
      <c r="F122" s="19"/>
      <c r="G122" s="19"/>
      <c r="H122" s="19"/>
    </row>
    <row r="123" spans="1:8" s="17" customFormat="1" ht="78.75" customHeight="1" x14ac:dyDescent="0.3">
      <c r="A123" s="136"/>
      <c r="B123" s="143"/>
      <c r="C123" s="74" t="s">
        <v>117</v>
      </c>
      <c r="D123" s="141"/>
    </row>
    <row r="124" spans="1:8" s="17" customFormat="1" ht="30" customHeight="1" x14ac:dyDescent="0.3">
      <c r="A124" s="149" t="s">
        <v>10</v>
      </c>
      <c r="B124" s="150"/>
      <c r="C124" s="150"/>
      <c r="D124" s="151"/>
    </row>
    <row r="125" spans="1:8" s="17" customFormat="1" ht="86.25" customHeight="1" x14ac:dyDescent="0.3">
      <c r="A125" s="136"/>
      <c r="B125" s="143" t="s">
        <v>11</v>
      </c>
      <c r="C125" s="20" t="s">
        <v>118</v>
      </c>
      <c r="D125" s="141">
        <f>+'hav3-1.1.1'!D114</f>
        <v>3926405.5</v>
      </c>
    </row>
    <row r="126" spans="1:8" s="17" customFormat="1" ht="58.5" customHeight="1" x14ac:dyDescent="0.3">
      <c r="A126" s="136"/>
      <c r="B126" s="143"/>
      <c r="C126" s="20" t="s">
        <v>119</v>
      </c>
      <c r="D126" s="141"/>
    </row>
    <row r="127" spans="1:8" s="17" customFormat="1" ht="27" customHeight="1" x14ac:dyDescent="0.3">
      <c r="A127" s="136"/>
      <c r="B127" s="143"/>
      <c r="C127" s="73" t="s">
        <v>12</v>
      </c>
      <c r="D127" s="141"/>
    </row>
    <row r="128" spans="1:8" s="17" customFormat="1" ht="32.25" customHeight="1" thickBot="1" x14ac:dyDescent="0.35">
      <c r="A128" s="157"/>
      <c r="B128" s="144"/>
      <c r="C128" s="106" t="s">
        <v>13</v>
      </c>
      <c r="D128" s="145"/>
    </row>
  </sheetData>
  <mergeCells count="111">
    <mergeCell ref="A3:D3"/>
    <mergeCell ref="A6:B6"/>
    <mergeCell ref="C6:C7"/>
    <mergeCell ref="D6:D7"/>
    <mergeCell ref="A23:A28"/>
    <mergeCell ref="B23:B28"/>
    <mergeCell ref="C23:C24"/>
    <mergeCell ref="D23:D28"/>
    <mergeCell ref="C25:C26"/>
    <mergeCell ref="D5:E5"/>
    <mergeCell ref="B42:B47"/>
    <mergeCell ref="C42:C43"/>
    <mergeCell ref="D42:D47"/>
    <mergeCell ref="C44:C45"/>
    <mergeCell ref="C46:C47"/>
    <mergeCell ref="A9:B9"/>
    <mergeCell ref="A10:A15"/>
    <mergeCell ref="B10:B15"/>
    <mergeCell ref="C10:C11"/>
    <mergeCell ref="D10:D15"/>
    <mergeCell ref="C12:C13"/>
    <mergeCell ref="C14:C15"/>
    <mergeCell ref="C27:C28"/>
    <mergeCell ref="A16:D16"/>
    <mergeCell ref="A17:A22"/>
    <mergeCell ref="B17:B22"/>
    <mergeCell ref="C17:C18"/>
    <mergeCell ref="D17:D22"/>
    <mergeCell ref="C19:C20"/>
    <mergeCell ref="C21:C22"/>
    <mergeCell ref="A29:D29"/>
    <mergeCell ref="A52:D52"/>
    <mergeCell ref="A53:A56"/>
    <mergeCell ref="B53:B56"/>
    <mergeCell ref="D53:D56"/>
    <mergeCell ref="A57:A60"/>
    <mergeCell ref="B57:B60"/>
    <mergeCell ref="D57:D60"/>
    <mergeCell ref="A30:A35"/>
    <mergeCell ref="B30:B35"/>
    <mergeCell ref="A49:A51"/>
    <mergeCell ref="B49:B51"/>
    <mergeCell ref="D49:D51"/>
    <mergeCell ref="A48:B48"/>
    <mergeCell ref="C30:C31"/>
    <mergeCell ref="D30:D35"/>
    <mergeCell ref="C32:C33"/>
    <mergeCell ref="C34:C35"/>
    <mergeCell ref="A36:A41"/>
    <mergeCell ref="B36:B41"/>
    <mergeCell ref="C36:C37"/>
    <mergeCell ref="D36:D41"/>
    <mergeCell ref="C38:C39"/>
    <mergeCell ref="C40:C41"/>
    <mergeCell ref="A42:A47"/>
    <mergeCell ref="A61:A64"/>
    <mergeCell ref="B61:B64"/>
    <mergeCell ref="D61:D64"/>
    <mergeCell ref="A106:A110"/>
    <mergeCell ref="B106:B110"/>
    <mergeCell ref="C106:C107"/>
    <mergeCell ref="D106:D110"/>
    <mergeCell ref="A85:A87"/>
    <mergeCell ref="B85:B87"/>
    <mergeCell ref="D85:D87"/>
    <mergeCell ref="A88:D88"/>
    <mergeCell ref="A89:A92"/>
    <mergeCell ref="B89:B92"/>
    <mergeCell ref="D89:D92"/>
    <mergeCell ref="A93:A96"/>
    <mergeCell ref="B93:B96"/>
    <mergeCell ref="D93:D96"/>
    <mergeCell ref="A101:A105"/>
    <mergeCell ref="B101:B105"/>
    <mergeCell ref="C101:C102"/>
    <mergeCell ref="D101:D105"/>
    <mergeCell ref="A65:A67"/>
    <mergeCell ref="B65:B67"/>
    <mergeCell ref="D65:D67"/>
    <mergeCell ref="A68:D68"/>
    <mergeCell ref="A69:A72"/>
    <mergeCell ref="B69:B72"/>
    <mergeCell ref="D69:D72"/>
    <mergeCell ref="A77:A80"/>
    <mergeCell ref="B77:B80"/>
    <mergeCell ref="D77:D80"/>
    <mergeCell ref="A73:A76"/>
    <mergeCell ref="B73:B76"/>
    <mergeCell ref="D73:D76"/>
    <mergeCell ref="A81:A84"/>
    <mergeCell ref="B81:B84"/>
    <mergeCell ref="D81:D84"/>
    <mergeCell ref="B125:B128"/>
    <mergeCell ref="D125:D128"/>
    <mergeCell ref="A97:A100"/>
    <mergeCell ref="B97:B100"/>
    <mergeCell ref="D97:D100"/>
    <mergeCell ref="A120:B120"/>
    <mergeCell ref="A121:A123"/>
    <mergeCell ref="B121:B123"/>
    <mergeCell ref="D121:D123"/>
    <mergeCell ref="A124:D124"/>
    <mergeCell ref="A111:B111"/>
    <mergeCell ref="A112:A114"/>
    <mergeCell ref="B112:B114"/>
    <mergeCell ref="D112:D114"/>
    <mergeCell ref="A115:D115"/>
    <mergeCell ref="A116:A119"/>
    <mergeCell ref="B116:B119"/>
    <mergeCell ref="D116:D119"/>
    <mergeCell ref="A125:A128"/>
  </mergeCells>
  <pageMargins left="0.7" right="0.7" top="0.75" bottom="0.75" header="0.3" footer="0.3"/>
  <pageSetup scale="68" firstPageNumber="295" orientation="portrait" useFirstPageNumber="1" horizontalDpi="4294967294" verticalDpi="4294967294" r:id="rId1"/>
  <headerFooter>
    <oddFooter>&amp;C&amp;P</oddFooter>
  </headerFooter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tabSelected="1" view="pageBreakPreview" topLeftCell="A55" zoomScale="60" zoomScaleNormal="85" workbookViewId="0">
      <selection activeCell="M114" sqref="M114"/>
    </sheetView>
  </sheetViews>
  <sheetFormatPr defaultRowHeight="16.5" x14ac:dyDescent="0.3"/>
  <cols>
    <col min="1" max="1" width="12.42578125" style="3" customWidth="1"/>
    <col min="2" max="2" width="14.140625" style="3" customWidth="1"/>
    <col min="3" max="3" width="82.140625" style="3" customWidth="1"/>
    <col min="4" max="4" width="20.28515625" style="3" customWidth="1"/>
    <col min="5" max="5" width="20" style="3" customWidth="1"/>
    <col min="6" max="6" width="22.140625" style="3" customWidth="1"/>
    <col min="7" max="16384" width="9.140625" style="3"/>
  </cols>
  <sheetData>
    <row r="1" spans="1:6" ht="18" customHeight="1" x14ac:dyDescent="0.3">
      <c r="E1" s="214" t="s">
        <v>85</v>
      </c>
      <c r="F1" s="214"/>
    </row>
    <row r="2" spans="1:6" ht="17.25" customHeight="1" x14ac:dyDescent="0.3">
      <c r="E2" s="214" t="s">
        <v>56</v>
      </c>
      <c r="F2" s="214"/>
    </row>
    <row r="3" spans="1:6" s="28" customFormat="1" ht="43.5" customHeight="1" x14ac:dyDescent="0.25">
      <c r="A3" s="215" t="s">
        <v>111</v>
      </c>
      <c r="B3" s="215"/>
      <c r="C3" s="215"/>
      <c r="D3" s="215"/>
      <c r="E3" s="215"/>
      <c r="F3" s="215"/>
    </row>
    <row r="4" spans="1:6" s="28" customFormat="1" ht="21.75" customHeight="1" x14ac:dyDescent="0.25">
      <c r="A4" s="125"/>
      <c r="B4" s="125"/>
      <c r="C4" s="125"/>
      <c r="E4" s="216" t="s">
        <v>75</v>
      </c>
      <c r="F4" s="216"/>
    </row>
    <row r="5" spans="1:6" s="29" customFormat="1" ht="21.75" customHeight="1" x14ac:dyDescent="0.25">
      <c r="A5" s="213" t="s">
        <v>104</v>
      </c>
      <c r="B5" s="213"/>
      <c r="C5" s="217" t="s">
        <v>6</v>
      </c>
      <c r="D5" s="218" t="s">
        <v>105</v>
      </c>
      <c r="E5" s="218"/>
      <c r="F5" s="218"/>
    </row>
    <row r="6" spans="1:6" ht="22.5" customHeight="1" x14ac:dyDescent="0.3">
      <c r="A6" s="213" t="s">
        <v>7</v>
      </c>
      <c r="B6" s="213" t="s">
        <v>106</v>
      </c>
      <c r="C6" s="217"/>
      <c r="D6" s="219" t="s">
        <v>57</v>
      </c>
      <c r="E6" s="219" t="s">
        <v>58</v>
      </c>
      <c r="F6" s="219"/>
    </row>
    <row r="7" spans="1:6" s="28" customFormat="1" ht="44.25" customHeight="1" x14ac:dyDescent="0.25">
      <c r="A7" s="213"/>
      <c r="B7" s="213"/>
      <c r="C7" s="217"/>
      <c r="D7" s="219"/>
      <c r="E7" s="126" t="s">
        <v>59</v>
      </c>
      <c r="F7" s="126" t="s">
        <v>60</v>
      </c>
    </row>
    <row r="8" spans="1:6" ht="35.25" customHeight="1" x14ac:dyDescent="0.3">
      <c r="A8" s="44"/>
      <c r="B8" s="44"/>
      <c r="C8" s="130" t="s">
        <v>107</v>
      </c>
      <c r="D8" s="126">
        <f>+E8+F8</f>
        <v>50597100.299999997</v>
      </c>
      <c r="E8" s="126">
        <f>+E112+E102+E10</f>
        <v>41950837.100000001</v>
      </c>
      <c r="F8" s="126">
        <f>+F112+F102+F10</f>
        <v>8646263.1999999993</v>
      </c>
    </row>
    <row r="9" spans="1:6" s="30" customFormat="1" ht="24" customHeight="1" x14ac:dyDescent="0.3">
      <c r="A9" s="211"/>
      <c r="B9" s="211"/>
      <c r="C9" s="59" t="s">
        <v>2</v>
      </c>
      <c r="D9" s="131"/>
      <c r="E9" s="131"/>
      <c r="F9" s="131"/>
    </row>
    <row r="10" spans="1:6" ht="62.25" customHeight="1" x14ac:dyDescent="0.3">
      <c r="A10" s="46"/>
      <c r="B10" s="47"/>
      <c r="C10" s="41" t="s">
        <v>64</v>
      </c>
      <c r="D10" s="126">
        <f>E10+F10</f>
        <v>46336479.799999997</v>
      </c>
      <c r="E10" s="126">
        <f>+E11+E36+E69</f>
        <v>37690216.600000001</v>
      </c>
      <c r="F10" s="126">
        <f>+F11+F36+F69</f>
        <v>8646263.1999999993</v>
      </c>
    </row>
    <row r="11" spans="1:6" ht="37.5" customHeight="1" x14ac:dyDescent="0.3">
      <c r="A11" s="42">
        <v>1040</v>
      </c>
      <c r="B11" s="43"/>
      <c r="C11" s="44" t="s">
        <v>65</v>
      </c>
      <c r="D11" s="126">
        <f>D12+D20+D28</f>
        <v>4416863</v>
      </c>
      <c r="E11" s="126">
        <f>E12+E20+E28</f>
        <v>3680710</v>
      </c>
      <c r="F11" s="126">
        <f>F12+F20+F28</f>
        <v>736153</v>
      </c>
    </row>
    <row r="12" spans="1:6" s="30" customFormat="1" ht="63.75" customHeight="1" x14ac:dyDescent="0.3">
      <c r="A12" s="42"/>
      <c r="B12" s="132">
        <v>42001</v>
      </c>
      <c r="C12" s="20" t="s">
        <v>66</v>
      </c>
      <c r="D12" s="133">
        <f>E12+F12</f>
        <v>2819324.8000000003</v>
      </c>
      <c r="E12" s="133">
        <f>E14</f>
        <v>2349428.2000000002</v>
      </c>
      <c r="F12" s="133">
        <f>F14</f>
        <v>469896.6</v>
      </c>
    </row>
    <row r="13" spans="1:6" ht="24" customHeight="1" x14ac:dyDescent="0.3">
      <c r="A13" s="212"/>
      <c r="B13" s="211"/>
      <c r="C13" s="66" t="s">
        <v>78</v>
      </c>
      <c r="D13" s="133"/>
      <c r="E13" s="133"/>
      <c r="F13" s="133"/>
    </row>
    <row r="14" spans="1:6" ht="40.5" customHeight="1" x14ac:dyDescent="0.3">
      <c r="A14" s="212"/>
      <c r="B14" s="211"/>
      <c r="C14" s="59" t="s">
        <v>76</v>
      </c>
      <c r="D14" s="134">
        <f>E14+F14</f>
        <v>2819324.8000000003</v>
      </c>
      <c r="E14" s="134">
        <f>E16</f>
        <v>2349428.2000000002</v>
      </c>
      <c r="F14" s="134">
        <f>F16</f>
        <v>469896.6</v>
      </c>
    </row>
    <row r="15" spans="1:6" ht="42.75" customHeight="1" x14ac:dyDescent="0.3">
      <c r="A15" s="212"/>
      <c r="B15" s="211"/>
      <c r="C15" s="69" t="s">
        <v>79</v>
      </c>
      <c r="D15" s="133"/>
      <c r="E15" s="133"/>
      <c r="F15" s="133"/>
    </row>
    <row r="16" spans="1:6" s="30" customFormat="1" ht="30.75" customHeight="1" x14ac:dyDescent="0.3">
      <c r="A16" s="212"/>
      <c r="B16" s="211"/>
      <c r="C16" s="69" t="s">
        <v>80</v>
      </c>
      <c r="D16" s="133">
        <f t="shared" ref="D16:D19" si="0">E16+F16</f>
        <v>2819324.8000000003</v>
      </c>
      <c r="E16" s="133">
        <f t="shared" ref="E16:F18" si="1">E17</f>
        <v>2349428.2000000002</v>
      </c>
      <c r="F16" s="133">
        <f t="shared" si="1"/>
        <v>469896.6</v>
      </c>
    </row>
    <row r="17" spans="1:6" ht="27" customHeight="1" x14ac:dyDescent="0.3">
      <c r="A17" s="212"/>
      <c r="B17" s="211"/>
      <c r="C17" s="69" t="s">
        <v>81</v>
      </c>
      <c r="D17" s="133">
        <f t="shared" si="0"/>
        <v>2819324.8000000003</v>
      </c>
      <c r="E17" s="133">
        <f t="shared" si="1"/>
        <v>2349428.2000000002</v>
      </c>
      <c r="F17" s="133">
        <f t="shared" si="1"/>
        <v>469896.6</v>
      </c>
    </row>
    <row r="18" spans="1:6" ht="37.5" customHeight="1" x14ac:dyDescent="0.3">
      <c r="A18" s="212"/>
      <c r="B18" s="211"/>
      <c r="C18" s="69" t="s">
        <v>82</v>
      </c>
      <c r="D18" s="133">
        <f t="shared" si="0"/>
        <v>2819324.8000000003</v>
      </c>
      <c r="E18" s="133">
        <f t="shared" si="1"/>
        <v>2349428.2000000002</v>
      </c>
      <c r="F18" s="133">
        <f t="shared" si="1"/>
        <v>469896.6</v>
      </c>
    </row>
    <row r="19" spans="1:6" ht="31.5" customHeight="1" x14ac:dyDescent="0.3">
      <c r="A19" s="212"/>
      <c r="B19" s="211"/>
      <c r="C19" s="69" t="s">
        <v>83</v>
      </c>
      <c r="D19" s="67">
        <f t="shared" si="0"/>
        <v>2819324.8000000003</v>
      </c>
      <c r="E19" s="133">
        <v>2349428.2000000002</v>
      </c>
      <c r="F19" s="133">
        <v>469896.6</v>
      </c>
    </row>
    <row r="20" spans="1:6" ht="67.5" customHeight="1" x14ac:dyDescent="0.3">
      <c r="A20" s="42"/>
      <c r="B20" s="132">
        <v>42002</v>
      </c>
      <c r="C20" s="20" t="s">
        <v>67</v>
      </c>
      <c r="D20" s="133">
        <f>E20+F20</f>
        <v>798769.10000000009</v>
      </c>
      <c r="E20" s="133">
        <f>E22</f>
        <v>665640.9</v>
      </c>
      <c r="F20" s="133">
        <f>F22</f>
        <v>133128.20000000001</v>
      </c>
    </row>
    <row r="21" spans="1:6" ht="25.5" customHeight="1" x14ac:dyDescent="0.3">
      <c r="A21" s="212"/>
      <c r="B21" s="211"/>
      <c r="C21" s="66" t="s">
        <v>78</v>
      </c>
      <c r="D21" s="133"/>
      <c r="E21" s="133"/>
      <c r="F21" s="133"/>
    </row>
    <row r="22" spans="1:6" ht="31.5" customHeight="1" x14ac:dyDescent="0.3">
      <c r="A22" s="212"/>
      <c r="B22" s="211"/>
      <c r="C22" s="59" t="s">
        <v>76</v>
      </c>
      <c r="D22" s="134">
        <f>E22+F22</f>
        <v>798769.10000000009</v>
      </c>
      <c r="E22" s="134">
        <f>E24</f>
        <v>665640.9</v>
      </c>
      <c r="F22" s="134">
        <f>F24</f>
        <v>133128.20000000001</v>
      </c>
    </row>
    <row r="23" spans="1:6" ht="27" customHeight="1" x14ac:dyDescent="0.3">
      <c r="A23" s="212"/>
      <c r="B23" s="211"/>
      <c r="C23" s="69" t="s">
        <v>79</v>
      </c>
      <c r="D23" s="133"/>
      <c r="E23" s="133"/>
      <c r="F23" s="133"/>
    </row>
    <row r="24" spans="1:6" ht="35.25" customHeight="1" x14ac:dyDescent="0.3">
      <c r="A24" s="212"/>
      <c r="B24" s="211"/>
      <c r="C24" s="69" t="s">
        <v>80</v>
      </c>
      <c r="D24" s="133">
        <f t="shared" ref="D24:D27" si="2">E24+F24</f>
        <v>798769.10000000009</v>
      </c>
      <c r="E24" s="133">
        <f t="shared" ref="E24:F26" si="3">E25</f>
        <v>665640.9</v>
      </c>
      <c r="F24" s="133">
        <f t="shared" si="3"/>
        <v>133128.20000000001</v>
      </c>
    </row>
    <row r="25" spans="1:6" ht="35.25" customHeight="1" x14ac:dyDescent="0.3">
      <c r="A25" s="212"/>
      <c r="B25" s="211"/>
      <c r="C25" s="69" t="s">
        <v>81</v>
      </c>
      <c r="D25" s="133">
        <f t="shared" si="2"/>
        <v>798769.10000000009</v>
      </c>
      <c r="E25" s="133">
        <f t="shared" si="3"/>
        <v>665640.9</v>
      </c>
      <c r="F25" s="133">
        <f t="shared" si="3"/>
        <v>133128.20000000001</v>
      </c>
    </row>
    <row r="26" spans="1:6" ht="35.25" customHeight="1" x14ac:dyDescent="0.3">
      <c r="A26" s="212"/>
      <c r="B26" s="211"/>
      <c r="C26" s="69" t="s">
        <v>82</v>
      </c>
      <c r="D26" s="133">
        <f t="shared" si="2"/>
        <v>798769.10000000009</v>
      </c>
      <c r="E26" s="133">
        <f t="shared" si="3"/>
        <v>665640.9</v>
      </c>
      <c r="F26" s="133">
        <f t="shared" si="3"/>
        <v>133128.20000000001</v>
      </c>
    </row>
    <row r="27" spans="1:6" ht="35.25" customHeight="1" x14ac:dyDescent="0.3">
      <c r="A27" s="212"/>
      <c r="B27" s="211"/>
      <c r="C27" s="69" t="s">
        <v>83</v>
      </c>
      <c r="D27" s="67">
        <f t="shared" si="2"/>
        <v>798769.10000000009</v>
      </c>
      <c r="E27" s="67">
        <v>665640.9</v>
      </c>
      <c r="F27" s="67">
        <v>133128.20000000001</v>
      </c>
    </row>
    <row r="28" spans="1:6" ht="51" customHeight="1" x14ac:dyDescent="0.3">
      <c r="A28" s="42"/>
      <c r="B28" s="132">
        <v>42003</v>
      </c>
      <c r="C28" s="20" t="s">
        <v>68</v>
      </c>
      <c r="D28" s="133">
        <f>E28+F28</f>
        <v>798769.10000000009</v>
      </c>
      <c r="E28" s="133">
        <f>E30</f>
        <v>665640.9</v>
      </c>
      <c r="F28" s="133">
        <f>F30</f>
        <v>133128.20000000001</v>
      </c>
    </row>
    <row r="29" spans="1:6" ht="27.75" customHeight="1" x14ac:dyDescent="0.3">
      <c r="A29" s="212"/>
      <c r="B29" s="211"/>
      <c r="C29" s="66" t="s">
        <v>78</v>
      </c>
      <c r="D29" s="133"/>
      <c r="E29" s="133"/>
      <c r="F29" s="133"/>
    </row>
    <row r="30" spans="1:6" ht="27.75" customHeight="1" x14ac:dyDescent="0.3">
      <c r="A30" s="212"/>
      <c r="B30" s="211"/>
      <c r="C30" s="59" t="s">
        <v>76</v>
      </c>
      <c r="D30" s="134">
        <f>E30+F30</f>
        <v>798769.10000000009</v>
      </c>
      <c r="E30" s="134">
        <f>E32</f>
        <v>665640.9</v>
      </c>
      <c r="F30" s="134">
        <f>F32</f>
        <v>133128.20000000001</v>
      </c>
    </row>
    <row r="31" spans="1:6" ht="27.75" customHeight="1" x14ac:dyDescent="0.3">
      <c r="A31" s="212"/>
      <c r="B31" s="211"/>
      <c r="C31" s="69" t="s">
        <v>79</v>
      </c>
      <c r="D31" s="133"/>
      <c r="E31" s="133"/>
      <c r="F31" s="133"/>
    </row>
    <row r="32" spans="1:6" ht="27.75" customHeight="1" x14ac:dyDescent="0.3">
      <c r="A32" s="212"/>
      <c r="B32" s="211"/>
      <c r="C32" s="69" t="s">
        <v>80</v>
      </c>
      <c r="D32" s="133">
        <f t="shared" ref="D32:D35" si="4">E32+F32</f>
        <v>798769.10000000009</v>
      </c>
      <c r="E32" s="133">
        <f t="shared" ref="E32:F34" si="5">E33</f>
        <v>665640.9</v>
      </c>
      <c r="F32" s="133">
        <f t="shared" si="5"/>
        <v>133128.20000000001</v>
      </c>
    </row>
    <row r="33" spans="1:6" ht="27.75" customHeight="1" x14ac:dyDescent="0.3">
      <c r="A33" s="212"/>
      <c r="B33" s="211"/>
      <c r="C33" s="69" t="s">
        <v>81</v>
      </c>
      <c r="D33" s="133">
        <f t="shared" si="4"/>
        <v>798769.10000000009</v>
      </c>
      <c r="E33" s="133">
        <f t="shared" si="5"/>
        <v>665640.9</v>
      </c>
      <c r="F33" s="133">
        <f t="shared" si="5"/>
        <v>133128.20000000001</v>
      </c>
    </row>
    <row r="34" spans="1:6" ht="27.75" customHeight="1" x14ac:dyDescent="0.3">
      <c r="A34" s="212"/>
      <c r="B34" s="211"/>
      <c r="C34" s="69" t="s">
        <v>82</v>
      </c>
      <c r="D34" s="133">
        <f t="shared" si="4"/>
        <v>798769.10000000009</v>
      </c>
      <c r="E34" s="133">
        <f t="shared" si="5"/>
        <v>665640.9</v>
      </c>
      <c r="F34" s="133">
        <f t="shared" si="5"/>
        <v>133128.20000000001</v>
      </c>
    </row>
    <row r="35" spans="1:6" ht="27.75" customHeight="1" x14ac:dyDescent="0.3">
      <c r="A35" s="212"/>
      <c r="B35" s="211"/>
      <c r="C35" s="69" t="s">
        <v>83</v>
      </c>
      <c r="D35" s="67">
        <f t="shared" si="4"/>
        <v>798769.10000000009</v>
      </c>
      <c r="E35" s="67">
        <v>665640.9</v>
      </c>
      <c r="F35" s="67">
        <v>133128.20000000001</v>
      </c>
    </row>
    <row r="36" spans="1:6" ht="31.5" customHeight="1" x14ac:dyDescent="0.3">
      <c r="A36" s="42">
        <v>1157</v>
      </c>
      <c r="B36" s="43"/>
      <c r="C36" s="44" t="s">
        <v>69</v>
      </c>
      <c r="D36" s="126">
        <f>+D37+D45+D53+D61</f>
        <v>14113362.800000001</v>
      </c>
      <c r="E36" s="126">
        <f>+E37+E45+E53+E61</f>
        <v>13661139.6</v>
      </c>
      <c r="F36" s="126">
        <f>+F37+F45+F53+F61</f>
        <v>452223.2</v>
      </c>
    </row>
    <row r="37" spans="1:6" ht="60.75" customHeight="1" x14ac:dyDescent="0.3">
      <c r="A37" s="42"/>
      <c r="B37" s="132">
        <v>42001</v>
      </c>
      <c r="C37" s="20" t="s">
        <v>179</v>
      </c>
      <c r="D37" s="133">
        <f>E37+F37</f>
        <v>1076076.8</v>
      </c>
      <c r="E37" s="133">
        <f>E39</f>
        <v>848476.4</v>
      </c>
      <c r="F37" s="133">
        <f>F39</f>
        <v>227600.4</v>
      </c>
    </row>
    <row r="38" spans="1:6" ht="27" customHeight="1" x14ac:dyDescent="0.3">
      <c r="A38" s="212"/>
      <c r="B38" s="211"/>
      <c r="C38" s="66" t="s">
        <v>78</v>
      </c>
      <c r="D38" s="133"/>
      <c r="E38" s="133"/>
      <c r="F38" s="133"/>
    </row>
    <row r="39" spans="1:6" ht="27" customHeight="1" x14ac:dyDescent="0.3">
      <c r="A39" s="212"/>
      <c r="B39" s="211"/>
      <c r="C39" s="59" t="s">
        <v>76</v>
      </c>
      <c r="D39" s="134">
        <f>E39+F39</f>
        <v>1076076.8</v>
      </c>
      <c r="E39" s="134">
        <f>E41</f>
        <v>848476.4</v>
      </c>
      <c r="F39" s="134">
        <f>F41</f>
        <v>227600.4</v>
      </c>
    </row>
    <row r="40" spans="1:6" ht="27" customHeight="1" x14ac:dyDescent="0.3">
      <c r="A40" s="212"/>
      <c r="B40" s="211"/>
      <c r="C40" s="69" t="s">
        <v>79</v>
      </c>
      <c r="D40" s="133"/>
      <c r="E40" s="133"/>
      <c r="F40" s="133"/>
    </row>
    <row r="41" spans="1:6" ht="27" customHeight="1" x14ac:dyDescent="0.3">
      <c r="A41" s="212"/>
      <c r="B41" s="211"/>
      <c r="C41" s="69" t="s">
        <v>80</v>
      </c>
      <c r="D41" s="133">
        <f t="shared" ref="D41:D44" si="6">E41+F41</f>
        <v>1076076.8</v>
      </c>
      <c r="E41" s="133">
        <f t="shared" ref="E41:F43" si="7">E42</f>
        <v>848476.4</v>
      </c>
      <c r="F41" s="133">
        <f t="shared" si="7"/>
        <v>227600.4</v>
      </c>
    </row>
    <row r="42" spans="1:6" ht="27" customHeight="1" x14ac:dyDescent="0.3">
      <c r="A42" s="212"/>
      <c r="B42" s="211"/>
      <c r="C42" s="69" t="s">
        <v>81</v>
      </c>
      <c r="D42" s="133">
        <f t="shared" si="6"/>
        <v>1076076.8</v>
      </c>
      <c r="E42" s="133">
        <f t="shared" si="7"/>
        <v>848476.4</v>
      </c>
      <c r="F42" s="133">
        <f t="shared" si="7"/>
        <v>227600.4</v>
      </c>
    </row>
    <row r="43" spans="1:6" ht="27" customHeight="1" x14ac:dyDescent="0.3">
      <c r="A43" s="212"/>
      <c r="B43" s="211"/>
      <c r="C43" s="69" t="s">
        <v>82</v>
      </c>
      <c r="D43" s="133">
        <f t="shared" si="6"/>
        <v>1076076.8</v>
      </c>
      <c r="E43" s="133">
        <f t="shared" si="7"/>
        <v>848476.4</v>
      </c>
      <c r="F43" s="133">
        <f t="shared" si="7"/>
        <v>227600.4</v>
      </c>
    </row>
    <row r="44" spans="1:6" ht="27" customHeight="1" x14ac:dyDescent="0.3">
      <c r="A44" s="212"/>
      <c r="B44" s="211"/>
      <c r="C44" s="69" t="s">
        <v>83</v>
      </c>
      <c r="D44" s="67">
        <f t="shared" si="6"/>
        <v>1076076.8</v>
      </c>
      <c r="E44" s="67">
        <v>848476.4</v>
      </c>
      <c r="F44" s="67">
        <v>227600.4</v>
      </c>
    </row>
    <row r="45" spans="1:6" ht="49.5" customHeight="1" x14ac:dyDescent="0.3">
      <c r="A45" s="42"/>
      <c r="B45" s="132">
        <v>42002</v>
      </c>
      <c r="C45" s="20" t="s">
        <v>108</v>
      </c>
      <c r="D45" s="133">
        <f>E45+F45</f>
        <v>356315.30000000005</v>
      </c>
      <c r="E45" s="133">
        <f>E47</f>
        <v>274097.2</v>
      </c>
      <c r="F45" s="133">
        <f>F47</f>
        <v>82218.100000000006</v>
      </c>
    </row>
    <row r="46" spans="1:6" ht="25.5" customHeight="1" x14ac:dyDescent="0.3">
      <c r="A46" s="212"/>
      <c r="B46" s="211"/>
      <c r="C46" s="66" t="s">
        <v>78</v>
      </c>
      <c r="D46" s="133"/>
      <c r="E46" s="133"/>
      <c r="F46" s="133"/>
    </row>
    <row r="47" spans="1:6" ht="25.5" customHeight="1" x14ac:dyDescent="0.3">
      <c r="A47" s="212"/>
      <c r="B47" s="211"/>
      <c r="C47" s="59" t="s">
        <v>76</v>
      </c>
      <c r="D47" s="134">
        <f>E47+F47</f>
        <v>356315.30000000005</v>
      </c>
      <c r="E47" s="134">
        <f>E49</f>
        <v>274097.2</v>
      </c>
      <c r="F47" s="134">
        <f>F49</f>
        <v>82218.100000000006</v>
      </c>
    </row>
    <row r="48" spans="1:6" ht="25.5" customHeight="1" x14ac:dyDescent="0.3">
      <c r="A48" s="212"/>
      <c r="B48" s="211"/>
      <c r="C48" s="69" t="s">
        <v>79</v>
      </c>
      <c r="D48" s="133"/>
      <c r="E48" s="133"/>
      <c r="F48" s="133"/>
    </row>
    <row r="49" spans="1:6" ht="25.5" customHeight="1" x14ac:dyDescent="0.3">
      <c r="A49" s="212"/>
      <c r="B49" s="211"/>
      <c r="C49" s="69" t="s">
        <v>80</v>
      </c>
      <c r="D49" s="133">
        <f t="shared" ref="D49:D52" si="8">E49+F49</f>
        <v>356315.30000000005</v>
      </c>
      <c r="E49" s="133">
        <f t="shared" ref="E49:F51" si="9">E50</f>
        <v>274097.2</v>
      </c>
      <c r="F49" s="133">
        <f t="shared" si="9"/>
        <v>82218.100000000006</v>
      </c>
    </row>
    <row r="50" spans="1:6" ht="25.5" customHeight="1" x14ac:dyDescent="0.3">
      <c r="A50" s="212"/>
      <c r="B50" s="211"/>
      <c r="C50" s="69" t="s">
        <v>81</v>
      </c>
      <c r="D50" s="133">
        <f t="shared" si="8"/>
        <v>356315.30000000005</v>
      </c>
      <c r="E50" s="133">
        <f t="shared" si="9"/>
        <v>274097.2</v>
      </c>
      <c r="F50" s="133">
        <f t="shared" si="9"/>
        <v>82218.100000000006</v>
      </c>
    </row>
    <row r="51" spans="1:6" ht="25.5" customHeight="1" x14ac:dyDescent="0.3">
      <c r="A51" s="212"/>
      <c r="B51" s="211"/>
      <c r="C51" s="69" t="s">
        <v>82</v>
      </c>
      <c r="D51" s="133">
        <f t="shared" si="8"/>
        <v>356315.30000000005</v>
      </c>
      <c r="E51" s="133">
        <f t="shared" si="9"/>
        <v>274097.2</v>
      </c>
      <c r="F51" s="133">
        <f t="shared" si="9"/>
        <v>82218.100000000006</v>
      </c>
    </row>
    <row r="52" spans="1:6" ht="25.5" customHeight="1" x14ac:dyDescent="0.3">
      <c r="A52" s="212"/>
      <c r="B52" s="211"/>
      <c r="C52" s="69" t="s">
        <v>83</v>
      </c>
      <c r="D52" s="67">
        <f t="shared" si="8"/>
        <v>356315.30000000005</v>
      </c>
      <c r="E52" s="67">
        <v>274097.2</v>
      </c>
      <c r="F52" s="67">
        <v>82218.100000000006</v>
      </c>
    </row>
    <row r="53" spans="1:6" ht="54.75" customHeight="1" x14ac:dyDescent="0.3">
      <c r="A53" s="42"/>
      <c r="B53" s="132">
        <v>42003</v>
      </c>
      <c r="C53" s="20" t="s">
        <v>70</v>
      </c>
      <c r="D53" s="133">
        <f>E53+F53</f>
        <v>1637570.7</v>
      </c>
      <c r="E53" s="133">
        <f>E55</f>
        <v>1495166</v>
      </c>
      <c r="F53" s="133">
        <f>F55</f>
        <v>142404.70000000001</v>
      </c>
    </row>
    <row r="54" spans="1:6" ht="28.5" customHeight="1" x14ac:dyDescent="0.3">
      <c r="A54" s="212"/>
      <c r="B54" s="211"/>
      <c r="C54" s="66" t="s">
        <v>78</v>
      </c>
      <c r="D54" s="133"/>
      <c r="E54" s="133"/>
      <c r="F54" s="133"/>
    </row>
    <row r="55" spans="1:6" ht="28.5" customHeight="1" x14ac:dyDescent="0.3">
      <c r="A55" s="212"/>
      <c r="B55" s="211"/>
      <c r="C55" s="59" t="s">
        <v>76</v>
      </c>
      <c r="D55" s="134">
        <f>E55+F55</f>
        <v>1637570.7</v>
      </c>
      <c r="E55" s="134">
        <f>E57</f>
        <v>1495166</v>
      </c>
      <c r="F55" s="134">
        <f>F57</f>
        <v>142404.70000000001</v>
      </c>
    </row>
    <row r="56" spans="1:6" ht="28.5" customHeight="1" x14ac:dyDescent="0.3">
      <c r="A56" s="212"/>
      <c r="B56" s="211"/>
      <c r="C56" s="69" t="s">
        <v>79</v>
      </c>
      <c r="D56" s="133"/>
      <c r="E56" s="133"/>
      <c r="F56" s="133"/>
    </row>
    <row r="57" spans="1:6" ht="28.5" customHeight="1" x14ac:dyDescent="0.3">
      <c r="A57" s="212"/>
      <c r="B57" s="211"/>
      <c r="C57" s="69" t="s">
        <v>80</v>
      </c>
      <c r="D57" s="133">
        <f t="shared" ref="D57:D60" si="10">E57+F57</f>
        <v>1637570.7</v>
      </c>
      <c r="E57" s="133">
        <f t="shared" ref="E57:F59" si="11">E58</f>
        <v>1495166</v>
      </c>
      <c r="F57" s="133">
        <f t="shared" si="11"/>
        <v>142404.70000000001</v>
      </c>
    </row>
    <row r="58" spans="1:6" ht="28.5" customHeight="1" x14ac:dyDescent="0.3">
      <c r="A58" s="212"/>
      <c r="B58" s="211"/>
      <c r="C58" s="69" t="s">
        <v>81</v>
      </c>
      <c r="D58" s="133">
        <f t="shared" si="10"/>
        <v>1637570.7</v>
      </c>
      <c r="E58" s="133">
        <f t="shared" si="11"/>
        <v>1495166</v>
      </c>
      <c r="F58" s="133">
        <f t="shared" si="11"/>
        <v>142404.70000000001</v>
      </c>
    </row>
    <row r="59" spans="1:6" ht="28.5" customHeight="1" x14ac:dyDescent="0.3">
      <c r="A59" s="212"/>
      <c r="B59" s="211"/>
      <c r="C59" s="69" t="s">
        <v>82</v>
      </c>
      <c r="D59" s="133">
        <f t="shared" si="10"/>
        <v>1637570.7</v>
      </c>
      <c r="E59" s="133">
        <f t="shared" si="11"/>
        <v>1495166</v>
      </c>
      <c r="F59" s="133">
        <f t="shared" si="11"/>
        <v>142404.70000000001</v>
      </c>
    </row>
    <row r="60" spans="1:6" ht="28.5" customHeight="1" x14ac:dyDescent="0.3">
      <c r="A60" s="212"/>
      <c r="B60" s="211"/>
      <c r="C60" s="69" t="s">
        <v>83</v>
      </c>
      <c r="D60" s="67">
        <f t="shared" si="10"/>
        <v>1637570.7</v>
      </c>
      <c r="E60" s="67">
        <v>1495166</v>
      </c>
      <c r="F60" s="67">
        <v>142404.70000000001</v>
      </c>
    </row>
    <row r="61" spans="1:6" ht="54.75" customHeight="1" x14ac:dyDescent="0.3">
      <c r="A61" s="42"/>
      <c r="B61" s="132">
        <v>42004</v>
      </c>
      <c r="C61" s="20" t="s">
        <v>176</v>
      </c>
      <c r="D61" s="133">
        <f>E61+F61</f>
        <v>11043400</v>
      </c>
      <c r="E61" s="133">
        <f>E63</f>
        <v>11043400</v>
      </c>
      <c r="F61" s="133">
        <f>F63</f>
        <v>0</v>
      </c>
    </row>
    <row r="62" spans="1:6" ht="28.5" customHeight="1" x14ac:dyDescent="0.3">
      <c r="A62" s="212"/>
      <c r="B62" s="211"/>
      <c r="C62" s="66" t="s">
        <v>78</v>
      </c>
      <c r="D62" s="133"/>
      <c r="E62" s="133"/>
      <c r="F62" s="133"/>
    </row>
    <row r="63" spans="1:6" ht="28.5" customHeight="1" x14ac:dyDescent="0.3">
      <c r="A63" s="212"/>
      <c r="B63" s="211"/>
      <c r="C63" s="59" t="s">
        <v>76</v>
      </c>
      <c r="D63" s="134">
        <f>E63+F63</f>
        <v>11043400</v>
      </c>
      <c r="E63" s="134">
        <f>E65</f>
        <v>11043400</v>
      </c>
      <c r="F63" s="134">
        <f>F65</f>
        <v>0</v>
      </c>
    </row>
    <row r="64" spans="1:6" ht="28.5" customHeight="1" x14ac:dyDescent="0.3">
      <c r="A64" s="212"/>
      <c r="B64" s="211"/>
      <c r="C64" s="69" t="s">
        <v>79</v>
      </c>
      <c r="D64" s="133"/>
      <c r="E64" s="133"/>
      <c r="F64" s="133"/>
    </row>
    <row r="65" spans="1:6" ht="28.5" customHeight="1" x14ac:dyDescent="0.3">
      <c r="A65" s="212"/>
      <c r="B65" s="211"/>
      <c r="C65" s="69" t="s">
        <v>80</v>
      </c>
      <c r="D65" s="133">
        <f t="shared" ref="D65:D68" si="12">E65+F65</f>
        <v>11043400</v>
      </c>
      <c r="E65" s="133">
        <f t="shared" ref="E65:F67" si="13">E66</f>
        <v>11043400</v>
      </c>
      <c r="F65" s="133">
        <f t="shared" si="13"/>
        <v>0</v>
      </c>
    </row>
    <row r="66" spans="1:6" ht="28.5" customHeight="1" x14ac:dyDescent="0.3">
      <c r="A66" s="212"/>
      <c r="B66" s="211"/>
      <c r="C66" s="69" t="s">
        <v>81</v>
      </c>
      <c r="D66" s="133">
        <f t="shared" si="12"/>
        <v>11043400</v>
      </c>
      <c r="E66" s="133">
        <f t="shared" si="13"/>
        <v>11043400</v>
      </c>
      <c r="F66" s="133">
        <f t="shared" si="13"/>
        <v>0</v>
      </c>
    </row>
    <row r="67" spans="1:6" ht="28.5" customHeight="1" x14ac:dyDescent="0.3">
      <c r="A67" s="212"/>
      <c r="B67" s="211"/>
      <c r="C67" s="69" t="s">
        <v>82</v>
      </c>
      <c r="D67" s="133">
        <f t="shared" si="12"/>
        <v>11043400</v>
      </c>
      <c r="E67" s="133">
        <f t="shared" si="13"/>
        <v>11043400</v>
      </c>
      <c r="F67" s="133">
        <f t="shared" si="13"/>
        <v>0</v>
      </c>
    </row>
    <row r="68" spans="1:6" ht="28.5" customHeight="1" x14ac:dyDescent="0.3">
      <c r="A68" s="212"/>
      <c r="B68" s="211"/>
      <c r="C68" s="69" t="s">
        <v>83</v>
      </c>
      <c r="D68" s="67">
        <f t="shared" si="12"/>
        <v>11043400</v>
      </c>
      <c r="E68" s="67">
        <v>11043400</v>
      </c>
      <c r="F68" s="67">
        <v>0</v>
      </c>
    </row>
    <row r="69" spans="1:6" ht="51" customHeight="1" x14ac:dyDescent="0.3">
      <c r="A69" s="42" t="s">
        <v>21</v>
      </c>
      <c r="B69" s="43"/>
      <c r="C69" s="44" t="s">
        <v>71</v>
      </c>
      <c r="D69" s="126">
        <f>+D70+D78+D86+D94</f>
        <v>27806254.000000004</v>
      </c>
      <c r="E69" s="126">
        <f>+E70+E78+E86+E94</f>
        <v>20348367</v>
      </c>
      <c r="F69" s="126">
        <f>+F70+F78+F86+F94</f>
        <v>7457887</v>
      </c>
    </row>
    <row r="70" spans="1:6" ht="55.5" customHeight="1" x14ac:dyDescent="0.3">
      <c r="A70" s="222"/>
      <c r="B70" s="31" t="s">
        <v>19</v>
      </c>
      <c r="C70" s="20" t="s">
        <v>72</v>
      </c>
      <c r="D70" s="133">
        <f>E70+F70</f>
        <v>2286937.7000000002</v>
      </c>
      <c r="E70" s="133">
        <f>E72</f>
        <v>1829540.6</v>
      </c>
      <c r="F70" s="133">
        <f>F72</f>
        <v>457397.1</v>
      </c>
    </row>
    <row r="71" spans="1:6" ht="26.25" customHeight="1" x14ac:dyDescent="0.3">
      <c r="A71" s="222"/>
      <c r="B71" s="211"/>
      <c r="C71" s="66" t="s">
        <v>78</v>
      </c>
      <c r="D71" s="133"/>
      <c r="E71" s="133"/>
      <c r="F71" s="133"/>
    </row>
    <row r="72" spans="1:6" ht="26.25" customHeight="1" x14ac:dyDescent="0.3">
      <c r="A72" s="222"/>
      <c r="B72" s="211"/>
      <c r="C72" s="59" t="s">
        <v>76</v>
      </c>
      <c r="D72" s="134">
        <f>E72+F72</f>
        <v>2286937.7000000002</v>
      </c>
      <c r="E72" s="134">
        <f>E74</f>
        <v>1829540.6</v>
      </c>
      <c r="F72" s="134">
        <f>F74</f>
        <v>457397.1</v>
      </c>
    </row>
    <row r="73" spans="1:6" ht="26.25" customHeight="1" x14ac:dyDescent="0.3">
      <c r="A73" s="222"/>
      <c r="B73" s="211"/>
      <c r="C73" s="69" t="s">
        <v>79</v>
      </c>
      <c r="D73" s="133"/>
      <c r="E73" s="133"/>
      <c r="F73" s="133"/>
    </row>
    <row r="74" spans="1:6" ht="26.25" customHeight="1" x14ac:dyDescent="0.3">
      <c r="A74" s="222"/>
      <c r="B74" s="211"/>
      <c r="C74" s="69" t="s">
        <v>80</v>
      </c>
      <c r="D74" s="133">
        <f t="shared" ref="D74:D77" si="14">E74+F74</f>
        <v>2286937.7000000002</v>
      </c>
      <c r="E74" s="133">
        <f t="shared" ref="E74:F76" si="15">E75</f>
        <v>1829540.6</v>
      </c>
      <c r="F74" s="133">
        <f t="shared" si="15"/>
        <v>457397.1</v>
      </c>
    </row>
    <row r="75" spans="1:6" ht="26.25" customHeight="1" x14ac:dyDescent="0.3">
      <c r="A75" s="222"/>
      <c r="B75" s="211"/>
      <c r="C75" s="69" t="s">
        <v>81</v>
      </c>
      <c r="D75" s="133">
        <f t="shared" si="14"/>
        <v>2286937.7000000002</v>
      </c>
      <c r="E75" s="133">
        <f t="shared" si="15"/>
        <v>1829540.6</v>
      </c>
      <c r="F75" s="133">
        <f t="shared" si="15"/>
        <v>457397.1</v>
      </c>
    </row>
    <row r="76" spans="1:6" ht="26.25" customHeight="1" x14ac:dyDescent="0.3">
      <c r="A76" s="222"/>
      <c r="B76" s="211"/>
      <c r="C76" s="69" t="s">
        <v>82</v>
      </c>
      <c r="D76" s="133">
        <f t="shared" si="14"/>
        <v>2286937.7000000002</v>
      </c>
      <c r="E76" s="133">
        <f t="shared" si="15"/>
        <v>1829540.6</v>
      </c>
      <c r="F76" s="133">
        <f t="shared" si="15"/>
        <v>457397.1</v>
      </c>
    </row>
    <row r="77" spans="1:6" ht="26.25" customHeight="1" x14ac:dyDescent="0.3">
      <c r="A77" s="222"/>
      <c r="B77" s="211"/>
      <c r="C77" s="69" t="s">
        <v>83</v>
      </c>
      <c r="D77" s="67">
        <f t="shared" si="14"/>
        <v>2286937.7000000002</v>
      </c>
      <c r="E77" s="67">
        <v>1829540.6</v>
      </c>
      <c r="F77" s="67">
        <v>457397.1</v>
      </c>
    </row>
    <row r="78" spans="1:6" ht="56.25" customHeight="1" x14ac:dyDescent="0.3">
      <c r="A78" s="222"/>
      <c r="B78" s="32">
        <v>42005</v>
      </c>
      <c r="C78" s="20" t="s">
        <v>174</v>
      </c>
      <c r="D78" s="133">
        <f>E78+F78</f>
        <v>1170421</v>
      </c>
      <c r="E78" s="133">
        <f>E80</f>
        <v>936327.2</v>
      </c>
      <c r="F78" s="133">
        <f>F80</f>
        <v>234093.8</v>
      </c>
    </row>
    <row r="79" spans="1:6" ht="31.5" customHeight="1" x14ac:dyDescent="0.3">
      <c r="A79" s="222"/>
      <c r="B79" s="211"/>
      <c r="C79" s="66" t="s">
        <v>78</v>
      </c>
      <c r="D79" s="133"/>
      <c r="E79" s="133"/>
      <c r="F79" s="133"/>
    </row>
    <row r="80" spans="1:6" ht="31.5" customHeight="1" x14ac:dyDescent="0.3">
      <c r="A80" s="222"/>
      <c r="B80" s="211"/>
      <c r="C80" s="59" t="s">
        <v>76</v>
      </c>
      <c r="D80" s="134">
        <f>E80+F80</f>
        <v>1170421</v>
      </c>
      <c r="E80" s="134">
        <f>E82</f>
        <v>936327.2</v>
      </c>
      <c r="F80" s="134">
        <f>F82</f>
        <v>234093.8</v>
      </c>
    </row>
    <row r="81" spans="1:6" ht="31.5" customHeight="1" x14ac:dyDescent="0.3">
      <c r="A81" s="222"/>
      <c r="B81" s="211"/>
      <c r="C81" s="69" t="s">
        <v>79</v>
      </c>
      <c r="D81" s="133"/>
      <c r="E81" s="133"/>
      <c r="F81" s="133"/>
    </row>
    <row r="82" spans="1:6" ht="31.5" customHeight="1" x14ac:dyDescent="0.3">
      <c r="A82" s="222"/>
      <c r="B82" s="211"/>
      <c r="C82" s="69" t="s">
        <v>80</v>
      </c>
      <c r="D82" s="133">
        <f t="shared" ref="D82:D85" si="16">E82+F82</f>
        <v>1170421</v>
      </c>
      <c r="E82" s="133">
        <f t="shared" ref="E82:F84" si="17">E83</f>
        <v>936327.2</v>
      </c>
      <c r="F82" s="133">
        <f t="shared" si="17"/>
        <v>234093.8</v>
      </c>
    </row>
    <row r="83" spans="1:6" ht="31.5" customHeight="1" x14ac:dyDescent="0.3">
      <c r="A83" s="222"/>
      <c r="B83" s="211"/>
      <c r="C83" s="69" t="s">
        <v>81</v>
      </c>
      <c r="D83" s="133">
        <f t="shared" si="16"/>
        <v>1170421</v>
      </c>
      <c r="E83" s="133">
        <f t="shared" si="17"/>
        <v>936327.2</v>
      </c>
      <c r="F83" s="133">
        <f t="shared" si="17"/>
        <v>234093.8</v>
      </c>
    </row>
    <row r="84" spans="1:6" ht="31.5" customHeight="1" x14ac:dyDescent="0.3">
      <c r="A84" s="222"/>
      <c r="B84" s="211"/>
      <c r="C84" s="69" t="s">
        <v>82</v>
      </c>
      <c r="D84" s="133">
        <f t="shared" si="16"/>
        <v>1170421</v>
      </c>
      <c r="E84" s="133">
        <f t="shared" si="17"/>
        <v>936327.2</v>
      </c>
      <c r="F84" s="133">
        <f t="shared" si="17"/>
        <v>234093.8</v>
      </c>
    </row>
    <row r="85" spans="1:6" ht="31.5" customHeight="1" x14ac:dyDescent="0.3">
      <c r="A85" s="222"/>
      <c r="B85" s="211"/>
      <c r="C85" s="69" t="s">
        <v>83</v>
      </c>
      <c r="D85" s="67">
        <f t="shared" si="16"/>
        <v>1170421</v>
      </c>
      <c r="E85" s="67">
        <v>936327.2</v>
      </c>
      <c r="F85" s="67">
        <v>234093.8</v>
      </c>
    </row>
    <row r="86" spans="1:6" ht="76.5" customHeight="1" x14ac:dyDescent="0.3">
      <c r="A86" s="222"/>
      <c r="B86" s="31">
        <v>42007</v>
      </c>
      <c r="C86" s="20" t="s">
        <v>115</v>
      </c>
      <c r="D86" s="133">
        <f>E86+F86</f>
        <v>676594.4</v>
      </c>
      <c r="E86" s="133">
        <f>E88</f>
        <v>658212.6</v>
      </c>
      <c r="F86" s="133">
        <f>F88</f>
        <v>18381.8</v>
      </c>
    </row>
    <row r="87" spans="1:6" ht="30" customHeight="1" x14ac:dyDescent="0.3">
      <c r="A87" s="222"/>
      <c r="B87" s="211"/>
      <c r="C87" s="66" t="s">
        <v>78</v>
      </c>
      <c r="D87" s="133"/>
      <c r="E87" s="133"/>
      <c r="F87" s="133"/>
    </row>
    <row r="88" spans="1:6" ht="30" customHeight="1" x14ac:dyDescent="0.3">
      <c r="A88" s="222"/>
      <c r="B88" s="211"/>
      <c r="C88" s="59" t="s">
        <v>76</v>
      </c>
      <c r="D88" s="134">
        <f>E88+F88</f>
        <v>676594.4</v>
      </c>
      <c r="E88" s="134">
        <f>E90</f>
        <v>658212.6</v>
      </c>
      <c r="F88" s="134">
        <f>F90</f>
        <v>18381.8</v>
      </c>
    </row>
    <row r="89" spans="1:6" ht="30" customHeight="1" x14ac:dyDescent="0.3">
      <c r="A89" s="222"/>
      <c r="B89" s="211"/>
      <c r="C89" s="69" t="s">
        <v>79</v>
      </c>
      <c r="D89" s="133"/>
      <c r="E89" s="133"/>
      <c r="F89" s="133"/>
    </row>
    <row r="90" spans="1:6" ht="30" customHeight="1" x14ac:dyDescent="0.3">
      <c r="A90" s="222"/>
      <c r="B90" s="211"/>
      <c r="C90" s="69" t="s">
        <v>80</v>
      </c>
      <c r="D90" s="133">
        <f t="shared" ref="D90:D93" si="18">E90+F90</f>
        <v>676594.4</v>
      </c>
      <c r="E90" s="133">
        <f t="shared" ref="E90:F92" si="19">E91</f>
        <v>658212.6</v>
      </c>
      <c r="F90" s="133">
        <f t="shared" si="19"/>
        <v>18381.8</v>
      </c>
    </row>
    <row r="91" spans="1:6" ht="30" customHeight="1" x14ac:dyDescent="0.3">
      <c r="A91" s="222"/>
      <c r="B91" s="211"/>
      <c r="C91" s="69" t="s">
        <v>81</v>
      </c>
      <c r="D91" s="133">
        <f t="shared" si="18"/>
        <v>676594.4</v>
      </c>
      <c r="E91" s="133">
        <f t="shared" si="19"/>
        <v>658212.6</v>
      </c>
      <c r="F91" s="133">
        <f t="shared" si="19"/>
        <v>18381.8</v>
      </c>
    </row>
    <row r="92" spans="1:6" ht="30" customHeight="1" x14ac:dyDescent="0.3">
      <c r="A92" s="222"/>
      <c r="B92" s="211"/>
      <c r="C92" s="69" t="s">
        <v>82</v>
      </c>
      <c r="D92" s="133">
        <f t="shared" si="18"/>
        <v>676594.4</v>
      </c>
      <c r="E92" s="133">
        <f t="shared" si="19"/>
        <v>658212.6</v>
      </c>
      <c r="F92" s="133">
        <f t="shared" si="19"/>
        <v>18381.8</v>
      </c>
    </row>
    <row r="93" spans="1:6" ht="30" customHeight="1" x14ac:dyDescent="0.3">
      <c r="A93" s="222"/>
      <c r="B93" s="211"/>
      <c r="C93" s="69" t="s">
        <v>83</v>
      </c>
      <c r="D93" s="67">
        <f t="shared" si="18"/>
        <v>676594.4</v>
      </c>
      <c r="E93" s="67">
        <v>658212.6</v>
      </c>
      <c r="F93" s="67">
        <v>18381.8</v>
      </c>
    </row>
    <row r="94" spans="1:6" ht="76.5" customHeight="1" x14ac:dyDescent="0.3">
      <c r="A94" s="222"/>
      <c r="B94" s="31" t="s">
        <v>23</v>
      </c>
      <c r="C94" s="20" t="s">
        <v>73</v>
      </c>
      <c r="D94" s="133">
        <f>E94+F94</f>
        <v>23672300.900000002</v>
      </c>
      <c r="E94" s="133">
        <f>E96</f>
        <v>16924286.600000001</v>
      </c>
      <c r="F94" s="133">
        <f>F96</f>
        <v>6748014.2999999998</v>
      </c>
    </row>
    <row r="95" spans="1:6" ht="30" customHeight="1" x14ac:dyDescent="0.3">
      <c r="A95" s="222"/>
      <c r="B95" s="211"/>
      <c r="C95" s="66" t="s">
        <v>78</v>
      </c>
      <c r="D95" s="133"/>
      <c r="E95" s="133"/>
      <c r="F95" s="133"/>
    </row>
    <row r="96" spans="1:6" ht="30" customHeight="1" x14ac:dyDescent="0.3">
      <c r="A96" s="222"/>
      <c r="B96" s="211"/>
      <c r="C96" s="59" t="s">
        <v>76</v>
      </c>
      <c r="D96" s="134">
        <f>E96+F96</f>
        <v>23672300.900000002</v>
      </c>
      <c r="E96" s="134">
        <f>E98</f>
        <v>16924286.600000001</v>
      </c>
      <c r="F96" s="134">
        <f>F98</f>
        <v>6748014.2999999998</v>
      </c>
    </row>
    <row r="97" spans="1:6" ht="30" customHeight="1" x14ac:dyDescent="0.3">
      <c r="A97" s="222"/>
      <c r="B97" s="211"/>
      <c r="C97" s="69" t="s">
        <v>79</v>
      </c>
      <c r="D97" s="133"/>
      <c r="E97" s="133"/>
      <c r="F97" s="133"/>
    </row>
    <row r="98" spans="1:6" ht="30" customHeight="1" x14ac:dyDescent="0.3">
      <c r="A98" s="222"/>
      <c r="B98" s="211"/>
      <c r="C98" s="69" t="s">
        <v>80</v>
      </c>
      <c r="D98" s="133">
        <f t="shared" ref="D98:D101" si="20">E98+F98</f>
        <v>23672300.900000002</v>
      </c>
      <c r="E98" s="133">
        <f t="shared" ref="E98:F100" si="21">E99</f>
        <v>16924286.600000001</v>
      </c>
      <c r="F98" s="133">
        <f t="shared" si="21"/>
        <v>6748014.2999999998</v>
      </c>
    </row>
    <row r="99" spans="1:6" ht="30" customHeight="1" x14ac:dyDescent="0.3">
      <c r="A99" s="222"/>
      <c r="B99" s="211"/>
      <c r="C99" s="69" t="s">
        <v>81</v>
      </c>
      <c r="D99" s="133">
        <f t="shared" si="20"/>
        <v>23672300.900000002</v>
      </c>
      <c r="E99" s="133">
        <f t="shared" si="21"/>
        <v>16924286.600000001</v>
      </c>
      <c r="F99" s="133">
        <f t="shared" si="21"/>
        <v>6748014.2999999998</v>
      </c>
    </row>
    <row r="100" spans="1:6" ht="30" customHeight="1" x14ac:dyDescent="0.3">
      <c r="A100" s="222"/>
      <c r="B100" s="211"/>
      <c r="C100" s="69" t="s">
        <v>82</v>
      </c>
      <c r="D100" s="133">
        <f t="shared" si="20"/>
        <v>23672300.900000002</v>
      </c>
      <c r="E100" s="133">
        <f t="shared" si="21"/>
        <v>16924286.600000001</v>
      </c>
      <c r="F100" s="133">
        <f t="shared" si="21"/>
        <v>6748014.2999999998</v>
      </c>
    </row>
    <row r="101" spans="1:6" ht="30" customHeight="1" x14ac:dyDescent="0.3">
      <c r="A101" s="223"/>
      <c r="B101" s="211"/>
      <c r="C101" s="69" t="s">
        <v>83</v>
      </c>
      <c r="D101" s="67">
        <f t="shared" si="20"/>
        <v>23672300.900000002</v>
      </c>
      <c r="E101" s="67">
        <v>16924286.600000001</v>
      </c>
      <c r="F101" s="67">
        <v>6748014.2999999998</v>
      </c>
    </row>
    <row r="102" spans="1:6" ht="21.75" customHeight="1" x14ac:dyDescent="0.3">
      <c r="A102" s="39"/>
      <c r="B102" s="40"/>
      <c r="C102" s="41" t="s">
        <v>61</v>
      </c>
      <c r="D102" s="126">
        <f>E102+F102</f>
        <v>334215</v>
      </c>
      <c r="E102" s="126">
        <f>E103</f>
        <v>334215</v>
      </c>
      <c r="F102" s="126">
        <f>F103</f>
        <v>0</v>
      </c>
    </row>
    <row r="103" spans="1:6" ht="30" customHeight="1" x14ac:dyDescent="0.3">
      <c r="A103" s="42" t="s">
        <v>15</v>
      </c>
      <c r="B103" s="43"/>
      <c r="C103" s="44" t="s">
        <v>62</v>
      </c>
      <c r="D103" s="126">
        <f>E103+F103</f>
        <v>334215</v>
      </c>
      <c r="E103" s="126">
        <f>E104</f>
        <v>334215</v>
      </c>
      <c r="F103" s="126">
        <f>F104</f>
        <v>0</v>
      </c>
    </row>
    <row r="104" spans="1:6" ht="89.25" customHeight="1" x14ac:dyDescent="0.3">
      <c r="A104" s="45"/>
      <c r="B104" s="31" t="s">
        <v>11</v>
      </c>
      <c r="C104" s="20" t="s">
        <v>63</v>
      </c>
      <c r="D104" s="133">
        <f>E104+F104</f>
        <v>334215</v>
      </c>
      <c r="E104" s="133">
        <f>E106</f>
        <v>334215</v>
      </c>
      <c r="F104" s="133">
        <f>F106</f>
        <v>0</v>
      </c>
    </row>
    <row r="105" spans="1:6" s="30" customFormat="1" ht="33" customHeight="1" x14ac:dyDescent="0.3">
      <c r="A105" s="220"/>
      <c r="B105" s="221"/>
      <c r="C105" s="66" t="s">
        <v>78</v>
      </c>
      <c r="D105" s="133"/>
      <c r="E105" s="133"/>
      <c r="F105" s="133"/>
    </row>
    <row r="106" spans="1:6" ht="21.75" customHeight="1" x14ac:dyDescent="0.3">
      <c r="A106" s="220"/>
      <c r="B106" s="221"/>
      <c r="C106" s="59" t="s">
        <v>14</v>
      </c>
      <c r="D106" s="134">
        <f>E106+F106</f>
        <v>334215</v>
      </c>
      <c r="E106" s="134">
        <f>E108</f>
        <v>334215</v>
      </c>
      <c r="F106" s="134">
        <f>F108</f>
        <v>0</v>
      </c>
    </row>
    <row r="107" spans="1:6" ht="36" customHeight="1" x14ac:dyDescent="0.3">
      <c r="A107" s="220"/>
      <c r="B107" s="221"/>
      <c r="C107" s="69" t="s">
        <v>79</v>
      </c>
      <c r="D107" s="133"/>
      <c r="E107" s="133"/>
      <c r="F107" s="133"/>
    </row>
    <row r="108" spans="1:6" s="30" customFormat="1" ht="44.25" customHeight="1" x14ac:dyDescent="0.3">
      <c r="A108" s="220"/>
      <c r="B108" s="221"/>
      <c r="C108" s="69" t="s">
        <v>80</v>
      </c>
      <c r="D108" s="133">
        <f t="shared" ref="D108:D111" si="22">E108+F108</f>
        <v>334215</v>
      </c>
      <c r="E108" s="133">
        <f t="shared" ref="E108:F110" si="23">E109</f>
        <v>334215</v>
      </c>
      <c r="F108" s="133">
        <f t="shared" si="23"/>
        <v>0</v>
      </c>
    </row>
    <row r="109" spans="1:6" s="30" customFormat="1" ht="39" customHeight="1" x14ac:dyDescent="0.3">
      <c r="A109" s="220"/>
      <c r="B109" s="221"/>
      <c r="C109" s="69" t="s">
        <v>81</v>
      </c>
      <c r="D109" s="133">
        <f t="shared" si="22"/>
        <v>334215</v>
      </c>
      <c r="E109" s="133">
        <f t="shared" si="23"/>
        <v>334215</v>
      </c>
      <c r="F109" s="133">
        <f t="shared" si="23"/>
        <v>0</v>
      </c>
    </row>
    <row r="110" spans="1:6" ht="26.25" customHeight="1" x14ac:dyDescent="0.3">
      <c r="A110" s="220"/>
      <c r="B110" s="221"/>
      <c r="C110" s="69" t="s">
        <v>82</v>
      </c>
      <c r="D110" s="133">
        <f t="shared" si="22"/>
        <v>334215</v>
      </c>
      <c r="E110" s="133">
        <f t="shared" si="23"/>
        <v>334215</v>
      </c>
      <c r="F110" s="133">
        <f t="shared" si="23"/>
        <v>0</v>
      </c>
    </row>
    <row r="111" spans="1:6" ht="30.75" customHeight="1" x14ac:dyDescent="0.3">
      <c r="A111" s="220"/>
      <c r="B111" s="221"/>
      <c r="C111" s="69" t="s">
        <v>83</v>
      </c>
      <c r="D111" s="67">
        <f t="shared" si="22"/>
        <v>334215</v>
      </c>
      <c r="E111" s="67">
        <v>334215</v>
      </c>
      <c r="F111" s="67">
        <v>0</v>
      </c>
    </row>
    <row r="112" spans="1:6" ht="38.25" customHeight="1" x14ac:dyDescent="0.3">
      <c r="A112" s="39"/>
      <c r="B112" s="40"/>
      <c r="C112" s="41" t="s">
        <v>171</v>
      </c>
      <c r="D112" s="126">
        <f>E112+F112</f>
        <v>3926405.5</v>
      </c>
      <c r="E112" s="126">
        <f>E113</f>
        <v>3926405.5</v>
      </c>
      <c r="F112" s="126">
        <f>F113</f>
        <v>0</v>
      </c>
    </row>
    <row r="113" spans="1:6" ht="42" customHeight="1" x14ac:dyDescent="0.3">
      <c r="A113" s="42" t="s">
        <v>169</v>
      </c>
      <c r="B113" s="43"/>
      <c r="C113" s="44" t="s">
        <v>168</v>
      </c>
      <c r="D113" s="126">
        <f>E113+F113</f>
        <v>3926405.5</v>
      </c>
      <c r="E113" s="126">
        <f>E114</f>
        <v>3926405.5</v>
      </c>
      <c r="F113" s="126">
        <f>F114</f>
        <v>0</v>
      </c>
    </row>
    <row r="114" spans="1:6" ht="62.25" customHeight="1" x14ac:dyDescent="0.3">
      <c r="A114" s="45"/>
      <c r="B114" s="31" t="s">
        <v>11</v>
      </c>
      <c r="C114" s="20" t="s">
        <v>114</v>
      </c>
      <c r="D114" s="133">
        <f>E114+F114</f>
        <v>3926405.5</v>
      </c>
      <c r="E114" s="133">
        <f>E116</f>
        <v>3926405.5</v>
      </c>
      <c r="F114" s="133">
        <f>F116</f>
        <v>0</v>
      </c>
    </row>
    <row r="115" spans="1:6" s="30" customFormat="1" ht="33" customHeight="1" x14ac:dyDescent="0.3">
      <c r="A115" s="220"/>
      <c r="B115" s="221"/>
      <c r="C115" s="66" t="s">
        <v>78</v>
      </c>
      <c r="D115" s="133"/>
      <c r="E115" s="133"/>
      <c r="F115" s="133"/>
    </row>
    <row r="116" spans="1:6" ht="21.75" customHeight="1" x14ac:dyDescent="0.3">
      <c r="A116" s="220"/>
      <c r="B116" s="221"/>
      <c r="C116" s="59" t="s">
        <v>170</v>
      </c>
      <c r="D116" s="134">
        <f>E116+F116</f>
        <v>3926405.5</v>
      </c>
      <c r="E116" s="134">
        <f>E118</f>
        <v>3926405.5</v>
      </c>
      <c r="F116" s="134">
        <f>F118</f>
        <v>0</v>
      </c>
    </row>
    <row r="117" spans="1:6" ht="36" customHeight="1" x14ac:dyDescent="0.3">
      <c r="A117" s="220"/>
      <c r="B117" s="221"/>
      <c r="C117" s="69" t="s">
        <v>79</v>
      </c>
      <c r="D117" s="133"/>
      <c r="E117" s="133"/>
      <c r="F117" s="133"/>
    </row>
    <row r="118" spans="1:6" s="30" customFormat="1" ht="44.25" customHeight="1" x14ac:dyDescent="0.3">
      <c r="A118" s="220"/>
      <c r="B118" s="221"/>
      <c r="C118" s="69" t="s">
        <v>80</v>
      </c>
      <c r="D118" s="133">
        <f t="shared" ref="D118:D121" si="24">E118+F118</f>
        <v>3926405.5</v>
      </c>
      <c r="E118" s="133">
        <f t="shared" ref="E118:F120" si="25">E119</f>
        <v>3926405.5</v>
      </c>
      <c r="F118" s="133">
        <f t="shared" si="25"/>
        <v>0</v>
      </c>
    </row>
    <row r="119" spans="1:6" s="30" customFormat="1" ht="39" customHeight="1" x14ac:dyDescent="0.3">
      <c r="A119" s="220"/>
      <c r="B119" s="221"/>
      <c r="C119" s="69" t="s">
        <v>81</v>
      </c>
      <c r="D119" s="133">
        <f t="shared" si="24"/>
        <v>3926405.5</v>
      </c>
      <c r="E119" s="133">
        <f t="shared" si="25"/>
        <v>3926405.5</v>
      </c>
      <c r="F119" s="133">
        <f t="shared" si="25"/>
        <v>0</v>
      </c>
    </row>
    <row r="120" spans="1:6" ht="26.25" customHeight="1" x14ac:dyDescent="0.3">
      <c r="A120" s="220"/>
      <c r="B120" s="221"/>
      <c r="C120" s="69" t="s">
        <v>82</v>
      </c>
      <c r="D120" s="133">
        <f t="shared" si="24"/>
        <v>3926405.5</v>
      </c>
      <c r="E120" s="133">
        <f t="shared" si="25"/>
        <v>3926405.5</v>
      </c>
      <c r="F120" s="133">
        <f t="shared" si="25"/>
        <v>0</v>
      </c>
    </row>
    <row r="121" spans="1:6" ht="30.75" customHeight="1" x14ac:dyDescent="0.3">
      <c r="A121" s="220"/>
      <c r="B121" s="221"/>
      <c r="C121" s="69" t="s">
        <v>83</v>
      </c>
      <c r="D121" s="67">
        <f t="shared" si="24"/>
        <v>3926405.5</v>
      </c>
      <c r="E121" s="67">
        <v>3926405.5</v>
      </c>
      <c r="F121" s="67">
        <v>0</v>
      </c>
    </row>
  </sheetData>
  <mergeCells count="35">
    <mergeCell ref="A115:A121"/>
    <mergeCell ref="B115:B121"/>
    <mergeCell ref="A9:B9"/>
    <mergeCell ref="A105:A111"/>
    <mergeCell ref="B105:B111"/>
    <mergeCell ref="A13:A19"/>
    <mergeCell ref="B13:B19"/>
    <mergeCell ref="A21:A27"/>
    <mergeCell ref="B21:B27"/>
    <mergeCell ref="A29:A35"/>
    <mergeCell ref="B29:B35"/>
    <mergeCell ref="A70:A101"/>
    <mergeCell ref="B71:B77"/>
    <mergeCell ref="B79:B85"/>
    <mergeCell ref="B95:B101"/>
    <mergeCell ref="A38:A44"/>
    <mergeCell ref="A6:A7"/>
    <mergeCell ref="B6:B7"/>
    <mergeCell ref="E1:F1"/>
    <mergeCell ref="E2:F2"/>
    <mergeCell ref="A3:F3"/>
    <mergeCell ref="E4:F4"/>
    <mergeCell ref="C5:C7"/>
    <mergeCell ref="D5:F5"/>
    <mergeCell ref="E6:F6"/>
    <mergeCell ref="D6:D7"/>
    <mergeCell ref="A5:B5"/>
    <mergeCell ref="B87:B93"/>
    <mergeCell ref="B38:B44"/>
    <mergeCell ref="A46:A52"/>
    <mergeCell ref="B46:B52"/>
    <mergeCell ref="A54:A60"/>
    <mergeCell ref="B54:B60"/>
    <mergeCell ref="A62:A68"/>
    <mergeCell ref="B62:B68"/>
  </mergeCells>
  <pageMargins left="0.24" right="0.23" top="0.42" bottom="0.61" header="0.3" footer="0.3"/>
  <pageSetup scale="58" firstPageNumber="301" orientation="portrait" useFirstPageNumber="1" horizontalDpi="4294967294" verticalDpi="4294967294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="85" zoomScaleNormal="85" workbookViewId="0">
      <selection activeCell="Q21" sqref="Q21"/>
    </sheetView>
  </sheetViews>
  <sheetFormatPr defaultColWidth="9.140625" defaultRowHeight="17.25" x14ac:dyDescent="0.25"/>
  <cols>
    <col min="1" max="1" width="14" style="48" customWidth="1"/>
    <col min="2" max="2" width="16" style="48" customWidth="1"/>
    <col min="3" max="3" width="66.140625" style="49" customWidth="1"/>
    <col min="4" max="4" width="18.7109375" style="71" bestFit="1" customWidth="1"/>
    <col min="5" max="5" width="5.5703125" style="49" customWidth="1"/>
    <col min="6" max="16384" width="9.140625" style="49"/>
  </cols>
  <sheetData>
    <row r="1" spans="1:8" ht="24" customHeight="1" x14ac:dyDescent="0.25">
      <c r="D1" s="101" t="s">
        <v>85</v>
      </c>
      <c r="E1" s="102"/>
    </row>
    <row r="2" spans="1:8" ht="16.5" customHeight="1" x14ac:dyDescent="0.25">
      <c r="A2" s="50"/>
      <c r="B2" s="50"/>
      <c r="C2" s="50"/>
      <c r="D2" s="101" t="s">
        <v>74</v>
      </c>
      <c r="E2" s="102"/>
    </row>
    <row r="3" spans="1:8" ht="36.75" customHeight="1" x14ac:dyDescent="0.25">
      <c r="A3" s="230" t="s">
        <v>110</v>
      </c>
      <c r="B3" s="230"/>
      <c r="C3" s="230"/>
      <c r="D3" s="230"/>
      <c r="E3" s="33"/>
      <c r="F3" s="33"/>
      <c r="G3" s="33"/>
      <c r="H3" s="33"/>
    </row>
    <row r="4" spans="1:8" ht="18" thickBot="1" x14ac:dyDescent="0.3">
      <c r="A4" s="51"/>
      <c r="B4" s="51"/>
      <c r="C4" s="51"/>
      <c r="D4" s="52" t="s">
        <v>75</v>
      </c>
      <c r="E4" s="51"/>
      <c r="F4" s="51"/>
      <c r="G4" s="51"/>
      <c r="H4" s="51"/>
    </row>
    <row r="5" spans="1:8" x14ac:dyDescent="0.25">
      <c r="A5" s="231" t="s">
        <v>5</v>
      </c>
      <c r="B5" s="232"/>
      <c r="C5" s="235" t="s">
        <v>1</v>
      </c>
      <c r="D5" s="237" t="s">
        <v>109</v>
      </c>
    </row>
    <row r="6" spans="1:8" x14ac:dyDescent="0.25">
      <c r="A6" s="233"/>
      <c r="B6" s="234"/>
      <c r="C6" s="236"/>
      <c r="D6" s="238"/>
    </row>
    <row r="7" spans="1:8" ht="45" customHeight="1" x14ac:dyDescent="0.25">
      <c r="A7" s="53" t="s">
        <v>7</v>
      </c>
      <c r="B7" s="44" t="s">
        <v>8</v>
      </c>
      <c r="C7" s="54" t="s">
        <v>0</v>
      </c>
      <c r="D7" s="55">
        <f t="shared" ref="D7" si="0">+D9</f>
        <v>19500000</v>
      </c>
    </row>
    <row r="8" spans="1:8" s="58" customFormat="1" ht="32.25" customHeight="1" x14ac:dyDescent="0.3">
      <c r="A8" s="239"/>
      <c r="B8" s="240"/>
      <c r="C8" s="56" t="s">
        <v>2</v>
      </c>
      <c r="D8" s="57"/>
    </row>
    <row r="9" spans="1:8" ht="39" customHeight="1" x14ac:dyDescent="0.25">
      <c r="A9" s="241"/>
      <c r="B9" s="241"/>
      <c r="C9" s="59" t="s">
        <v>76</v>
      </c>
      <c r="D9" s="55">
        <f t="shared" ref="D9:D10" si="1">+D10</f>
        <v>19500000</v>
      </c>
    </row>
    <row r="10" spans="1:8" s="58" customFormat="1" ht="30.75" customHeight="1" x14ac:dyDescent="0.25">
      <c r="A10" s="60">
        <v>1167</v>
      </c>
      <c r="B10" s="61"/>
      <c r="C10" s="34" t="s">
        <v>71</v>
      </c>
      <c r="D10" s="62">
        <f t="shared" si="1"/>
        <v>19500000</v>
      </c>
    </row>
    <row r="11" spans="1:8" ht="50.25" customHeight="1" x14ac:dyDescent="0.25">
      <c r="A11" s="63"/>
      <c r="B11" s="64">
        <v>42009</v>
      </c>
      <c r="C11" s="65" t="s">
        <v>77</v>
      </c>
      <c r="D11" s="55">
        <f t="shared" ref="D11" si="2">+D15</f>
        <v>19500000</v>
      </c>
    </row>
    <row r="12" spans="1:8" s="58" customFormat="1" ht="16.5" x14ac:dyDescent="0.25">
      <c r="A12" s="224"/>
      <c r="B12" s="225"/>
      <c r="C12" s="66" t="s">
        <v>78</v>
      </c>
      <c r="D12" s="67"/>
    </row>
    <row r="13" spans="1:8" s="58" customFormat="1" ht="16.5" x14ac:dyDescent="0.25">
      <c r="A13" s="226"/>
      <c r="B13" s="227"/>
      <c r="C13" s="59" t="s">
        <v>3</v>
      </c>
      <c r="D13" s="68">
        <f t="shared" ref="D13" si="3">+D11</f>
        <v>19500000</v>
      </c>
    </row>
    <row r="14" spans="1:8" s="58" customFormat="1" ht="33" x14ac:dyDescent="0.25">
      <c r="A14" s="226"/>
      <c r="B14" s="227"/>
      <c r="C14" s="69" t="s">
        <v>79</v>
      </c>
      <c r="D14" s="67"/>
    </row>
    <row r="15" spans="1:8" s="58" customFormat="1" ht="42" customHeight="1" x14ac:dyDescent="0.25">
      <c r="A15" s="226"/>
      <c r="B15" s="227"/>
      <c r="C15" s="69" t="s">
        <v>80</v>
      </c>
      <c r="D15" s="67">
        <f t="shared" ref="D15:D17" si="4">+D16</f>
        <v>19500000</v>
      </c>
    </row>
    <row r="16" spans="1:8" s="58" customFormat="1" ht="26.25" customHeight="1" x14ac:dyDescent="0.25">
      <c r="A16" s="226"/>
      <c r="B16" s="227"/>
      <c r="C16" s="69" t="s">
        <v>81</v>
      </c>
      <c r="D16" s="67">
        <f t="shared" si="4"/>
        <v>19500000</v>
      </c>
    </row>
    <row r="17" spans="1:10" s="58" customFormat="1" ht="45" customHeight="1" x14ac:dyDescent="0.25">
      <c r="A17" s="226"/>
      <c r="B17" s="227"/>
      <c r="C17" s="69" t="s">
        <v>82</v>
      </c>
      <c r="D17" s="67">
        <f t="shared" si="4"/>
        <v>19500000</v>
      </c>
    </row>
    <row r="18" spans="1:10" s="58" customFormat="1" ht="33.75" customHeight="1" thickBot="1" x14ac:dyDescent="0.3">
      <c r="A18" s="228"/>
      <c r="B18" s="229"/>
      <c r="C18" s="70" t="s">
        <v>83</v>
      </c>
      <c r="D18" s="35">
        <v>19500000</v>
      </c>
    </row>
    <row r="19" spans="1:10" x14ac:dyDescent="0.25">
      <c r="C19" s="48"/>
      <c r="D19" s="48"/>
    </row>
    <row r="20" spans="1:10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</row>
  </sheetData>
  <mergeCells count="7">
    <mergeCell ref="A12:B18"/>
    <mergeCell ref="A3:D3"/>
    <mergeCell ref="A5:B6"/>
    <mergeCell ref="C5:C6"/>
    <mergeCell ref="D5:D6"/>
    <mergeCell ref="A8:B8"/>
    <mergeCell ref="A9:B9"/>
  </mergeCells>
  <pageMargins left="0.39" right="0.7" top="0.75" bottom="0.75" header="0.3" footer="0.3"/>
  <pageSetup paperSize="9" scale="70" firstPageNumber="305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hav.3-1</vt:lpstr>
      <vt:lpstr>hav. 3-1.1</vt:lpstr>
      <vt:lpstr>hav3-1.1.1</vt:lpstr>
      <vt:lpstr>hav 3-1.1.1.1</vt:lpstr>
      <vt:lpstr>'hav 3-1.1.1.1'!Print_Area</vt:lpstr>
      <vt:lpstr>'hav. 3-1.1'!Print_Area</vt:lpstr>
      <vt:lpstr>'hav.3-1'!Print_Area</vt:lpstr>
      <vt:lpstr>'hav. 3-1.1'!Print_Titles</vt:lpstr>
      <vt:lpstr>'hav.3-1'!Print_Titles</vt:lpstr>
      <vt:lpstr>'hav3-1.1.1'!Print_Titles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Marine Gochumyan</cp:lastModifiedBy>
  <cp:lastPrinted>2021-12-10T09:01:36Z</cp:lastPrinted>
  <dcterms:created xsi:type="dcterms:W3CDTF">2019-05-19T16:48:41Z</dcterms:created>
  <dcterms:modified xsi:type="dcterms:W3CDTF">2021-12-10T09:01:40Z</dcterms:modified>
</cp:coreProperties>
</file>