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9040" windowHeight="15840" tabRatio="609"/>
  </bookViews>
  <sheets>
    <sheet name="hav.3-1" sheetId="27" r:id="rId1"/>
    <sheet name="hav. 3-1.1" sheetId="26" r:id="rId2"/>
    <sheet name="hav3-1.1.1" sheetId="25" r:id="rId3"/>
  </sheets>
  <definedNames>
    <definedName name="BOP">#REF!</definedName>
    <definedName name="BOPfoot">#REF!</definedName>
    <definedName name="DebtCG">#REF!</definedName>
    <definedName name="DebtGG">#REF!</definedName>
    <definedName name="MonExo">#REF!</definedName>
    <definedName name="MonGrow">#REF!</definedName>
    <definedName name="RealExo">#REF!</definedName>
    <definedName name="RealPercent">#REF!</definedName>
    <definedName name="Table_2._Turkey__Exogenous_assumptions">#REF!</definedName>
    <definedName name="vlom">#REF!</definedName>
    <definedName name="Z_248BE2BA_E445_11D3_BFE0_00003960F508_.wvu.Cols">#REF!</definedName>
  </definedNames>
  <calcPr calcId="144525"/>
  <customWorkbookViews>
    <customWorkbookView name="Ruzanna Gabrielyan - Personal View" guid="{7DC48BE1-46DF-4852-90F0-C5EC3EE8E643}" mergeInterval="0" personalView="1" maximized="1" xWindow="-8" yWindow="-8" windowWidth="1936" windowHeight="1056" activeSheetId="1"/>
    <customWorkbookView name="Naira Apyan - Personal View" guid="{0F095AE5-4E5E-4B81-B717-BA955D87E8C5}" mergeInterval="0" personalView="1" xWindow="9" yWindow="28" windowWidth="940" windowHeight="720" activeSheetId="1"/>
    <customWorkbookView name="Hakob Deghoyan - Personal View" guid="{B5B2E58C-80A7-4938-ADFD-65719DAFEFB2}" mergeInterval="0" personalView="1" maximized="1" xWindow="-8" yWindow="-8" windowWidth="1936" windowHeight="1056" activeSheetId="1"/>
    <customWorkbookView name="Vilson Kyatikyan - Personal View" guid="{21DB41A6-7B52-4642-8966-36BA14DED82E}" mergeInterval="0" personalView="1" xWindow="2" windowWidth="1918" windowHeight="1040" activeSheetId="1"/>
    <customWorkbookView name="Marine Madoyan - Personal View" guid="{C562CE11-08BA-4A6C-B921-89D1A80BC914}" mergeInterval="0" personalView="1" maximized="1" xWindow="-8" yWindow="-8" windowWidth="1936" windowHeight="1056" activeSheetId="1"/>
    <customWorkbookView name="Ani Mirzoyan - Personal View" guid="{C54F9C0E-39F6-41BE-ACA3-D66F274E6229}" mergeInterval="0" personalView="1" maximized="1" xWindow="-8" yWindow="-8" windowWidth="1936" windowHeight="1056" activeSheetId="1"/>
    <customWorkbookView name="Gayane Osipyan - Personal View" guid="{B7A2E55C-11BC-49BF-8E6C-8C9B29F452A4}" mergeInterval="0" personalView="1" maximized="1" xWindow="-8" yWindow="-8" windowWidth="1376" windowHeight="744" activeSheetId="1" showComments="commIndAndComment"/>
    <customWorkbookView name="Anahit _ Arakelyan - Личное представление" guid="{AEC5960C-49E1-49D8-A4C7-A9E2D72EE17A}" mergeInterval="0" personalView="1" xWindow="75" yWindow="75" windowWidth="1739" windowHeight="924" activeSheetId="1"/>
    <customWorkbookView name="Angelina Atayan - Personal View" guid="{C63B5708-9D70-4A3B-B0E6-91FD62F7678E}" mergeInterval="0" personalView="1" maximized="1" windowWidth="1677" windowHeight="744" activeSheetId="1"/>
    <customWorkbookView name="Evelina Grigoryan - Personal View" guid="{8A7A5373-3D1E-4AAE-95E1-81F24AA6DF91}" mergeInterval="0" personalView="1" maximized="1" xWindow="-8" yWindow="-8" windowWidth="1936" windowHeight="1056" activeSheetId="1"/>
    <customWorkbookView name="Elena Khachatryan - Personal View" guid="{385B8621-E377-4D3B-BA8C-35A588A9E796}" mergeInterval="0" personalView="1" maximized="1" xWindow="-8" yWindow="-8" windowWidth="1936" windowHeight="1056" activeSheetId="1"/>
    <customWorkbookView name="Anna Ohanyan - Personal View" guid="{92EEC42E-1C74-4494-BC49-F691EC370531}" mergeInterval="0" personalView="1" maximized="1" windowWidth="1436" windowHeight="684" activeSheetId="1"/>
    <customWorkbookView name="Arpenik Sahradyan - Personal View" guid="{B94B30F3-DE1F-4165-A1D0-FABD9540F864}" mergeInterval="0" personalView="1" maximized="1" xWindow="-8" yWindow="-8" windowWidth="1936" windowHeight="1056" activeSheetId="1"/>
    <customWorkbookView name="Arusyak Hovhannisyan - Personal View" guid="{B2606A4C-0495-454B-9701-76462D908775}" mergeInterval="0" personalView="1" maximized="1" xWindow="-8" yWindow="-8" windowWidth="1936" windowHeight="1056" activeSheetId="1"/>
    <customWorkbookView name="Karine Khojabekyan - Personal View" guid="{7469E0C4-BD01-4D82-8CD8-2BE69DDFAFC4}" mergeInterval="0" personalView="1" maximized="1" xWindow="-8" yWindow="-8" windowWidth="1936" windowHeight="1056" activeSheetId="1" showComments="commIndAndComment"/>
    <customWorkbookView name="Vardan Avetisyan - Personal View" guid="{4669A452-B49C-4E66-BCF4-3205BEE853C9}" mergeInterval="0" personalView="1" maximized="1" xWindow="-8" yWindow="-8" windowWidth="1936" windowHeight="1056" activeSheetId="1"/>
    <customWorkbookView name="Haykuhi Kamendatyan - Personal View" guid="{91DAA1B8-3B54-4756-95BF-A0A50DD34341}" mergeInterval="0" personalView="1" maximized="1" windowWidth="1916" windowHeight="854" activeSheetId="1"/>
    <customWorkbookView name="Narek Karapetyan - Personal View" guid="{F9F8E561-773D-436C-BAF7-26537FCAA36D}" mergeInterval="0" personalView="1" maximized="1" xWindow="-8" yWindow="-8" windowWidth="1936" windowHeight="1096" activeSheetId="1"/>
    <customWorkbookView name="Alisa Adamyan - Personal View" guid="{8B101C46-0B85-42DF-8303-F7EEC09FC7DC}" mergeInterval="0" personalView="1" maximized="1" xWindow="-8" yWindow="-8" windowWidth="1936" windowHeight="1056" activeSheetId="1"/>
    <customWorkbookView name="Armine Varshamyan - Personal View" guid="{E3E754D0-3558-435F-8F3A-F79DE5FEDC58}" mergeInterval="0" personalView="1" maximized="1" windowWidth="1916" windowHeight="854" activeSheetId="1"/>
    <customWorkbookView name="Hetum Hamamtshyan - Personal View" guid="{AADB9AFB-F816-4C9A-AC96-303E4C303F97}" mergeInterval="0" personalView="1" maximized="1" xWindow="-8" yWindow="-8" windowWidth="1936" windowHeight="1056" activeSheetId="1"/>
    <customWorkbookView name="User - Personal View" guid="{8657F7B9-B475-474C-AFC3-99318488A4D6}" mergeInterval="0" personalView="1" maximized="1" xWindow="1" yWindow="1" windowWidth="1362" windowHeight="53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7" i="27" l="1"/>
  <c r="B48" i="27" s="1"/>
  <c r="B44" i="27"/>
  <c r="B38" i="27" s="1"/>
  <c r="B41" i="27"/>
  <c r="B40" i="27"/>
  <c r="B34" i="27"/>
  <c r="B31" i="27"/>
  <c r="B29" i="27" s="1"/>
  <c r="B27" i="27" s="1"/>
  <c r="B22" i="27"/>
  <c r="B17" i="27"/>
  <c r="B8" i="27" s="1"/>
  <c r="B6" i="27" s="1"/>
  <c r="B12" i="27"/>
  <c r="B10" i="27"/>
  <c r="E43" i="26" l="1"/>
  <c r="E37" i="26"/>
  <c r="E31" i="26"/>
  <c r="E18" i="26"/>
  <c r="E11" i="26" s="1"/>
  <c r="F19" i="25" l="1"/>
  <c r="F18" i="25" s="1"/>
  <c r="F17" i="25" s="1"/>
  <c r="F13" i="25" s="1"/>
  <c r="F15" i="25" s="1"/>
  <c r="E19" i="25"/>
  <c r="E18" i="25" s="1"/>
  <c r="E17" i="25" s="1"/>
  <c r="E13" i="25" s="1"/>
  <c r="E15" i="25" s="1"/>
  <c r="D19" i="25"/>
  <c r="D18" i="25"/>
  <c r="D17" i="25" s="1"/>
  <c r="D13" i="25" s="1"/>
  <c r="F27" i="25"/>
  <c r="F26" i="25" s="1"/>
  <c r="F25" i="25" s="1"/>
  <c r="F21" i="25" s="1"/>
  <c r="F23" i="25" s="1"/>
  <c r="E27" i="25"/>
  <c r="E26" i="25" s="1"/>
  <c r="E25" i="25" s="1"/>
  <c r="E21" i="25" s="1"/>
  <c r="E23" i="25" s="1"/>
  <c r="D27" i="25"/>
  <c r="D26" i="25" s="1"/>
  <c r="D25" i="25" s="1"/>
  <c r="D21" i="25" s="1"/>
  <c r="F35" i="25"/>
  <c r="F34" i="25" s="1"/>
  <c r="F33" i="25" s="1"/>
  <c r="F29" i="25" s="1"/>
  <c r="E35" i="25"/>
  <c r="D35" i="25"/>
  <c r="D34" i="25" s="1"/>
  <c r="D33" i="25" s="1"/>
  <c r="D29" i="25" s="1"/>
  <c r="E62" i="26" s="1"/>
  <c r="E34" i="25"/>
  <c r="E33" i="25" s="1"/>
  <c r="E29" i="25" s="1"/>
  <c r="F44" i="25"/>
  <c r="F43" i="25" s="1"/>
  <c r="F42" i="25" s="1"/>
  <c r="F38" i="25" s="1"/>
  <c r="F40" i="25" s="1"/>
  <c r="E44" i="25"/>
  <c r="E43" i="25" s="1"/>
  <c r="E42" i="25" s="1"/>
  <c r="E38" i="25" s="1"/>
  <c r="E40" i="25" s="1"/>
  <c r="D44" i="25"/>
  <c r="D43" i="25"/>
  <c r="D42" i="25" s="1"/>
  <c r="D38" i="25" s="1"/>
  <c r="F52" i="25"/>
  <c r="F51" i="25" s="1"/>
  <c r="F50" i="25" s="1"/>
  <c r="F46" i="25" s="1"/>
  <c r="E52" i="25"/>
  <c r="D52" i="25"/>
  <c r="D51" i="25" s="1"/>
  <c r="D50" i="25" s="1"/>
  <c r="D46" i="25" s="1"/>
  <c r="E74" i="26" s="1"/>
  <c r="E51" i="25"/>
  <c r="E50" i="25" s="1"/>
  <c r="E46" i="25" s="1"/>
  <c r="F54" i="25"/>
  <c r="F61" i="25"/>
  <c r="F60" i="25" s="1"/>
  <c r="F59" i="25" s="1"/>
  <c r="F55" i="25" s="1"/>
  <c r="F57" i="25" s="1"/>
  <c r="E61" i="25"/>
  <c r="E60" i="25" s="1"/>
  <c r="E59" i="25" s="1"/>
  <c r="E55" i="25" s="1"/>
  <c r="E57" i="25" s="1"/>
  <c r="D61" i="25"/>
  <c r="D60" i="25"/>
  <c r="D59" i="25" s="1"/>
  <c r="D55" i="25" s="1"/>
  <c r="F69" i="25"/>
  <c r="F68" i="25" s="1"/>
  <c r="F67" i="25" s="1"/>
  <c r="F63" i="25" s="1"/>
  <c r="F65" i="25" s="1"/>
  <c r="E69" i="25"/>
  <c r="E68" i="25" s="1"/>
  <c r="E67" i="25" s="1"/>
  <c r="E63" i="25" s="1"/>
  <c r="E65" i="25" s="1"/>
  <c r="D69" i="25"/>
  <c r="D68" i="25"/>
  <c r="D67" i="25" s="1"/>
  <c r="D63" i="25" s="1"/>
  <c r="F77" i="25"/>
  <c r="F76" i="25" s="1"/>
  <c r="F75" i="25" s="1"/>
  <c r="F71" i="25" s="1"/>
  <c r="E77" i="25"/>
  <c r="E76" i="25" s="1"/>
  <c r="E75" i="25" s="1"/>
  <c r="E71" i="25" s="1"/>
  <c r="D77" i="25"/>
  <c r="D76" i="25"/>
  <c r="D75" i="25" s="1"/>
  <c r="D71" i="25" s="1"/>
  <c r="E90" i="26" s="1"/>
  <c r="F86" i="25"/>
  <c r="F85" i="25" s="1"/>
  <c r="F84" i="25" s="1"/>
  <c r="F80" i="25" s="1"/>
  <c r="E86" i="25"/>
  <c r="E85" i="25" s="1"/>
  <c r="E84" i="25" s="1"/>
  <c r="E80" i="25" s="1"/>
  <c r="E82" i="25" s="1"/>
  <c r="D86" i="25"/>
  <c r="D85" i="25" s="1"/>
  <c r="D84" i="25" s="1"/>
  <c r="D80" i="25" s="1"/>
  <c r="D82" i="25" l="1"/>
  <c r="E98" i="26"/>
  <c r="E95" i="26" s="1"/>
  <c r="D79" i="25"/>
  <c r="F82" i="25"/>
  <c r="F79" i="25"/>
  <c r="D57" i="25"/>
  <c r="E82" i="26"/>
  <c r="E54" i="25"/>
  <c r="D40" i="25"/>
  <c r="E70" i="26"/>
  <c r="E66" i="26" s="1"/>
  <c r="D65" i="25"/>
  <c r="E86" i="26"/>
  <c r="E78" i="26" s="1"/>
  <c r="D15" i="25"/>
  <c r="E54" i="26"/>
  <c r="E50" i="26" s="1"/>
  <c r="D54" i="25"/>
  <c r="D23" i="25"/>
  <c r="E58" i="26"/>
  <c r="F31" i="25"/>
  <c r="F12" i="25"/>
  <c r="E31" i="25"/>
  <c r="E12" i="25"/>
  <c r="D12" i="25"/>
  <c r="D31" i="25"/>
  <c r="D37" i="25"/>
  <c r="D48" i="25"/>
  <c r="F48" i="25"/>
  <c r="F37" i="25"/>
  <c r="F11" i="25" s="1"/>
  <c r="F9" i="25" s="1"/>
  <c r="E48" i="25"/>
  <c r="E37" i="25"/>
  <c r="E73" i="25"/>
  <c r="F73" i="25"/>
  <c r="D73" i="25"/>
  <c r="E79" i="25"/>
  <c r="D11" i="25" l="1"/>
  <c r="D9" i="25" s="1"/>
  <c r="E11" i="25"/>
  <c r="E9" i="25" s="1"/>
  <c r="E24" i="26" l="1"/>
  <c r="E9" i="26" l="1"/>
</calcChain>
</file>

<file path=xl/sharedStrings.xml><?xml version="1.0" encoding="utf-8"?>
<sst xmlns="http://schemas.openxmlformats.org/spreadsheetml/2006/main" count="243" uniqueCount="140">
  <si>
    <t>այդ թվում՝</t>
  </si>
  <si>
    <t>ՀՀ ֆինանսների նախարարություն</t>
  </si>
  <si>
    <t>Բյուջեի նախագծի նախնական տարբերակ</t>
  </si>
  <si>
    <t>Աղյուսակ N 1.1</t>
  </si>
  <si>
    <t>Ծրագրային դասիչ</t>
  </si>
  <si>
    <t>Բյուջետային գլխավոր կարգադրիչների, ծրագրերի և միջոցառումների անվանումները</t>
  </si>
  <si>
    <t>Ծրագիր</t>
  </si>
  <si>
    <t>Միջոցառում</t>
  </si>
  <si>
    <t>ԸՆԴԱՄԵՆԸ 
այդ թվում</t>
  </si>
  <si>
    <t>Ֆինանսական ակտիվների կառավարման միջոցառումներ</t>
  </si>
  <si>
    <t>42001</t>
  </si>
  <si>
    <t xml:space="preserve">Միջոցառման տեսակը՝ </t>
  </si>
  <si>
    <t>Վարկերի տրամադրում</t>
  </si>
  <si>
    <t xml:space="preserve">ՀՀ տարածքային կառավարման և ենթակառուցվածքների նախարարություն </t>
  </si>
  <si>
    <t>1040</t>
  </si>
  <si>
    <t>42002</t>
  </si>
  <si>
    <t>42003</t>
  </si>
  <si>
    <t>1157</t>
  </si>
  <si>
    <t>1167</t>
  </si>
  <si>
    <t>42005</t>
  </si>
  <si>
    <t>42008</t>
  </si>
  <si>
    <t>Միջոցառման անվանումը՝ 
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</si>
  <si>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Միջոցառման նկարագրությունը՝
Հայաստան-Վրաստան 400 կՎ լարման էլեկտրահաղորդման օդային գծի և համապատասխան ենթակայանների կառուցում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</si>
  <si>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Կոշտ թափոնների կառավարում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</si>
  <si>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Կենցաղային թափոնների արդյունավետ կառավարում սոցիալական և բնապահպանական խնդիրների լուծում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</si>
  <si>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Կենցաղային թափոնների արդյունավետ կառավարում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</si>
  <si>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</si>
  <si>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
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</si>
  <si>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 կոշտ թափոնների կառավարման ծրագրի շրջանակներում ենթավարկի տրամադրում «Երևանի քաղաքային նոր աղբավայր»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</si>
  <si>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</si>
  <si>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 կոշտ թափոնների կառավարման ծրագրի շրջանակներում  ենթավարկի տրամադրում «Երևանի քաղաքային նոր աղբավայր» ՓԲԸ-ին </t>
    </r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</si>
  <si>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Քաղաքային զարգացում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</si>
  <si>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Քաղաքային ենթակառուցվածքների զարգացում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</si>
  <si>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 Քաղաքային ենթակառուցվածքների արդիականացում և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</si>
  <si>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քաղաքային լուսավորության ծրագրի շրջանակներում ենթավարկի տրամադրում «Երքաղլույս»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</si>
  <si>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ՀՀ համայնքներին քաղաքային լուսավորության ենթակառուցվածքի բարելավման համար տրամադրվող աջակցություն և ծառայություն</t>
    </r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</si>
  <si>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Էլեկտրաէներգետիկ համակարգի զարգացման ծրագիր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</si>
  <si>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Նպաստել էլեկտրաէներգետիկ համակարգի հուսալիության բարձրացմանը և էլեկտրաէներգիայի անխափան մատակարարման ապահովմանը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</si>
  <si>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Հուսալի և անվտանգ էլեկտրամատակարարման ապահովում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</si>
  <si>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</si>
  <si>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Էլեկտրամատակարարման հուսալիության ծրագրի լրացուցիչ ֆինանսավորման ծրագրի շրջանակներում «Հաղթանակ» 220կՎ, «Չարենցավան-3», «Վանաձոր-1» 110կՎ, «Զովունի» 220կՎ ենթակայանների ֆիզիկապես և բարոյապես մաշված սարքավորումների փոխարինում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</si>
  <si>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«Աշնակ»
 և «Արարատ» ենթակայանների վերակառուցման ծրագրի շրջանակներում ենթավարկի տրամադրում «Բարձրավոլտ էլեկտրացանցեր» ՓԲԸ- ին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</si>
  <si>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Էլեկտրահաղորդման ցանցի բարելավման ծրագրի շրջանակներում 30 և ավելի տարիներ շահագործման մեջ գտնվող 220 կՎ «Աշնակ» և 40 և ավելի տարիներ շահագործման մեջ գտնվող 220 կՎ «Արարատ-2» ենթակայանների վերակառուցում</t>
    </r>
  </si>
  <si>
    <t>Աղյուսակ N 1.1.1</t>
  </si>
  <si>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</si>
  <si>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</si>
  <si>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</si>
  <si>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</si>
  <si>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 xml:space="preserve">ՀՀ ՏԱՐԱԾՔԱՅԻՆ ԿԱՌԱՎԱՐՄԱՆ ԵՎ ԵՆԹԱԿԱՌՈՒՑՎԱԾՔՆԵՐԻ ՆԱԽԱՐԱՐՈՒԹՅՈՒՆ
</t>
  </si>
  <si>
    <t>Կոշտ թափոնների կառավարում</t>
  </si>
  <si>
    <t xml:space="preserve">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</si>
  <si>
    <t xml:space="preserve">Վերակառուցման և զարգացման եվրոպական բանկի աջակցությամբ իրականացվող Երևանի  կոշտ թափոնների կառավարման ծրագրի շրջանակներում ենթավարկի տրամադրում «Երևանի քաղաքային նոր աղբավայր» ՓԲԸ-ին </t>
  </si>
  <si>
    <t xml:space="preserve">Եվրոպական  ներդրումային բանկի աջակցությամբ իրականացվող Երևանի  կոշտ թափոնների կառավարման ծրագրի շրջանակներում  ենթավարկի տրամադրում «Երևանի քաղաքային նոր աղբավայր» ՓԲԸ-ին </t>
  </si>
  <si>
    <t>Քաղաքային զարգացում</t>
  </si>
  <si>
    <t>Էլեկտրաէներգետիկ համակարգի զարգացման ծրագիր</t>
  </si>
  <si>
    <t xml:space="preserve">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</si>
  <si>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</si>
  <si>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հազար դրամ</t>
  </si>
  <si>
    <t xml:space="preserve"> ՀՀ տարածքային կառավարման և ենթակառուցվածքների նախարարություն</t>
  </si>
  <si>
    <t>այդ թվում՝ ըստ կատարողների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</si>
  <si>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</si>
  <si>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</si>
  <si>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</si>
  <si>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</si>
  <si>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</si>
  <si>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>ՀԱՎԵԼՎԱԾ N 3</t>
  </si>
  <si>
    <t>Հավելված N 3</t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</si>
  <si>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Միջպետական վարկերի տրամադրում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</si>
  <si>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Արտաքին տնտեսական աջակցության տրամադրում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</si>
  <si>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Արտաքին տնտեսական աջակցության շրջանակներում բյուջետային վարկերի տրամադրման ապահովում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</si>
  <si>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Բյուջետային վարկի տրամադրում Արցախի հանրապետությանը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</si>
  <si>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Արցախի հանրապետության կառավարությանն աջակցության նպատակով վարկի տրամադրում </t>
    </r>
  </si>
  <si>
    <r>
      <rPr>
        <b/>
        <i/>
        <sz val="11"/>
        <rFont val="GHEA Grapalat"/>
        <family val="3"/>
      </rPr>
      <t xml:space="preserve">Միջոցառման տեսակը՝ </t>
    </r>
    <r>
      <rPr>
        <i/>
        <sz val="11"/>
        <rFont val="GHEA Grapalat"/>
        <family val="3"/>
      </rPr>
      <t xml:space="preserve">
Վարկերի տրամադրում</t>
    </r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</si>
  <si>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Ֆինանսական պարտավորությունների կատարման ծրագիր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</si>
  <si>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Պետական ֆինանսական պարտավորությունների կատարման ապահովում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</si>
  <si>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Պետական ֆինանսական պարտավորությունների պատշաճ կատարում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</si>
  <si>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Արտաքին աղբյուրներից ստացված վարկերի և փոխատվությունների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</si>
  <si>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Օտարերկրյա պետություններից, միջազգային կազմակերպություններից և այլ արտաքին աղբյուրներից ստացված վարկերի և փոխատվությունների մարում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</si>
  <si>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Վարկերի մարում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</si>
  <si>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մասնակցության գծով ստանձնած պարտավորությունների կատարում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</si>
  <si>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Բաժնեմասերի ձեռք բերում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</si>
  <si>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Մուրհակների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</si>
  <si>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Շրջանառության մեջ գտնվող պետական հասարակ և փոխանցելի մուրհակների մարում </t>
    </r>
  </si>
  <si>
    <r>
      <rPr>
        <b/>
        <i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Փոխառությունների մարում և այլ ելքեր (ներքին)</t>
    </r>
  </si>
  <si>
    <t xml:space="preserve">ԸՆԴԱՄԵՆԸ 
</t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</si>
  <si>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բաժնեմասերի ձեռքբերման գծով ՀՀ ստանձնված պարտավորությունների կատարում (Վերակառուցման և զարգացման միջազգային բանկ)</t>
    </r>
  </si>
  <si>
    <t>42004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</si>
  <si>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 քաղաքի հանրային տրանսպորտի նոր երթուղային ցանցի շարժակազմերի ներդրման ֆինանսական աջակցության ծրագրի շրջանակներում ենթավարկի տրամադրում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</si>
  <si>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Երևան քաղաքի տրանսպորտի և երթևեկության բարելավման համար տրամադրվող աջակցություն</t>
    </r>
  </si>
  <si>
    <t>ՀՀ 2023 թվականի պետական բյուջեի ֆինանսական ակտիվների ձեռքբերումների և ներգրավված փոխառու միջոցների մարումների գծով ելքերն ըստ պետական մարմինների կողմից իրականացվող ծրագրերի և միջոցառումների` ըստ բյուջետային գլխավոր կարգադրիչների</t>
  </si>
  <si>
    <t>ՕՏԱՐԵՐԿՐՅԱ ՊԵՏՈՒԹՅՈՒՆՆԵՐԻ ԵՎ ՄԻՋԱԶԳԱՅԻՆ ԿԱԶՄԱԿԵՐՊՈՒԹՅՈՒՆՆԵՐԻ ԱՋԱԿՑՈՒԹՅԱՄԲ 2023Թ ԻՐԱԿԱՆԱՑՎՈՂ ՎԱՐԿԱՅԻՆ ԾՐԱԳՐԵՐԻ ԵՎ ՄԻՋՈՑԱՌՈՒՄՆԵՐԻ ՇՐՋԱՆԱԿՆԵՐՈՒՄ ՎԱՐԿԵՐԻ ՏՐԱՄԱԴՐՄԱՆՆ ՈՒՂՂՎՈՂ ՄԻՋՈՑՆԵՐ</t>
  </si>
  <si>
    <r>
      <t>Վերակառուցման և զարգացման եվրոպական բանկի աջակցությամբ իրականացվող Երևանի քաղաքային լուսավորության ծրագրի շրջանակներում ենթավարկի տրամադրում</t>
    </r>
    <r>
      <rPr>
        <sz val="11"/>
        <color rgb="FFFF0000"/>
        <rFont val="GHEA Grapalat"/>
        <family val="3"/>
      </rPr>
      <t xml:space="preserve"> </t>
    </r>
    <r>
      <rPr>
        <sz val="11"/>
        <rFont val="GHEA Grapalat"/>
        <family val="3"/>
      </rPr>
      <t xml:space="preserve">«Երքաղլույս» ՓԲԸ-ին </t>
    </r>
  </si>
  <si>
    <t>Վերակառուցման և զարգացման եվրոպական բանկի աջակցությամբ իրականացվող Երևան քաղաքի հանրային տրանսպորտի նոր երթուղային ցանցի շարժակազմերի ներդրման ֆինանսական աջակցության ծրագրի շրջանակներում ենթավարկի տրամադրում</t>
  </si>
  <si>
    <t>Վերակառուցման և զարգացման միջազգային բանկի աջակցությամբ իրականացվող «Աշնակ»_x000D_ և «Արարատ 2» ենթակայանների վերակառուցման ծրագրի շրջանակներում ենթավարկի տրամադրում «Բարձրավոլտ էլեկտրացանցեր» ՓԲԸ- ին</t>
  </si>
  <si>
    <t>2023 թվական</t>
  </si>
  <si>
    <t>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փուլի վարկային ծրագրի շրջանակներում ենթավարկի տրամադրում</t>
  </si>
  <si>
    <t>1232</t>
  </si>
  <si>
    <t>Էներգաարդյունավետության ծրագիր</t>
  </si>
  <si>
    <r>
      <rPr>
        <b/>
        <i/>
        <sz val="11"/>
        <rFont val="GHEA Grapalat"/>
        <family val="3"/>
      </rPr>
      <t xml:space="preserve">Ծրագրի անվանումը՝ 
</t>
    </r>
    <r>
      <rPr>
        <sz val="11"/>
        <rFont val="GHEA Grapalat"/>
        <family val="3"/>
      </rPr>
      <t xml:space="preserve">Էներգաարդյունավետության ծրագիր 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</si>
  <si>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Էներգախնայողության և վերականգնվող էներգետիկայի ներուժի առավելագույն իրացում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</si>
  <si>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Էներգախնայողության մակարդակի բարձրացում և վերականգնվող էներգետիկայի մասնաբաժնի աճ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</si>
  <si>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Արևելյան Եվրոպայի էներգախնայողության և շրջակա միջավայրի գործընկերության տարածաշրջանային հիմնադրամի աջակցությամբ իրականացվող Երևանի էներգաարդյունավետության ծրագրի երկրորդ փուլի վարկային ծրագրի շրջանակներում ենթավարկի տրամադրում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</si>
  <si>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Էներգաարդյունավետության և էներգախնայողությանն ուղղված միջոցառումների իրականացում սեյսմիկ նշանակության հանրային շենքերում</t>
    </r>
  </si>
  <si>
    <t>Պետական  բյուջեի  դեֆիցիտի ֆինանսավորման աղբյուրներն ու դրանց տարրերի անվանումները</t>
  </si>
  <si>
    <t>2023 թ.</t>
  </si>
  <si>
    <t xml:space="preserve">  ԸՆԴԱՄԵՆԸ</t>
  </si>
  <si>
    <t>Ա.Ներքին աղբյուրներ-ընդամենը</t>
  </si>
  <si>
    <t>1. Փոխառու զուտ միջոցներ</t>
  </si>
  <si>
    <t>1.1. Արժեթղթերի (բացառությամբ բաժնետոմսերի և կապիտալում այլ մասնակցության) թողարկումից և տեղաբաշխումից զուտ մուտքեր</t>
  </si>
  <si>
    <t>որից`</t>
  </si>
  <si>
    <t>գանձապետական պարտատոմսեր</t>
  </si>
  <si>
    <t xml:space="preserve">մուրհակների մարում </t>
  </si>
  <si>
    <t>2. Ֆինանսական զուտ ակտիվներ</t>
  </si>
  <si>
    <t>2.3. Ելքերի ֆինանսավորմանն ուղղվող պետական բյուջեի տարեսկզբի ազատ մնացորդի միջոցներ</t>
  </si>
  <si>
    <t>2.4. Վարկերի և փոխատվությունների տրամադրում</t>
  </si>
  <si>
    <t>2.5. Տրամադրված վարկերի և փոխատվությունների վերադարձից մուտքեր</t>
  </si>
  <si>
    <t>2.6.Այլ</t>
  </si>
  <si>
    <t>կայունացման դեպոզիտային հաշվի համալրում</t>
  </si>
  <si>
    <t>կայունացման դեպոզիտային հաշվից օգտագործում</t>
  </si>
  <si>
    <t>արտաբյուջետային հաշվի ելքերի ֆինանսավորմանն ուղղվող արտաբյուջետային միջոցների տարեսկզբի ազատ մնացորդի միջոցներ</t>
  </si>
  <si>
    <t>Արտաբյուջետային հաշվի միջոցների փոփոխություն</t>
  </si>
  <si>
    <t>Բ. Արտաքին աղբյուրներ - ընդամենը</t>
  </si>
  <si>
    <t xml:space="preserve"> այդ թվում</t>
  </si>
  <si>
    <t>1.1. Վարկերի և փոխատվությունների ստացում</t>
  </si>
  <si>
    <t>Նպատակային վարկերի գծով՝</t>
  </si>
  <si>
    <t>Վարկերի և փոխատվությունների ստացում բյուջետային աջակցության վարկերի գծով</t>
  </si>
  <si>
    <t>1.2. Ստացված վարկերի և փոխատվությունների մարում</t>
  </si>
  <si>
    <t>Արտարժութային պետական պարտատոմսերի տեղաբխումից մուտք</t>
  </si>
  <si>
    <t>Արտարժութային պետական պարտատոմսերի մարում/հետգնում</t>
  </si>
  <si>
    <t>2.Ֆինանսական զուտ ակտիվներ</t>
  </si>
  <si>
    <t>2.1.Վարկերի և փոխատվությունների տրամադրում</t>
  </si>
  <si>
    <t>Միջպետական վարկ Արցախի Հանրապետությանը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</si>
  <si>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</si>
  <si>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</si>
  <si>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</si>
  <si>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</si>
  <si>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3.Այլ</t>
  </si>
  <si>
    <t>Հայաստանի Հանրապետության 2023 թվականի պետական բյուջեների դեֆիցիտի (պակասուրդի) ֆինանսավորման աղբյուրներն` ըստ առանձին տարրերի</t>
  </si>
  <si>
    <t>Աղյուսակ N 1</t>
  </si>
  <si>
    <t xml:space="preserve">2023 թ.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</si>
</sst>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_(* #,##0.0_);_(* \(#,##0.0\);_(* &quot;-&quot;?_);_(@_)"/>
    <numFmt numFmtId="167" formatCode="_(* #,##0.000_);_(* \(#,##0.000\);_(* &quot;-&quot;??_);_(@_)"/>
    <numFmt numFmtId="168" formatCode="_(* #,##0_);_(* \(#,##0\);_(* &quot;-&quot;??_);_(@_)"/>
  </numFmts>
  <fonts count="33" x14ac:knownFonts="1"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"/>
      <family val="2"/>
    </font>
    <font>
      <sz val="8"/>
      <name val="GHEA Grapalat"/>
      <family val="3"/>
    </font>
    <font>
      <sz val="10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name val="Times Armenian"/>
      <family val="1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GHEA Grapalat"/>
      <family val="3"/>
    </font>
    <font>
      <sz val="11"/>
      <color theme="1"/>
      <name val="Arial"/>
      <family val="2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color rgb="FFC00000"/>
      <name val="GHEA Grapalat"/>
      <family val="3"/>
    </font>
    <font>
      <b/>
      <sz val="12"/>
      <name val="GHEA Grapalat"/>
      <family val="3"/>
    </font>
    <font>
      <b/>
      <sz val="11"/>
      <color theme="1"/>
      <name val="GHEA Grapalat"/>
      <family val="3"/>
    </font>
    <font>
      <sz val="11"/>
      <color theme="0"/>
      <name val="GHEA Grapalat"/>
      <family val="3"/>
    </font>
    <font>
      <sz val="11"/>
      <name val="Times Armenian"/>
      <family val="1"/>
    </font>
    <font>
      <b/>
      <i/>
      <sz val="11"/>
      <name val="GHEA Grapalat"/>
      <family val="3"/>
    </font>
    <font>
      <i/>
      <sz val="11"/>
      <name val="GHEA Grapalat"/>
      <family val="3"/>
    </font>
    <font>
      <b/>
      <i/>
      <sz val="12"/>
      <name val="GHEA Grapalat"/>
      <family val="3"/>
    </font>
    <font>
      <b/>
      <i/>
      <sz val="11"/>
      <color indexed="8"/>
      <name val="GHEA Grapalat"/>
      <family val="3"/>
    </font>
    <font>
      <sz val="11"/>
      <color indexed="8"/>
      <name val="GHEA Grapalat"/>
      <family val="3"/>
    </font>
    <font>
      <i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color theme="0"/>
      <name val="GHEA Grapalat"/>
      <family val="3"/>
    </font>
    <font>
      <b/>
      <sz val="11"/>
      <color indexed="8"/>
      <name val="GHEA Grapalat"/>
      <family val="3"/>
    </font>
    <font>
      <b/>
      <i/>
      <sz val="10"/>
      <name val="GHEA Grapalat"/>
      <family val="3"/>
    </font>
    <font>
      <sz val="10"/>
      <color rgb="FFFF0000"/>
      <name val="Arial Armenian"/>
      <family val="2"/>
    </font>
    <font>
      <sz val="11"/>
      <color rgb="FFFF0000"/>
      <name val="GHEA Grapalat"/>
      <family val="3"/>
    </font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b/>
      <sz val="9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0">
    <xf numFmtId="0" fontId="0" fillId="0" borderId="0"/>
    <xf numFmtId="164" fontId="1" fillId="0" borderId="0" applyFill="0" applyBorder="0" applyProtection="0">
      <alignment horizontal="right" vertical="top"/>
    </xf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6" fillId="0" borderId="0"/>
    <xf numFmtId="9" fontId="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>
      <alignment horizontal="left" vertical="top" wrapText="1"/>
    </xf>
    <xf numFmtId="0" fontId="2" fillId="0" borderId="0"/>
    <xf numFmtId="0" fontId="2" fillId="0" borderId="0"/>
    <xf numFmtId="0" fontId="2" fillId="0" borderId="0"/>
    <xf numFmtId="0" fontId="10" fillId="0" borderId="0"/>
    <xf numFmtId="43" fontId="10" fillId="0" borderId="0" applyFont="0" applyFill="0" applyBorder="0" applyAlignment="0" applyProtection="0"/>
    <xf numFmtId="0" fontId="4" fillId="0" borderId="0"/>
    <xf numFmtId="0" fontId="17" fillId="0" borderId="0"/>
    <xf numFmtId="0" fontId="4" fillId="0" borderId="0"/>
    <xf numFmtId="43" fontId="30" fillId="0" borderId="0" applyFont="0" applyFill="0" applyBorder="0" applyAlignment="0" applyProtection="0"/>
  </cellStyleXfs>
  <cellXfs count="185">
    <xf numFmtId="0" fontId="0" fillId="0" borderId="0" xfId="0"/>
    <xf numFmtId="0" fontId="9" fillId="0" borderId="0" xfId="0" applyFont="1" applyFill="1"/>
    <xf numFmtId="0" fontId="11" fillId="0" borderId="0" xfId="14" applyFont="1" applyFill="1" applyBorder="1"/>
    <xf numFmtId="0" fontId="11" fillId="0" borderId="0" xfId="14" applyFont="1" applyFill="1"/>
    <xf numFmtId="166" fontId="12" fillId="0" borderId="0" xfId="15" applyNumberFormat="1" applyFont="1" applyFill="1" applyBorder="1"/>
    <xf numFmtId="0" fontId="12" fillId="0" borderId="0" xfId="14" applyFont="1" applyFill="1"/>
    <xf numFmtId="0" fontId="13" fillId="0" borderId="0" xfId="14" applyFont="1" applyFill="1"/>
    <xf numFmtId="165" fontId="11" fillId="0" borderId="0" xfId="14" applyNumberFormat="1" applyFont="1" applyFill="1" applyAlignment="1">
      <alignment horizontal="right"/>
    </xf>
    <xf numFmtId="0" fontId="15" fillId="0" borderId="4" xfId="14" applyFont="1" applyFill="1" applyBorder="1" applyAlignment="1">
      <alignment horizontal="center" vertical="center" wrapText="1"/>
    </xf>
    <xf numFmtId="0" fontId="15" fillId="0" borderId="14" xfId="14" applyFont="1" applyFill="1" applyBorder="1" applyAlignment="1">
      <alignment horizontal="center" vertical="center" wrapText="1"/>
    </xf>
    <xf numFmtId="0" fontId="16" fillId="0" borderId="0" xfId="14" applyFont="1" applyFill="1"/>
    <xf numFmtId="0" fontId="11" fillId="0" borderId="16" xfId="14" applyFont="1" applyFill="1" applyBorder="1" applyAlignment="1">
      <alignment wrapText="1"/>
    </xf>
    <xf numFmtId="0" fontId="11" fillId="0" borderId="17" xfId="14" applyFont="1" applyFill="1" applyBorder="1" applyAlignment="1">
      <alignment wrapText="1"/>
    </xf>
    <xf numFmtId="166" fontId="8" fillId="0" borderId="18" xfId="4" applyNumberFormat="1" applyFont="1" applyFill="1" applyBorder="1" applyAlignment="1">
      <alignment horizontal="center" vertical="center" wrapText="1"/>
    </xf>
    <xf numFmtId="165" fontId="15" fillId="0" borderId="6" xfId="14" applyNumberFormat="1" applyFont="1" applyFill="1" applyBorder="1" applyAlignment="1">
      <alignment horizontal="center" vertical="center" wrapText="1"/>
    </xf>
    <xf numFmtId="43" fontId="16" fillId="0" borderId="0" xfId="14" applyNumberFormat="1" applyFont="1" applyFill="1"/>
    <xf numFmtId="165" fontId="16" fillId="0" borderId="0" xfId="14" applyNumberFormat="1" applyFont="1" applyFill="1"/>
    <xf numFmtId="166" fontId="12" fillId="0" borderId="0" xfId="14" applyNumberFormat="1" applyFont="1" applyFill="1" applyBorder="1"/>
    <xf numFmtId="166" fontId="16" fillId="0" borderId="0" xfId="14" applyNumberFormat="1" applyFont="1" applyFill="1" applyBorder="1"/>
    <xf numFmtId="49" fontId="12" fillId="0" borderId="1" xfId="27" applyNumberFormat="1" applyFont="1" applyFill="1" applyBorder="1" applyAlignment="1">
      <alignment horizontal="left" vertical="center" wrapText="1"/>
    </xf>
    <xf numFmtId="49" fontId="12" fillId="0" borderId="26" xfId="27" applyNumberFormat="1" applyFont="1" applyFill="1" applyBorder="1" applyAlignment="1">
      <alignment horizontal="left" vertical="center" wrapText="1"/>
    </xf>
    <xf numFmtId="49" fontId="18" fillId="0" borderId="26" xfId="27" applyNumberFormat="1" applyFont="1" applyFill="1" applyBorder="1" applyAlignment="1">
      <alignment horizontal="left" vertical="center" wrapText="1"/>
    </xf>
    <xf numFmtId="49" fontId="12" fillId="0" borderId="27" xfId="27" applyNumberFormat="1" applyFont="1" applyFill="1" applyBorder="1" applyAlignment="1">
      <alignment horizontal="left" vertical="center" wrapText="1"/>
    </xf>
    <xf numFmtId="166" fontId="14" fillId="0" borderId="28" xfId="27" applyNumberFormat="1" applyFont="1" applyFill="1" applyBorder="1" applyAlignment="1">
      <alignment vertical="center" wrapText="1"/>
    </xf>
    <xf numFmtId="166" fontId="8" fillId="0" borderId="28" xfId="5" applyNumberFormat="1" applyFont="1" applyFill="1" applyBorder="1" applyAlignment="1">
      <alignment horizontal="center" vertical="center" wrapText="1"/>
    </xf>
    <xf numFmtId="49" fontId="8" fillId="0" borderId="26" xfId="27" applyNumberFormat="1" applyFont="1" applyFill="1" applyBorder="1" applyAlignment="1">
      <alignment horizontal="left" vertical="center" wrapText="1"/>
    </xf>
    <xf numFmtId="166" fontId="17" fillId="0" borderId="0" xfId="14" applyNumberFormat="1" applyFont="1" applyFill="1" applyBorder="1"/>
    <xf numFmtId="166" fontId="12" fillId="0" borderId="0" xfId="15" applyNumberFormat="1" applyFont="1" applyFill="1" applyBorder="1" applyAlignment="1">
      <alignment vertical="center" wrapText="1"/>
    </xf>
    <xf numFmtId="166" fontId="8" fillId="0" borderId="0" xfId="15" applyNumberFormat="1" applyFont="1" applyFill="1" applyBorder="1" applyAlignment="1">
      <alignment horizontal="center" vertical="center" wrapText="1"/>
    </xf>
    <xf numFmtId="0" fontId="24" fillId="0" borderId="0" xfId="14" applyFont="1" applyFill="1" applyBorder="1"/>
    <xf numFmtId="0" fontId="25" fillId="0" borderId="0" xfId="14" applyFont="1" applyFill="1"/>
    <xf numFmtId="0" fontId="24" fillId="0" borderId="0" xfId="14" applyFont="1" applyFill="1"/>
    <xf numFmtId="165" fontId="12" fillId="0" borderId="0" xfId="14" applyNumberFormat="1" applyFont="1" applyFill="1"/>
    <xf numFmtId="166" fontId="12" fillId="0" borderId="0" xfId="14" applyNumberFormat="1" applyFont="1" applyFill="1"/>
    <xf numFmtId="166" fontId="16" fillId="0" borderId="0" xfId="15" applyNumberFormat="1" applyFont="1" applyAlignment="1">
      <alignment vertical="center" wrapText="1"/>
    </xf>
    <xf numFmtId="166" fontId="12" fillId="0" borderId="0" xfId="15" applyNumberFormat="1" applyFont="1"/>
    <xf numFmtId="166" fontId="8" fillId="0" borderId="1" xfId="15" applyNumberFormat="1" applyFont="1" applyBorder="1" applyAlignment="1">
      <alignment vertical="center" wrapText="1"/>
    </xf>
    <xf numFmtId="166" fontId="8" fillId="0" borderId="1" xfId="13" applyNumberFormat="1" applyFont="1" applyBorder="1" applyAlignment="1">
      <alignment horizontal="center" vertical="center" wrapText="1"/>
    </xf>
    <xf numFmtId="166" fontId="8" fillId="0" borderId="1" xfId="13" applyNumberFormat="1" applyFont="1" applyBorder="1" applyAlignment="1">
      <alignment horizontal="center" wrapText="1"/>
    </xf>
    <xf numFmtId="166" fontId="12" fillId="0" borderId="0" xfId="15" applyNumberFormat="1" applyFont="1" applyAlignment="1">
      <alignment vertical="center" wrapText="1"/>
    </xf>
    <xf numFmtId="166" fontId="14" fillId="0" borderId="1" xfId="15" applyNumberFormat="1" applyFont="1" applyBorder="1" applyAlignment="1">
      <alignment vertical="center" wrapText="1"/>
    </xf>
    <xf numFmtId="166" fontId="20" fillId="0" borderId="1" xfId="12" applyNumberFormat="1" applyFont="1" applyBorder="1" applyAlignment="1">
      <alignment horizontal="center" vertical="center" wrapText="1"/>
    </xf>
    <xf numFmtId="166" fontId="14" fillId="0" borderId="1" xfId="13" applyNumberFormat="1" applyFont="1" applyBorder="1" applyAlignment="1">
      <alignment horizontal="center" vertical="center" wrapText="1"/>
    </xf>
    <xf numFmtId="166" fontId="27" fillId="0" borderId="1" xfId="6" applyNumberFormat="1" applyFont="1" applyBorder="1" applyAlignment="1">
      <alignment horizontal="left" vertical="center" wrapText="1"/>
    </xf>
    <xf numFmtId="166" fontId="28" fillId="0" borderId="1" xfId="0" applyNumberFormat="1" applyFont="1" applyBorder="1"/>
    <xf numFmtId="49" fontId="8" fillId="0" borderId="1" xfId="15" applyNumberFormat="1" applyFont="1" applyBorder="1"/>
    <xf numFmtId="166" fontId="8" fillId="0" borderId="1" xfId="15" applyNumberFormat="1" applyFont="1" applyBorder="1"/>
    <xf numFmtId="166" fontId="8" fillId="0" borderId="1" xfId="27" applyNumberFormat="1" applyFont="1" applyBorder="1" applyAlignment="1">
      <alignment horizontal="left" vertical="center" wrapText="1"/>
    </xf>
    <xf numFmtId="49" fontId="8" fillId="0" borderId="1" xfId="15" applyNumberFormat="1" applyFont="1" applyBorder="1" applyAlignment="1" applyProtection="1">
      <alignment horizontal="center" vertical="top" wrapText="1"/>
      <protection locked="0"/>
    </xf>
    <xf numFmtId="166" fontId="8" fillId="0" borderId="1" xfId="15" applyNumberFormat="1" applyFont="1" applyBorder="1" applyAlignment="1">
      <alignment horizontal="center"/>
    </xf>
    <xf numFmtId="166" fontId="8" fillId="0" borderId="0" xfId="15" applyNumberFormat="1" applyFont="1"/>
    <xf numFmtId="0" fontId="12" fillId="0" borderId="1" xfId="0" applyFont="1" applyBorder="1" applyAlignment="1">
      <alignment horizontal="center" vertical="center"/>
    </xf>
    <xf numFmtId="49" fontId="12" fillId="0" borderId="1" xfId="27" applyNumberFormat="1" applyFont="1" applyBorder="1" applyAlignment="1">
      <alignment horizontal="left" vertical="center" wrapText="1"/>
    </xf>
    <xf numFmtId="166" fontId="12" fillId="0" borderId="1" xfId="13" applyNumberFormat="1" applyFont="1" applyBorder="1" applyAlignment="1">
      <alignment horizontal="center" vertical="center" wrapText="1"/>
    </xf>
    <xf numFmtId="166" fontId="12" fillId="0" borderId="1" xfId="6" applyNumberFormat="1" applyFont="1" applyBorder="1" applyAlignment="1">
      <alignment horizontal="left" vertical="center"/>
    </xf>
    <xf numFmtId="166" fontId="12" fillId="0" borderId="1" xfId="6" applyNumberFormat="1" applyFont="1" applyBorder="1" applyAlignment="1">
      <alignment horizontal="left" vertical="center" wrapText="1"/>
    </xf>
    <xf numFmtId="166" fontId="12" fillId="0" borderId="1" xfId="28" applyNumberFormat="1" applyFont="1" applyBorder="1" applyAlignment="1">
      <alignment horizontal="right" vertical="center" shrinkToFit="1"/>
    </xf>
    <xf numFmtId="166" fontId="9" fillId="0" borderId="0" xfId="15" applyNumberFormat="1" applyFont="1"/>
    <xf numFmtId="49" fontId="12" fillId="0" borderId="1" xfId="15" applyNumberFormat="1" applyFont="1" applyBorder="1" applyAlignment="1" applyProtection="1">
      <alignment horizontal="center" vertical="center" wrapText="1"/>
      <protection locked="0"/>
    </xf>
    <xf numFmtId="49" fontId="12" fillId="0" borderId="1" xfId="27" applyNumberFormat="1" applyFont="1" applyBorder="1" applyAlignment="1">
      <alignment horizontal="center" vertical="center" wrapText="1"/>
    </xf>
    <xf numFmtId="0" fontId="14" fillId="0" borderId="0" xfId="14" applyFont="1" applyFill="1" applyBorder="1" applyAlignment="1">
      <alignment horizontal="right" vertical="center"/>
    </xf>
    <xf numFmtId="166" fontId="19" fillId="0" borderId="1" xfId="6" applyNumberFormat="1" applyFont="1" applyBorder="1" applyAlignment="1">
      <alignment horizontal="left" vertical="center" wrapText="1"/>
    </xf>
    <xf numFmtId="166" fontId="19" fillId="0" borderId="1" xfId="13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Border="1"/>
    <xf numFmtId="43" fontId="9" fillId="0" borderId="0" xfId="0" applyNumberFormat="1" applyFont="1" applyFill="1" applyAlignment="1">
      <alignment wrapText="1"/>
    </xf>
    <xf numFmtId="0" fontId="9" fillId="0" borderId="0" xfId="0" applyFont="1" applyFill="1" applyAlignment="1">
      <alignment horizontal="center" wrapText="1"/>
    </xf>
    <xf numFmtId="0" fontId="32" fillId="0" borderId="0" xfId="0" applyFont="1" applyFill="1" applyBorder="1" applyAlignment="1">
      <alignment horizontal="center"/>
    </xf>
    <xf numFmtId="166" fontId="9" fillId="0" borderId="0" xfId="0" applyNumberFormat="1" applyFont="1" applyFill="1" applyBorder="1"/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37" xfId="0" applyFont="1" applyFill="1" applyBorder="1" applyAlignment="1">
      <alignment wrapText="1"/>
    </xf>
    <xf numFmtId="167" fontId="9" fillId="0" borderId="0" xfId="29" applyNumberFormat="1" applyFont="1" applyFill="1" applyBorder="1"/>
    <xf numFmtId="165" fontId="9" fillId="0" borderId="0" xfId="29" applyNumberFormat="1" applyFont="1" applyFill="1" applyBorder="1"/>
    <xf numFmtId="0" fontId="9" fillId="0" borderId="40" xfId="0" applyFont="1" applyFill="1" applyBorder="1" applyAlignment="1">
      <alignment vertical="center" wrapText="1"/>
    </xf>
    <xf numFmtId="0" fontId="31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horizontal="left" vertical="center" wrapText="1"/>
    </xf>
    <xf numFmtId="43" fontId="9" fillId="0" borderId="0" xfId="0" applyNumberFormat="1" applyFont="1" applyFill="1" applyBorder="1"/>
    <xf numFmtId="0" fontId="9" fillId="0" borderId="4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41" xfId="0" applyFont="1" applyFill="1" applyBorder="1" applyAlignment="1">
      <alignment vertical="center" wrapText="1"/>
    </xf>
    <xf numFmtId="165" fontId="9" fillId="2" borderId="42" xfId="29" applyNumberFormat="1" applyFont="1" applyFill="1" applyBorder="1" applyAlignment="1">
      <alignment horizontal="left" vertical="center"/>
    </xf>
    <xf numFmtId="0" fontId="9" fillId="0" borderId="1" xfId="0" applyFont="1" applyFill="1" applyBorder="1"/>
    <xf numFmtId="168" fontId="9" fillId="0" borderId="0" xfId="29" applyNumberFormat="1" applyFont="1" applyFill="1" applyBorder="1"/>
    <xf numFmtId="168" fontId="9" fillId="0" borderId="0" xfId="29" applyNumberFormat="1" applyFont="1" applyFill="1"/>
    <xf numFmtId="0" fontId="9" fillId="0" borderId="47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vertical="center" wrapText="1"/>
    </xf>
    <xf numFmtId="165" fontId="31" fillId="0" borderId="8" xfId="29" applyNumberFormat="1" applyFont="1" applyFill="1" applyBorder="1" applyAlignment="1">
      <alignment horizontal="left" vertical="center"/>
    </xf>
    <xf numFmtId="168" fontId="9" fillId="0" borderId="0" xfId="29" applyNumberFormat="1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8" fillId="0" borderId="0" xfId="0" applyFont="1" applyFill="1" applyAlignment="1">
      <alignment horizontal="center" vertical="center" wrapText="1"/>
    </xf>
    <xf numFmtId="49" fontId="12" fillId="0" borderId="4" xfId="27" applyNumberFormat="1" applyFont="1" applyFill="1" applyBorder="1" applyAlignment="1">
      <alignment horizontal="center" vertical="center" wrapText="1"/>
    </xf>
    <xf numFmtId="49" fontId="12" fillId="0" borderId="23" xfId="27" applyNumberFormat="1" applyFont="1" applyFill="1" applyBorder="1" applyAlignment="1">
      <alignment horizontal="center" vertical="center" wrapText="1"/>
    </xf>
    <xf numFmtId="49" fontId="12" fillId="0" borderId="24" xfId="27" applyNumberFormat="1" applyFont="1" applyFill="1" applyBorder="1" applyAlignment="1">
      <alignment horizontal="center" vertical="center" wrapText="1"/>
    </xf>
    <xf numFmtId="49" fontId="12" fillId="0" borderId="25" xfId="14" applyNumberFormat="1" applyFont="1" applyFill="1" applyBorder="1" applyAlignment="1" applyProtection="1">
      <alignment horizontal="center" vertical="center" wrapText="1"/>
      <protection locked="0"/>
    </xf>
    <xf numFmtId="49" fontId="12" fillId="0" borderId="4" xfId="14" applyNumberFormat="1" applyFont="1" applyFill="1" applyBorder="1" applyAlignment="1" applyProtection="1">
      <alignment horizontal="center" vertical="center" wrapText="1"/>
      <protection locked="0"/>
    </xf>
    <xf numFmtId="49" fontId="12" fillId="0" borderId="20" xfId="14" applyNumberFormat="1" applyFont="1" applyFill="1" applyBorder="1" applyAlignment="1" applyProtection="1">
      <alignment horizontal="center" vertical="center" wrapText="1"/>
      <protection locked="0"/>
    </xf>
    <xf numFmtId="49" fontId="12" fillId="0" borderId="29" xfId="14" applyNumberFormat="1" applyFont="1" applyFill="1" applyBorder="1" applyAlignment="1" applyProtection="1">
      <alignment horizontal="center" vertical="center" wrapText="1"/>
      <protection locked="0"/>
    </xf>
    <xf numFmtId="166" fontId="12" fillId="0" borderId="9" xfId="5" applyNumberFormat="1" applyFont="1" applyFill="1" applyBorder="1" applyAlignment="1">
      <alignment horizontal="center" vertical="center" wrapText="1"/>
    </xf>
    <xf numFmtId="166" fontId="12" fillId="0" borderId="2" xfId="5" applyNumberFormat="1" applyFont="1" applyFill="1" applyBorder="1" applyAlignment="1">
      <alignment horizontal="center" vertical="center" wrapText="1"/>
    </xf>
    <xf numFmtId="49" fontId="12" fillId="0" borderId="16" xfId="14" applyNumberFormat="1" applyFont="1" applyFill="1" applyBorder="1" applyAlignment="1" applyProtection="1">
      <alignment horizontal="center" vertical="center" wrapText="1"/>
      <protection locked="0"/>
    </xf>
    <xf numFmtId="49" fontId="12" fillId="0" borderId="31" xfId="14" applyNumberFormat="1" applyFont="1" applyFill="1" applyBorder="1" applyAlignment="1" applyProtection="1">
      <alignment horizontal="center" vertical="center" wrapText="1"/>
      <protection locked="0"/>
    </xf>
    <xf numFmtId="49" fontId="12" fillId="0" borderId="0" xfId="14" applyNumberFormat="1" applyFont="1" applyFill="1" applyBorder="1" applyAlignment="1" applyProtection="1">
      <alignment horizontal="center" vertical="center" wrapText="1"/>
      <protection locked="0"/>
    </xf>
    <xf numFmtId="49" fontId="12" fillId="0" borderId="32" xfId="14" applyNumberFormat="1" applyFont="1" applyFill="1" applyBorder="1" applyAlignment="1" applyProtection="1">
      <alignment horizontal="center" vertical="center" wrapText="1"/>
      <protection locked="0"/>
    </xf>
    <xf numFmtId="49" fontId="12" fillId="0" borderId="30" xfId="14" applyNumberFormat="1" applyFont="1" applyFill="1" applyBorder="1" applyAlignment="1" applyProtection="1">
      <alignment horizontal="center" vertical="center" wrapText="1"/>
      <protection locked="0"/>
    </xf>
    <xf numFmtId="166" fontId="12" fillId="0" borderId="5" xfId="5" applyNumberFormat="1" applyFont="1" applyFill="1" applyBorder="1" applyAlignment="1">
      <alignment horizontal="center" vertical="center" wrapText="1"/>
    </xf>
    <xf numFmtId="49" fontId="12" fillId="0" borderId="22" xfId="14" applyNumberFormat="1" applyFont="1" applyFill="1" applyBorder="1" applyAlignment="1">
      <alignment horizontal="left" vertical="center" wrapText="1"/>
    </xf>
    <xf numFmtId="49" fontId="12" fillId="0" borderId="26" xfId="14" applyNumberFormat="1" applyFont="1" applyFill="1" applyBorder="1" applyAlignment="1">
      <alignment horizontal="left" vertical="center" wrapText="1"/>
    </xf>
    <xf numFmtId="166" fontId="12" fillId="0" borderId="8" xfId="5" applyNumberFormat="1" applyFont="1" applyFill="1" applyBorder="1" applyAlignment="1">
      <alignment horizontal="center" vertical="center" wrapText="1"/>
    </xf>
    <xf numFmtId="0" fontId="24" fillId="0" borderId="4" xfId="14" applyFont="1" applyFill="1" applyBorder="1" applyAlignment="1">
      <alignment horizontal="center" vertical="center" wrapText="1"/>
    </xf>
    <xf numFmtId="0" fontId="11" fillId="0" borderId="30" xfId="14" applyFont="1" applyFill="1" applyBorder="1" applyAlignment="1">
      <alignment horizontal="center" vertical="center" wrapText="1"/>
    </xf>
    <xf numFmtId="0" fontId="11" fillId="0" borderId="20" xfId="14" applyFont="1" applyFill="1" applyBorder="1" applyAlignment="1">
      <alignment horizontal="center" vertical="center" wrapText="1"/>
    </xf>
    <xf numFmtId="0" fontId="11" fillId="0" borderId="29" xfId="14" applyFont="1" applyFill="1" applyBorder="1" applyAlignment="1">
      <alignment horizontal="center" vertical="center" wrapText="1"/>
    </xf>
    <xf numFmtId="49" fontId="12" fillId="0" borderId="28" xfId="14" applyNumberFormat="1" applyFont="1" applyFill="1" applyBorder="1" applyAlignment="1">
      <alignment horizontal="center"/>
    </xf>
    <xf numFmtId="0" fontId="11" fillId="0" borderId="22" xfId="14" applyFont="1" applyFill="1" applyBorder="1" applyAlignment="1">
      <alignment horizontal="left" vertical="center" wrapText="1"/>
    </xf>
    <xf numFmtId="0" fontId="11" fillId="0" borderId="26" xfId="14" applyFont="1" applyFill="1" applyBorder="1" applyAlignment="1">
      <alignment horizontal="left" vertical="center" wrapText="1"/>
    </xf>
    <xf numFmtId="165" fontId="11" fillId="0" borderId="5" xfId="5" applyNumberFormat="1" applyFont="1" applyFill="1" applyBorder="1" applyAlignment="1">
      <alignment horizontal="center" vertical="center" wrapText="1"/>
    </xf>
    <xf numFmtId="165" fontId="11" fillId="0" borderId="9" xfId="5" applyNumberFormat="1" applyFont="1" applyFill="1" applyBorder="1" applyAlignment="1">
      <alignment horizontal="center" vertical="center" wrapText="1"/>
    </xf>
    <xf numFmtId="0" fontId="11" fillId="0" borderId="4" xfId="14" applyFont="1" applyFill="1" applyBorder="1" applyAlignment="1">
      <alignment horizontal="center" vertical="center" wrapText="1"/>
    </xf>
    <xf numFmtId="0" fontId="11" fillId="0" borderId="33" xfId="14" applyFont="1" applyFill="1" applyBorder="1" applyAlignment="1">
      <alignment horizontal="center" vertical="center" wrapText="1"/>
    </xf>
    <xf numFmtId="0" fontId="11" fillId="0" borderId="25" xfId="14" applyFont="1" applyFill="1" applyBorder="1" applyAlignment="1">
      <alignment horizontal="center" vertical="center" wrapText="1"/>
    </xf>
    <xf numFmtId="0" fontId="11" fillId="0" borderId="34" xfId="14" applyFont="1" applyFill="1" applyBorder="1" applyAlignment="1">
      <alignment horizontal="center" vertical="center" wrapText="1"/>
    </xf>
    <xf numFmtId="0" fontId="11" fillId="0" borderId="26" xfId="14" applyFont="1" applyFill="1" applyBorder="1" applyAlignment="1">
      <alignment horizontal="center" vertical="center" wrapText="1"/>
    </xf>
    <xf numFmtId="165" fontId="11" fillId="0" borderId="2" xfId="5" applyNumberFormat="1" applyFont="1" applyFill="1" applyBorder="1" applyAlignment="1">
      <alignment horizontal="center" vertical="center" wrapText="1"/>
    </xf>
    <xf numFmtId="0" fontId="22" fillId="0" borderId="22" xfId="14" applyFont="1" applyFill="1" applyBorder="1" applyAlignment="1">
      <alignment horizontal="left" vertical="center" wrapText="1"/>
    </xf>
    <xf numFmtId="0" fontId="11" fillId="0" borderId="1" xfId="14" applyFont="1" applyFill="1" applyBorder="1" applyAlignment="1">
      <alignment horizontal="center" wrapText="1"/>
    </xf>
    <xf numFmtId="49" fontId="23" fillId="0" borderId="1" xfId="27" applyNumberFormat="1" applyFont="1" applyFill="1" applyBorder="1" applyAlignment="1">
      <alignment horizontal="left" vertical="center" wrapText="1"/>
    </xf>
    <xf numFmtId="49" fontId="19" fillId="0" borderId="1" xfId="27" applyNumberFormat="1" applyFont="1" applyFill="1" applyBorder="1" applyAlignment="1">
      <alignment horizontal="left" vertical="center" wrapText="1"/>
    </xf>
    <xf numFmtId="165" fontId="11" fillId="0" borderId="5" xfId="14" applyNumberFormat="1" applyFont="1" applyFill="1" applyBorder="1" applyAlignment="1">
      <alignment horizontal="center" vertical="center" wrapText="1"/>
    </xf>
    <xf numFmtId="165" fontId="11" fillId="0" borderId="9" xfId="14" applyNumberFormat="1" applyFont="1" applyFill="1" applyBorder="1" applyAlignment="1">
      <alignment horizontal="center" vertical="center" wrapText="1"/>
    </xf>
    <xf numFmtId="165" fontId="11" fillId="0" borderId="2" xfId="14" applyNumberFormat="1" applyFont="1" applyFill="1" applyBorder="1" applyAlignment="1">
      <alignment horizontal="center" vertical="center" wrapText="1"/>
    </xf>
    <xf numFmtId="0" fontId="11" fillId="0" borderId="34" xfId="14" applyFont="1" applyFill="1" applyBorder="1" applyAlignment="1">
      <alignment horizontal="left" vertical="center" wrapText="1"/>
    </xf>
    <xf numFmtId="49" fontId="19" fillId="0" borderId="22" xfId="27" applyNumberFormat="1" applyFont="1" applyFill="1" applyBorder="1" applyAlignment="1">
      <alignment horizontal="left" vertical="center" wrapText="1"/>
    </xf>
    <xf numFmtId="49" fontId="19" fillId="0" borderId="34" xfId="27" applyNumberFormat="1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right" vertical="center" wrapText="1"/>
    </xf>
    <xf numFmtId="0" fontId="11" fillId="0" borderId="10" xfId="14" applyFont="1" applyFill="1" applyBorder="1" applyAlignment="1">
      <alignment horizontal="center" vertical="center" wrapText="1"/>
    </xf>
    <xf numFmtId="0" fontId="11" fillId="0" borderId="11" xfId="14" applyFont="1" applyFill="1" applyBorder="1" applyAlignment="1">
      <alignment horizontal="center" wrapText="1"/>
    </xf>
    <xf numFmtId="0" fontId="11" fillId="0" borderId="20" xfId="14" applyFont="1" applyFill="1" applyBorder="1" applyAlignment="1">
      <alignment horizontal="center" wrapText="1"/>
    </xf>
    <xf numFmtId="0" fontId="11" fillId="0" borderId="29" xfId="14" applyFont="1" applyFill="1" applyBorder="1" applyAlignment="1">
      <alignment horizontal="center" wrapText="1"/>
    </xf>
    <xf numFmtId="0" fontId="11" fillId="0" borderId="35" xfId="14" applyFont="1" applyFill="1" applyBorder="1" applyAlignment="1">
      <alignment horizontal="left" vertical="center" wrapText="1"/>
    </xf>
    <xf numFmtId="165" fontId="11" fillId="0" borderId="19" xfId="14" applyNumberFormat="1" applyFont="1" applyFill="1" applyBorder="1" applyAlignment="1">
      <alignment horizontal="center" vertical="center" wrapText="1"/>
    </xf>
    <xf numFmtId="0" fontId="15" fillId="0" borderId="0" xfId="14" applyFont="1" applyFill="1" applyAlignment="1">
      <alignment horizontal="center" vertical="center" wrapText="1"/>
    </xf>
    <xf numFmtId="0" fontId="15" fillId="0" borderId="10" xfId="14" applyFont="1" applyFill="1" applyBorder="1" applyAlignment="1">
      <alignment horizontal="center" vertical="center" wrapText="1"/>
    </xf>
    <xf numFmtId="0" fontId="15" fillId="0" borderId="11" xfId="14" applyFont="1" applyFill="1" applyBorder="1" applyAlignment="1">
      <alignment horizontal="center" vertical="center" wrapText="1"/>
    </xf>
    <xf numFmtId="0" fontId="15" fillId="0" borderId="12" xfId="14" applyFont="1" applyFill="1" applyBorder="1" applyAlignment="1">
      <alignment horizontal="center" vertical="center" wrapText="1"/>
    </xf>
    <xf numFmtId="0" fontId="15" fillId="0" borderId="15" xfId="14" applyFont="1" applyFill="1" applyBorder="1" applyAlignment="1">
      <alignment horizontal="center" vertical="center" wrapText="1"/>
    </xf>
    <xf numFmtId="0" fontId="15" fillId="0" borderId="13" xfId="14" applyFont="1" applyFill="1" applyBorder="1" applyAlignment="1">
      <alignment horizontal="center" vertical="center" wrapText="1"/>
    </xf>
    <xf numFmtId="0" fontId="15" fillId="0" borderId="3" xfId="14" applyFont="1" applyFill="1" applyBorder="1" applyAlignment="1">
      <alignment horizontal="center" vertical="center" wrapText="1"/>
    </xf>
    <xf numFmtId="0" fontId="11" fillId="0" borderId="21" xfId="14" applyFont="1" applyFill="1" applyBorder="1" applyAlignment="1">
      <alignment horizontal="center" vertical="center" wrapText="1"/>
    </xf>
    <xf numFmtId="0" fontId="11" fillId="0" borderId="7" xfId="14" applyFont="1" applyFill="1" applyBorder="1" applyAlignment="1">
      <alignment horizontal="center" vertical="center" wrapText="1"/>
    </xf>
    <xf numFmtId="0" fontId="11" fillId="0" borderId="22" xfId="14" applyFont="1" applyFill="1" applyBorder="1" applyAlignment="1">
      <alignment horizontal="center" vertical="center" wrapText="1"/>
    </xf>
    <xf numFmtId="0" fontId="11" fillId="0" borderId="27" xfId="14" applyFont="1" applyFill="1" applyBorder="1" applyAlignment="1">
      <alignment horizontal="center" vertical="center" wrapText="1"/>
    </xf>
    <xf numFmtId="165" fontId="11" fillId="0" borderId="8" xfId="5" applyNumberFormat="1" applyFont="1" applyFill="1" applyBorder="1" applyAlignment="1">
      <alignment horizontal="center" vertical="center" wrapText="1"/>
    </xf>
    <xf numFmtId="0" fontId="11" fillId="0" borderId="27" xfId="14" applyFont="1" applyFill="1" applyBorder="1" applyAlignment="1">
      <alignment horizontal="left" vertical="center" wrapText="1"/>
    </xf>
    <xf numFmtId="166" fontId="14" fillId="0" borderId="0" xfId="15" applyNumberFormat="1" applyFont="1" applyFill="1" applyBorder="1" applyAlignment="1">
      <alignment horizontal="right" vertical="center"/>
    </xf>
    <xf numFmtId="166" fontId="8" fillId="0" borderId="0" xfId="15" applyNumberFormat="1" applyFont="1" applyFill="1" applyBorder="1" applyAlignment="1">
      <alignment horizontal="center" vertical="center" wrapText="1"/>
    </xf>
    <xf numFmtId="166" fontId="19" fillId="0" borderId="0" xfId="15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6" fontId="8" fillId="0" borderId="1" xfId="12" applyNumberFormat="1" applyFont="1" applyBorder="1" applyAlignment="1">
      <alignment horizontal="center" vertical="center" wrapText="1"/>
    </xf>
    <xf numFmtId="166" fontId="32" fillId="0" borderId="36" xfId="0" applyNumberFormat="1" applyFont="1" applyBorder="1" applyAlignment="1">
      <alignment horizontal="center" vertical="top" wrapText="1"/>
    </xf>
    <xf numFmtId="166" fontId="32" fillId="0" borderId="23" xfId="0" applyNumberFormat="1" applyFont="1" applyBorder="1" applyAlignment="1">
      <alignment horizontal="center" vertical="top" wrapText="1"/>
    </xf>
    <xf numFmtId="166" fontId="32" fillId="0" borderId="14" xfId="0" applyNumberFormat="1" applyFont="1" applyBorder="1" applyAlignment="1">
      <alignment horizontal="center" vertical="top" wrapText="1"/>
    </xf>
    <xf numFmtId="166" fontId="8" fillId="0" borderId="1" xfId="13" applyNumberFormat="1" applyFont="1" applyBorder="1" applyAlignment="1">
      <alignment horizontal="center" vertical="center" wrapText="1"/>
    </xf>
    <xf numFmtId="166" fontId="8" fillId="0" borderId="1" xfId="15" applyNumberFormat="1" applyFont="1" applyBorder="1" applyAlignment="1">
      <alignment horizontal="center" vertical="center" wrapText="1"/>
    </xf>
    <xf numFmtId="49" fontId="12" fillId="0" borderId="30" xfId="15" applyNumberFormat="1" applyFont="1" applyBorder="1" applyAlignment="1" applyProtection="1">
      <alignment horizontal="center" vertical="top" wrapText="1"/>
      <protection locked="0"/>
    </xf>
    <xf numFmtId="49" fontId="12" fillId="0" borderId="20" xfId="15" applyNumberFormat="1" applyFont="1" applyBorder="1" applyAlignment="1" applyProtection="1">
      <alignment horizontal="center" vertical="top" wrapText="1"/>
      <protection locked="0"/>
    </xf>
    <xf numFmtId="49" fontId="12" fillId="0" borderId="29" xfId="15" applyNumberFormat="1" applyFont="1" applyBorder="1" applyAlignment="1" applyProtection="1">
      <alignment horizontal="center" vertical="top" wrapText="1"/>
      <protection locked="0"/>
    </xf>
    <xf numFmtId="165" fontId="31" fillId="0" borderId="39" xfId="29" applyNumberFormat="1" applyFont="1" applyFill="1" applyBorder="1" applyAlignment="1">
      <alignment horizontal="center" vertical="center"/>
    </xf>
    <xf numFmtId="165" fontId="31" fillId="0" borderId="0" xfId="1" applyNumberFormat="1" applyFont="1" applyFill="1" applyBorder="1" applyAlignment="1">
      <alignment horizontal="right" vertical="top"/>
    </xf>
    <xf numFmtId="165" fontId="31" fillId="0" borderId="42" xfId="29" applyNumberFormat="1" applyFont="1" applyFill="1" applyBorder="1" applyAlignment="1">
      <alignment horizontal="center" vertical="center"/>
    </xf>
    <xf numFmtId="165" fontId="9" fillId="0" borderId="42" xfId="29" applyNumberFormat="1" applyFont="1" applyFill="1" applyBorder="1" applyAlignment="1">
      <alignment horizontal="center" vertical="center"/>
    </xf>
    <xf numFmtId="165" fontId="31" fillId="0" borderId="42" xfId="29" applyNumberFormat="1" applyFont="1" applyFill="1" applyBorder="1" applyAlignment="1">
      <alignment horizontal="left" vertical="center"/>
    </xf>
    <xf numFmtId="165" fontId="9" fillId="0" borderId="42" xfId="29" applyNumberFormat="1" applyFont="1" applyFill="1" applyBorder="1" applyAlignment="1">
      <alignment horizontal="left" vertical="center"/>
    </xf>
    <xf numFmtId="165" fontId="9" fillId="0" borderId="42" xfId="29" applyNumberFormat="1" applyFont="1" applyFill="1" applyBorder="1" applyAlignment="1">
      <alignment horizontal="left" vertical="center" wrapText="1"/>
    </xf>
    <xf numFmtId="165" fontId="31" fillId="0" borderId="45" xfId="0" applyNumberFormat="1" applyFont="1" applyFill="1" applyBorder="1" applyAlignment="1">
      <alignment horizontal="center" vertical="center"/>
    </xf>
    <xf numFmtId="165" fontId="31" fillId="0" borderId="44" xfId="29" applyNumberFormat="1" applyFont="1" applyFill="1" applyBorder="1" applyAlignment="1">
      <alignment horizontal="left" vertical="center"/>
    </xf>
    <xf numFmtId="165" fontId="31" fillId="0" borderId="45" xfId="29" applyNumberFormat="1" applyFont="1" applyFill="1" applyBorder="1" applyAlignment="1">
      <alignment horizontal="left" vertical="center"/>
    </xf>
    <xf numFmtId="165" fontId="9" fillId="0" borderId="46" xfId="29" applyNumberFormat="1" applyFont="1" applyFill="1" applyBorder="1" applyAlignment="1">
      <alignment horizontal="left" vertical="center"/>
    </xf>
    <xf numFmtId="165" fontId="9" fillId="0" borderId="48" xfId="29" applyNumberFormat="1" applyFont="1" applyFill="1" applyBorder="1" applyAlignment="1">
      <alignment horizontal="left" vertical="center"/>
    </xf>
  </cellXfs>
  <cellStyles count="30">
    <cellStyle name="Comma" xfId="29" builtinId="3"/>
    <cellStyle name="Comma 15" xfId="3"/>
    <cellStyle name="Comma 2" xfId="5"/>
    <cellStyle name="Comma 2 2" xfId="4"/>
    <cellStyle name="Comma 2 3" xfId="12"/>
    <cellStyle name="Comma 3" xfId="13"/>
    <cellStyle name="Comma 4" xfId="18"/>
    <cellStyle name="Comma 5" xfId="25"/>
    <cellStyle name="Normal" xfId="0" builtinId="0"/>
    <cellStyle name="Normal 10" xfId="24"/>
    <cellStyle name="Normal 11 2" xfId="28"/>
    <cellStyle name="Normal 2" xfId="2"/>
    <cellStyle name="Normal 2 2" xfId="14"/>
    <cellStyle name="Normal 3" xfId="6"/>
    <cellStyle name="Normal 4" xfId="7"/>
    <cellStyle name="Normal 5" xfId="8"/>
    <cellStyle name="Normal 5 2" xfId="15"/>
    <cellStyle name="Normal 6" xfId="9"/>
    <cellStyle name="Normal 7" xfId="11"/>
    <cellStyle name="Normal 8" xfId="17"/>
    <cellStyle name="Normal 8 2" xfId="26"/>
    <cellStyle name="Normal 88" xfId="21"/>
    <cellStyle name="Normal 89" xfId="23"/>
    <cellStyle name="Normal 9" xfId="20"/>
    <cellStyle name="Normal 90" xfId="22"/>
    <cellStyle name="Normal_Book2" xfId="27"/>
    <cellStyle name="Percent 2" xfId="10"/>
    <cellStyle name="Percent 3" xfId="16"/>
    <cellStyle name="Percent 4" xfId="19"/>
    <cellStyle name="SN_24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009"/>
  <sheetViews>
    <sheetView tabSelected="1" topLeftCell="A24" workbookViewId="0">
      <selection activeCell="A59" sqref="A59"/>
    </sheetView>
  </sheetViews>
  <sheetFormatPr defaultRowHeight="13.5" x14ac:dyDescent="0.25"/>
  <cols>
    <col min="1" max="1" width="67.28515625" style="63" customWidth="1"/>
    <col min="2" max="2" width="21.7109375" style="64" customWidth="1"/>
    <col min="3" max="3" width="12.42578125" style="64" bestFit="1" customWidth="1"/>
    <col min="4" max="4" width="15" style="64" bestFit="1" customWidth="1"/>
    <col min="5" max="5" width="15.5703125" style="64" bestFit="1" customWidth="1"/>
    <col min="6" max="6" width="15.7109375" style="64" bestFit="1" customWidth="1"/>
    <col min="7" max="23" width="9.140625" style="64"/>
    <col min="24" max="245" width="9.140625" style="1"/>
    <col min="246" max="246" width="64.42578125" style="1" customWidth="1"/>
    <col min="247" max="248" width="21.7109375" style="1" customWidth="1"/>
    <col min="249" max="249" width="22" style="1" customWidth="1"/>
    <col min="250" max="250" width="18.7109375" style="1" customWidth="1"/>
    <col min="251" max="251" width="15.85546875" style="1" customWidth="1"/>
    <col min="252" max="252" width="17.5703125" style="1" customWidth="1"/>
    <col min="253" max="253" width="19" style="1" customWidth="1"/>
    <col min="254" max="254" width="20.140625" style="1" customWidth="1"/>
    <col min="255" max="255" width="20.5703125" style="1" customWidth="1"/>
    <col min="256" max="501" width="9.140625" style="1"/>
    <col min="502" max="502" width="64.42578125" style="1" customWidth="1"/>
    <col min="503" max="504" width="21.7109375" style="1" customWidth="1"/>
    <col min="505" max="505" width="22" style="1" customWidth="1"/>
    <col min="506" max="506" width="18.7109375" style="1" customWidth="1"/>
    <col min="507" max="507" width="15.85546875" style="1" customWidth="1"/>
    <col min="508" max="508" width="17.5703125" style="1" customWidth="1"/>
    <col min="509" max="509" width="19" style="1" customWidth="1"/>
    <col min="510" max="510" width="20.140625" style="1" customWidth="1"/>
    <col min="511" max="511" width="20.5703125" style="1" customWidth="1"/>
    <col min="512" max="757" width="9.140625" style="1"/>
    <col min="758" max="758" width="64.42578125" style="1" customWidth="1"/>
    <col min="759" max="760" width="21.7109375" style="1" customWidth="1"/>
    <col min="761" max="761" width="22" style="1" customWidth="1"/>
    <col min="762" max="762" width="18.7109375" style="1" customWidth="1"/>
    <col min="763" max="763" width="15.85546875" style="1" customWidth="1"/>
    <col min="764" max="764" width="17.5703125" style="1" customWidth="1"/>
    <col min="765" max="765" width="19" style="1" customWidth="1"/>
    <col min="766" max="766" width="20.140625" style="1" customWidth="1"/>
    <col min="767" max="767" width="20.5703125" style="1" customWidth="1"/>
    <col min="768" max="1013" width="9.140625" style="1"/>
    <col min="1014" max="1014" width="64.42578125" style="1" customWidth="1"/>
    <col min="1015" max="1016" width="21.7109375" style="1" customWidth="1"/>
    <col min="1017" max="1017" width="22" style="1" customWidth="1"/>
    <col min="1018" max="1018" width="18.7109375" style="1" customWidth="1"/>
    <col min="1019" max="1019" width="15.85546875" style="1" customWidth="1"/>
    <col min="1020" max="1020" width="17.5703125" style="1" customWidth="1"/>
    <col min="1021" max="1021" width="19" style="1" customWidth="1"/>
    <col min="1022" max="1022" width="20.140625" style="1" customWidth="1"/>
    <col min="1023" max="1023" width="20.5703125" style="1" customWidth="1"/>
    <col min="1024" max="1269" width="9.140625" style="1"/>
    <col min="1270" max="1270" width="64.42578125" style="1" customWidth="1"/>
    <col min="1271" max="1272" width="21.7109375" style="1" customWidth="1"/>
    <col min="1273" max="1273" width="22" style="1" customWidth="1"/>
    <col min="1274" max="1274" width="18.7109375" style="1" customWidth="1"/>
    <col min="1275" max="1275" width="15.85546875" style="1" customWidth="1"/>
    <col min="1276" max="1276" width="17.5703125" style="1" customWidth="1"/>
    <col min="1277" max="1277" width="19" style="1" customWidth="1"/>
    <col min="1278" max="1278" width="20.140625" style="1" customWidth="1"/>
    <col min="1279" max="1279" width="20.5703125" style="1" customWidth="1"/>
    <col min="1280" max="1525" width="9.140625" style="1"/>
    <col min="1526" max="1526" width="64.42578125" style="1" customWidth="1"/>
    <col min="1527" max="1528" width="21.7109375" style="1" customWidth="1"/>
    <col min="1529" max="1529" width="22" style="1" customWidth="1"/>
    <col min="1530" max="1530" width="18.7109375" style="1" customWidth="1"/>
    <col min="1531" max="1531" width="15.85546875" style="1" customWidth="1"/>
    <col min="1532" max="1532" width="17.5703125" style="1" customWidth="1"/>
    <col min="1533" max="1533" width="19" style="1" customWidth="1"/>
    <col min="1534" max="1534" width="20.140625" style="1" customWidth="1"/>
    <col min="1535" max="1535" width="20.5703125" style="1" customWidth="1"/>
    <col min="1536" max="1781" width="9.140625" style="1"/>
    <col min="1782" max="1782" width="64.42578125" style="1" customWidth="1"/>
    <col min="1783" max="1784" width="21.7109375" style="1" customWidth="1"/>
    <col min="1785" max="1785" width="22" style="1" customWidth="1"/>
    <col min="1786" max="1786" width="18.7109375" style="1" customWidth="1"/>
    <col min="1787" max="1787" width="15.85546875" style="1" customWidth="1"/>
    <col min="1788" max="1788" width="17.5703125" style="1" customWidth="1"/>
    <col min="1789" max="1789" width="19" style="1" customWidth="1"/>
    <col min="1790" max="1790" width="20.140625" style="1" customWidth="1"/>
    <col min="1791" max="1791" width="20.5703125" style="1" customWidth="1"/>
    <col min="1792" max="2037" width="9.140625" style="1"/>
    <col min="2038" max="2038" width="64.42578125" style="1" customWidth="1"/>
    <col min="2039" max="2040" width="21.7109375" style="1" customWidth="1"/>
    <col min="2041" max="2041" width="22" style="1" customWidth="1"/>
    <col min="2042" max="2042" width="18.7109375" style="1" customWidth="1"/>
    <col min="2043" max="2043" width="15.85546875" style="1" customWidth="1"/>
    <col min="2044" max="2044" width="17.5703125" style="1" customWidth="1"/>
    <col min="2045" max="2045" width="19" style="1" customWidth="1"/>
    <col min="2046" max="2046" width="20.140625" style="1" customWidth="1"/>
    <col min="2047" max="2047" width="20.5703125" style="1" customWidth="1"/>
    <col min="2048" max="2293" width="9.140625" style="1"/>
    <col min="2294" max="2294" width="64.42578125" style="1" customWidth="1"/>
    <col min="2295" max="2296" width="21.7109375" style="1" customWidth="1"/>
    <col min="2297" max="2297" width="22" style="1" customWidth="1"/>
    <col min="2298" max="2298" width="18.7109375" style="1" customWidth="1"/>
    <col min="2299" max="2299" width="15.85546875" style="1" customWidth="1"/>
    <col min="2300" max="2300" width="17.5703125" style="1" customWidth="1"/>
    <col min="2301" max="2301" width="19" style="1" customWidth="1"/>
    <col min="2302" max="2302" width="20.140625" style="1" customWidth="1"/>
    <col min="2303" max="2303" width="20.5703125" style="1" customWidth="1"/>
    <col min="2304" max="2549" width="9.140625" style="1"/>
    <col min="2550" max="2550" width="64.42578125" style="1" customWidth="1"/>
    <col min="2551" max="2552" width="21.7109375" style="1" customWidth="1"/>
    <col min="2553" max="2553" width="22" style="1" customWidth="1"/>
    <col min="2554" max="2554" width="18.7109375" style="1" customWidth="1"/>
    <col min="2555" max="2555" width="15.85546875" style="1" customWidth="1"/>
    <col min="2556" max="2556" width="17.5703125" style="1" customWidth="1"/>
    <col min="2557" max="2557" width="19" style="1" customWidth="1"/>
    <col min="2558" max="2558" width="20.140625" style="1" customWidth="1"/>
    <col min="2559" max="2559" width="20.5703125" style="1" customWidth="1"/>
    <col min="2560" max="2805" width="9.140625" style="1"/>
    <col min="2806" max="2806" width="64.42578125" style="1" customWidth="1"/>
    <col min="2807" max="2808" width="21.7109375" style="1" customWidth="1"/>
    <col min="2809" max="2809" width="22" style="1" customWidth="1"/>
    <col min="2810" max="2810" width="18.7109375" style="1" customWidth="1"/>
    <col min="2811" max="2811" width="15.85546875" style="1" customWidth="1"/>
    <col min="2812" max="2812" width="17.5703125" style="1" customWidth="1"/>
    <col min="2813" max="2813" width="19" style="1" customWidth="1"/>
    <col min="2814" max="2814" width="20.140625" style="1" customWidth="1"/>
    <col min="2815" max="2815" width="20.5703125" style="1" customWidth="1"/>
    <col min="2816" max="3061" width="9.140625" style="1"/>
    <col min="3062" max="3062" width="64.42578125" style="1" customWidth="1"/>
    <col min="3063" max="3064" width="21.7109375" style="1" customWidth="1"/>
    <col min="3065" max="3065" width="22" style="1" customWidth="1"/>
    <col min="3066" max="3066" width="18.7109375" style="1" customWidth="1"/>
    <col min="3067" max="3067" width="15.85546875" style="1" customWidth="1"/>
    <col min="3068" max="3068" width="17.5703125" style="1" customWidth="1"/>
    <col min="3069" max="3069" width="19" style="1" customWidth="1"/>
    <col min="3070" max="3070" width="20.140625" style="1" customWidth="1"/>
    <col min="3071" max="3071" width="20.5703125" style="1" customWidth="1"/>
    <col min="3072" max="3317" width="9.140625" style="1"/>
    <col min="3318" max="3318" width="64.42578125" style="1" customWidth="1"/>
    <col min="3319" max="3320" width="21.7109375" style="1" customWidth="1"/>
    <col min="3321" max="3321" width="22" style="1" customWidth="1"/>
    <col min="3322" max="3322" width="18.7109375" style="1" customWidth="1"/>
    <col min="3323" max="3323" width="15.85546875" style="1" customWidth="1"/>
    <col min="3324" max="3324" width="17.5703125" style="1" customWidth="1"/>
    <col min="3325" max="3325" width="19" style="1" customWidth="1"/>
    <col min="3326" max="3326" width="20.140625" style="1" customWidth="1"/>
    <col min="3327" max="3327" width="20.5703125" style="1" customWidth="1"/>
    <col min="3328" max="3573" width="9.140625" style="1"/>
    <col min="3574" max="3574" width="64.42578125" style="1" customWidth="1"/>
    <col min="3575" max="3576" width="21.7109375" style="1" customWidth="1"/>
    <col min="3577" max="3577" width="22" style="1" customWidth="1"/>
    <col min="3578" max="3578" width="18.7109375" style="1" customWidth="1"/>
    <col min="3579" max="3579" width="15.85546875" style="1" customWidth="1"/>
    <col min="3580" max="3580" width="17.5703125" style="1" customWidth="1"/>
    <col min="3581" max="3581" width="19" style="1" customWidth="1"/>
    <col min="3582" max="3582" width="20.140625" style="1" customWidth="1"/>
    <col min="3583" max="3583" width="20.5703125" style="1" customWidth="1"/>
    <col min="3584" max="3829" width="9.140625" style="1"/>
    <col min="3830" max="3830" width="64.42578125" style="1" customWidth="1"/>
    <col min="3831" max="3832" width="21.7109375" style="1" customWidth="1"/>
    <col min="3833" max="3833" width="22" style="1" customWidth="1"/>
    <col min="3834" max="3834" width="18.7109375" style="1" customWidth="1"/>
    <col min="3835" max="3835" width="15.85546875" style="1" customWidth="1"/>
    <col min="3836" max="3836" width="17.5703125" style="1" customWidth="1"/>
    <col min="3837" max="3837" width="19" style="1" customWidth="1"/>
    <col min="3838" max="3838" width="20.140625" style="1" customWidth="1"/>
    <col min="3839" max="3839" width="20.5703125" style="1" customWidth="1"/>
    <col min="3840" max="4085" width="9.140625" style="1"/>
    <col min="4086" max="4086" width="64.42578125" style="1" customWidth="1"/>
    <col min="4087" max="4088" width="21.7109375" style="1" customWidth="1"/>
    <col min="4089" max="4089" width="22" style="1" customWidth="1"/>
    <col min="4090" max="4090" width="18.7109375" style="1" customWidth="1"/>
    <col min="4091" max="4091" width="15.85546875" style="1" customWidth="1"/>
    <col min="4092" max="4092" width="17.5703125" style="1" customWidth="1"/>
    <col min="4093" max="4093" width="19" style="1" customWidth="1"/>
    <col min="4094" max="4094" width="20.140625" style="1" customWidth="1"/>
    <col min="4095" max="4095" width="20.5703125" style="1" customWidth="1"/>
    <col min="4096" max="4341" width="9.140625" style="1"/>
    <col min="4342" max="4342" width="64.42578125" style="1" customWidth="1"/>
    <col min="4343" max="4344" width="21.7109375" style="1" customWidth="1"/>
    <col min="4345" max="4345" width="22" style="1" customWidth="1"/>
    <col min="4346" max="4346" width="18.7109375" style="1" customWidth="1"/>
    <col min="4347" max="4347" width="15.85546875" style="1" customWidth="1"/>
    <col min="4348" max="4348" width="17.5703125" style="1" customWidth="1"/>
    <col min="4349" max="4349" width="19" style="1" customWidth="1"/>
    <col min="4350" max="4350" width="20.140625" style="1" customWidth="1"/>
    <col min="4351" max="4351" width="20.5703125" style="1" customWidth="1"/>
    <col min="4352" max="4597" width="9.140625" style="1"/>
    <col min="4598" max="4598" width="64.42578125" style="1" customWidth="1"/>
    <col min="4599" max="4600" width="21.7109375" style="1" customWidth="1"/>
    <col min="4601" max="4601" width="22" style="1" customWidth="1"/>
    <col min="4602" max="4602" width="18.7109375" style="1" customWidth="1"/>
    <col min="4603" max="4603" width="15.85546875" style="1" customWidth="1"/>
    <col min="4604" max="4604" width="17.5703125" style="1" customWidth="1"/>
    <col min="4605" max="4605" width="19" style="1" customWidth="1"/>
    <col min="4606" max="4606" width="20.140625" style="1" customWidth="1"/>
    <col min="4607" max="4607" width="20.5703125" style="1" customWidth="1"/>
    <col min="4608" max="4853" width="9.140625" style="1"/>
    <col min="4854" max="4854" width="64.42578125" style="1" customWidth="1"/>
    <col min="4855" max="4856" width="21.7109375" style="1" customWidth="1"/>
    <col min="4857" max="4857" width="22" style="1" customWidth="1"/>
    <col min="4858" max="4858" width="18.7109375" style="1" customWidth="1"/>
    <col min="4859" max="4859" width="15.85546875" style="1" customWidth="1"/>
    <col min="4860" max="4860" width="17.5703125" style="1" customWidth="1"/>
    <col min="4861" max="4861" width="19" style="1" customWidth="1"/>
    <col min="4862" max="4862" width="20.140625" style="1" customWidth="1"/>
    <col min="4863" max="4863" width="20.5703125" style="1" customWidth="1"/>
    <col min="4864" max="5109" width="9.140625" style="1"/>
    <col min="5110" max="5110" width="64.42578125" style="1" customWidth="1"/>
    <col min="5111" max="5112" width="21.7109375" style="1" customWidth="1"/>
    <col min="5113" max="5113" width="22" style="1" customWidth="1"/>
    <col min="5114" max="5114" width="18.7109375" style="1" customWidth="1"/>
    <col min="5115" max="5115" width="15.85546875" style="1" customWidth="1"/>
    <col min="5116" max="5116" width="17.5703125" style="1" customWidth="1"/>
    <col min="5117" max="5117" width="19" style="1" customWidth="1"/>
    <col min="5118" max="5118" width="20.140625" style="1" customWidth="1"/>
    <col min="5119" max="5119" width="20.5703125" style="1" customWidth="1"/>
    <col min="5120" max="5365" width="9.140625" style="1"/>
    <col min="5366" max="5366" width="64.42578125" style="1" customWidth="1"/>
    <col min="5367" max="5368" width="21.7109375" style="1" customWidth="1"/>
    <col min="5369" max="5369" width="22" style="1" customWidth="1"/>
    <col min="5370" max="5370" width="18.7109375" style="1" customWidth="1"/>
    <col min="5371" max="5371" width="15.85546875" style="1" customWidth="1"/>
    <col min="5372" max="5372" width="17.5703125" style="1" customWidth="1"/>
    <col min="5373" max="5373" width="19" style="1" customWidth="1"/>
    <col min="5374" max="5374" width="20.140625" style="1" customWidth="1"/>
    <col min="5375" max="5375" width="20.5703125" style="1" customWidth="1"/>
    <col min="5376" max="5621" width="9.140625" style="1"/>
    <col min="5622" max="5622" width="64.42578125" style="1" customWidth="1"/>
    <col min="5623" max="5624" width="21.7109375" style="1" customWidth="1"/>
    <col min="5625" max="5625" width="22" style="1" customWidth="1"/>
    <col min="5626" max="5626" width="18.7109375" style="1" customWidth="1"/>
    <col min="5627" max="5627" width="15.85546875" style="1" customWidth="1"/>
    <col min="5628" max="5628" width="17.5703125" style="1" customWidth="1"/>
    <col min="5629" max="5629" width="19" style="1" customWidth="1"/>
    <col min="5630" max="5630" width="20.140625" style="1" customWidth="1"/>
    <col min="5631" max="5631" width="20.5703125" style="1" customWidth="1"/>
    <col min="5632" max="5877" width="9.140625" style="1"/>
    <col min="5878" max="5878" width="64.42578125" style="1" customWidth="1"/>
    <col min="5879" max="5880" width="21.7109375" style="1" customWidth="1"/>
    <col min="5881" max="5881" width="22" style="1" customWidth="1"/>
    <col min="5882" max="5882" width="18.7109375" style="1" customWidth="1"/>
    <col min="5883" max="5883" width="15.85546875" style="1" customWidth="1"/>
    <col min="5884" max="5884" width="17.5703125" style="1" customWidth="1"/>
    <col min="5885" max="5885" width="19" style="1" customWidth="1"/>
    <col min="5886" max="5886" width="20.140625" style="1" customWidth="1"/>
    <col min="5887" max="5887" width="20.5703125" style="1" customWidth="1"/>
    <col min="5888" max="6133" width="9.140625" style="1"/>
    <col min="6134" max="6134" width="64.42578125" style="1" customWidth="1"/>
    <col min="6135" max="6136" width="21.7109375" style="1" customWidth="1"/>
    <col min="6137" max="6137" width="22" style="1" customWidth="1"/>
    <col min="6138" max="6138" width="18.7109375" style="1" customWidth="1"/>
    <col min="6139" max="6139" width="15.85546875" style="1" customWidth="1"/>
    <col min="6140" max="6140" width="17.5703125" style="1" customWidth="1"/>
    <col min="6141" max="6141" width="19" style="1" customWidth="1"/>
    <col min="6142" max="6142" width="20.140625" style="1" customWidth="1"/>
    <col min="6143" max="6143" width="20.5703125" style="1" customWidth="1"/>
    <col min="6144" max="6389" width="9.140625" style="1"/>
    <col min="6390" max="6390" width="64.42578125" style="1" customWidth="1"/>
    <col min="6391" max="6392" width="21.7109375" style="1" customWidth="1"/>
    <col min="6393" max="6393" width="22" style="1" customWidth="1"/>
    <col min="6394" max="6394" width="18.7109375" style="1" customWidth="1"/>
    <col min="6395" max="6395" width="15.85546875" style="1" customWidth="1"/>
    <col min="6396" max="6396" width="17.5703125" style="1" customWidth="1"/>
    <col min="6397" max="6397" width="19" style="1" customWidth="1"/>
    <col min="6398" max="6398" width="20.140625" style="1" customWidth="1"/>
    <col min="6399" max="6399" width="20.5703125" style="1" customWidth="1"/>
    <col min="6400" max="6645" width="9.140625" style="1"/>
    <col min="6646" max="6646" width="64.42578125" style="1" customWidth="1"/>
    <col min="6647" max="6648" width="21.7109375" style="1" customWidth="1"/>
    <col min="6649" max="6649" width="22" style="1" customWidth="1"/>
    <col min="6650" max="6650" width="18.7109375" style="1" customWidth="1"/>
    <col min="6651" max="6651" width="15.85546875" style="1" customWidth="1"/>
    <col min="6652" max="6652" width="17.5703125" style="1" customWidth="1"/>
    <col min="6653" max="6653" width="19" style="1" customWidth="1"/>
    <col min="6654" max="6654" width="20.140625" style="1" customWidth="1"/>
    <col min="6655" max="6655" width="20.5703125" style="1" customWidth="1"/>
    <col min="6656" max="6901" width="9.140625" style="1"/>
    <col min="6902" max="6902" width="64.42578125" style="1" customWidth="1"/>
    <col min="6903" max="6904" width="21.7109375" style="1" customWidth="1"/>
    <col min="6905" max="6905" width="22" style="1" customWidth="1"/>
    <col min="6906" max="6906" width="18.7109375" style="1" customWidth="1"/>
    <col min="6907" max="6907" width="15.85546875" style="1" customWidth="1"/>
    <col min="6908" max="6908" width="17.5703125" style="1" customWidth="1"/>
    <col min="6909" max="6909" width="19" style="1" customWidth="1"/>
    <col min="6910" max="6910" width="20.140625" style="1" customWidth="1"/>
    <col min="6911" max="6911" width="20.5703125" style="1" customWidth="1"/>
    <col min="6912" max="7157" width="9.140625" style="1"/>
    <col min="7158" max="7158" width="64.42578125" style="1" customWidth="1"/>
    <col min="7159" max="7160" width="21.7109375" style="1" customWidth="1"/>
    <col min="7161" max="7161" width="22" style="1" customWidth="1"/>
    <col min="7162" max="7162" width="18.7109375" style="1" customWidth="1"/>
    <col min="7163" max="7163" width="15.85546875" style="1" customWidth="1"/>
    <col min="7164" max="7164" width="17.5703125" style="1" customWidth="1"/>
    <col min="7165" max="7165" width="19" style="1" customWidth="1"/>
    <col min="7166" max="7166" width="20.140625" style="1" customWidth="1"/>
    <col min="7167" max="7167" width="20.5703125" style="1" customWidth="1"/>
    <col min="7168" max="7413" width="9.140625" style="1"/>
    <col min="7414" max="7414" width="64.42578125" style="1" customWidth="1"/>
    <col min="7415" max="7416" width="21.7109375" style="1" customWidth="1"/>
    <col min="7417" max="7417" width="22" style="1" customWidth="1"/>
    <col min="7418" max="7418" width="18.7109375" style="1" customWidth="1"/>
    <col min="7419" max="7419" width="15.85546875" style="1" customWidth="1"/>
    <col min="7420" max="7420" width="17.5703125" style="1" customWidth="1"/>
    <col min="7421" max="7421" width="19" style="1" customWidth="1"/>
    <col min="7422" max="7422" width="20.140625" style="1" customWidth="1"/>
    <col min="7423" max="7423" width="20.5703125" style="1" customWidth="1"/>
    <col min="7424" max="7669" width="9.140625" style="1"/>
    <col min="7670" max="7670" width="64.42578125" style="1" customWidth="1"/>
    <col min="7671" max="7672" width="21.7109375" style="1" customWidth="1"/>
    <col min="7673" max="7673" width="22" style="1" customWidth="1"/>
    <col min="7674" max="7674" width="18.7109375" style="1" customWidth="1"/>
    <col min="7675" max="7675" width="15.85546875" style="1" customWidth="1"/>
    <col min="7676" max="7676" width="17.5703125" style="1" customWidth="1"/>
    <col min="7677" max="7677" width="19" style="1" customWidth="1"/>
    <col min="7678" max="7678" width="20.140625" style="1" customWidth="1"/>
    <col min="7679" max="7679" width="20.5703125" style="1" customWidth="1"/>
    <col min="7680" max="7925" width="9.140625" style="1"/>
    <col min="7926" max="7926" width="64.42578125" style="1" customWidth="1"/>
    <col min="7927" max="7928" width="21.7109375" style="1" customWidth="1"/>
    <col min="7929" max="7929" width="22" style="1" customWidth="1"/>
    <col min="7930" max="7930" width="18.7109375" style="1" customWidth="1"/>
    <col min="7931" max="7931" width="15.85546875" style="1" customWidth="1"/>
    <col min="7932" max="7932" width="17.5703125" style="1" customWidth="1"/>
    <col min="7933" max="7933" width="19" style="1" customWidth="1"/>
    <col min="7934" max="7934" width="20.140625" style="1" customWidth="1"/>
    <col min="7935" max="7935" width="20.5703125" style="1" customWidth="1"/>
    <col min="7936" max="8181" width="9.140625" style="1"/>
    <col min="8182" max="8182" width="64.42578125" style="1" customWidth="1"/>
    <col min="8183" max="8184" width="21.7109375" style="1" customWidth="1"/>
    <col min="8185" max="8185" width="22" style="1" customWidth="1"/>
    <col min="8186" max="8186" width="18.7109375" style="1" customWidth="1"/>
    <col min="8187" max="8187" width="15.85546875" style="1" customWidth="1"/>
    <col min="8188" max="8188" width="17.5703125" style="1" customWidth="1"/>
    <col min="8189" max="8189" width="19" style="1" customWidth="1"/>
    <col min="8190" max="8190" width="20.140625" style="1" customWidth="1"/>
    <col min="8191" max="8191" width="20.5703125" style="1" customWidth="1"/>
    <col min="8192" max="8437" width="9.140625" style="1"/>
    <col min="8438" max="8438" width="64.42578125" style="1" customWidth="1"/>
    <col min="8439" max="8440" width="21.7109375" style="1" customWidth="1"/>
    <col min="8441" max="8441" width="22" style="1" customWidth="1"/>
    <col min="8442" max="8442" width="18.7109375" style="1" customWidth="1"/>
    <col min="8443" max="8443" width="15.85546875" style="1" customWidth="1"/>
    <col min="8444" max="8444" width="17.5703125" style="1" customWidth="1"/>
    <col min="8445" max="8445" width="19" style="1" customWidth="1"/>
    <col min="8446" max="8446" width="20.140625" style="1" customWidth="1"/>
    <col min="8447" max="8447" width="20.5703125" style="1" customWidth="1"/>
    <col min="8448" max="8693" width="9.140625" style="1"/>
    <col min="8694" max="8694" width="64.42578125" style="1" customWidth="1"/>
    <col min="8695" max="8696" width="21.7109375" style="1" customWidth="1"/>
    <col min="8697" max="8697" width="22" style="1" customWidth="1"/>
    <col min="8698" max="8698" width="18.7109375" style="1" customWidth="1"/>
    <col min="8699" max="8699" width="15.85546875" style="1" customWidth="1"/>
    <col min="8700" max="8700" width="17.5703125" style="1" customWidth="1"/>
    <col min="8701" max="8701" width="19" style="1" customWidth="1"/>
    <col min="8702" max="8702" width="20.140625" style="1" customWidth="1"/>
    <col min="8703" max="8703" width="20.5703125" style="1" customWidth="1"/>
    <col min="8704" max="8949" width="9.140625" style="1"/>
    <col min="8950" max="8950" width="64.42578125" style="1" customWidth="1"/>
    <col min="8951" max="8952" width="21.7109375" style="1" customWidth="1"/>
    <col min="8953" max="8953" width="22" style="1" customWidth="1"/>
    <col min="8954" max="8954" width="18.7109375" style="1" customWidth="1"/>
    <col min="8955" max="8955" width="15.85546875" style="1" customWidth="1"/>
    <col min="8956" max="8956" width="17.5703125" style="1" customWidth="1"/>
    <col min="8957" max="8957" width="19" style="1" customWidth="1"/>
    <col min="8958" max="8958" width="20.140625" style="1" customWidth="1"/>
    <col min="8959" max="8959" width="20.5703125" style="1" customWidth="1"/>
    <col min="8960" max="9205" width="9.140625" style="1"/>
    <col min="9206" max="9206" width="64.42578125" style="1" customWidth="1"/>
    <col min="9207" max="9208" width="21.7109375" style="1" customWidth="1"/>
    <col min="9209" max="9209" width="22" style="1" customWidth="1"/>
    <col min="9210" max="9210" width="18.7109375" style="1" customWidth="1"/>
    <col min="9211" max="9211" width="15.85546875" style="1" customWidth="1"/>
    <col min="9212" max="9212" width="17.5703125" style="1" customWidth="1"/>
    <col min="9213" max="9213" width="19" style="1" customWidth="1"/>
    <col min="9214" max="9214" width="20.140625" style="1" customWidth="1"/>
    <col min="9215" max="9215" width="20.5703125" style="1" customWidth="1"/>
    <col min="9216" max="9461" width="9.140625" style="1"/>
    <col min="9462" max="9462" width="64.42578125" style="1" customWidth="1"/>
    <col min="9463" max="9464" width="21.7109375" style="1" customWidth="1"/>
    <col min="9465" max="9465" width="22" style="1" customWidth="1"/>
    <col min="9466" max="9466" width="18.7109375" style="1" customWidth="1"/>
    <col min="9467" max="9467" width="15.85546875" style="1" customWidth="1"/>
    <col min="9468" max="9468" width="17.5703125" style="1" customWidth="1"/>
    <col min="9469" max="9469" width="19" style="1" customWidth="1"/>
    <col min="9470" max="9470" width="20.140625" style="1" customWidth="1"/>
    <col min="9471" max="9471" width="20.5703125" style="1" customWidth="1"/>
    <col min="9472" max="9717" width="9.140625" style="1"/>
    <col min="9718" max="9718" width="64.42578125" style="1" customWidth="1"/>
    <col min="9719" max="9720" width="21.7109375" style="1" customWidth="1"/>
    <col min="9721" max="9721" width="22" style="1" customWidth="1"/>
    <col min="9722" max="9722" width="18.7109375" style="1" customWidth="1"/>
    <col min="9723" max="9723" width="15.85546875" style="1" customWidth="1"/>
    <col min="9724" max="9724" width="17.5703125" style="1" customWidth="1"/>
    <col min="9725" max="9725" width="19" style="1" customWidth="1"/>
    <col min="9726" max="9726" width="20.140625" style="1" customWidth="1"/>
    <col min="9727" max="9727" width="20.5703125" style="1" customWidth="1"/>
    <col min="9728" max="9973" width="9.140625" style="1"/>
    <col min="9974" max="9974" width="64.42578125" style="1" customWidth="1"/>
    <col min="9975" max="9976" width="21.7109375" style="1" customWidth="1"/>
    <col min="9977" max="9977" width="22" style="1" customWidth="1"/>
    <col min="9978" max="9978" width="18.7109375" style="1" customWidth="1"/>
    <col min="9979" max="9979" width="15.85546875" style="1" customWidth="1"/>
    <col min="9980" max="9980" width="17.5703125" style="1" customWidth="1"/>
    <col min="9981" max="9981" width="19" style="1" customWidth="1"/>
    <col min="9982" max="9982" width="20.140625" style="1" customWidth="1"/>
    <col min="9983" max="9983" width="20.5703125" style="1" customWidth="1"/>
    <col min="9984" max="10229" width="9.140625" style="1"/>
    <col min="10230" max="10230" width="64.42578125" style="1" customWidth="1"/>
    <col min="10231" max="10232" width="21.7109375" style="1" customWidth="1"/>
    <col min="10233" max="10233" width="22" style="1" customWidth="1"/>
    <col min="10234" max="10234" width="18.7109375" style="1" customWidth="1"/>
    <col min="10235" max="10235" width="15.85546875" style="1" customWidth="1"/>
    <col min="10236" max="10236" width="17.5703125" style="1" customWidth="1"/>
    <col min="10237" max="10237" width="19" style="1" customWidth="1"/>
    <col min="10238" max="10238" width="20.140625" style="1" customWidth="1"/>
    <col min="10239" max="10239" width="20.5703125" style="1" customWidth="1"/>
    <col min="10240" max="10485" width="9.140625" style="1"/>
    <col min="10486" max="10486" width="64.42578125" style="1" customWidth="1"/>
    <col min="10487" max="10488" width="21.7109375" style="1" customWidth="1"/>
    <col min="10489" max="10489" width="22" style="1" customWidth="1"/>
    <col min="10490" max="10490" width="18.7109375" style="1" customWidth="1"/>
    <col min="10491" max="10491" width="15.85546875" style="1" customWidth="1"/>
    <col min="10492" max="10492" width="17.5703125" style="1" customWidth="1"/>
    <col min="10493" max="10493" width="19" style="1" customWidth="1"/>
    <col min="10494" max="10494" width="20.140625" style="1" customWidth="1"/>
    <col min="10495" max="10495" width="20.5703125" style="1" customWidth="1"/>
    <col min="10496" max="10741" width="9.140625" style="1"/>
    <col min="10742" max="10742" width="64.42578125" style="1" customWidth="1"/>
    <col min="10743" max="10744" width="21.7109375" style="1" customWidth="1"/>
    <col min="10745" max="10745" width="22" style="1" customWidth="1"/>
    <col min="10746" max="10746" width="18.7109375" style="1" customWidth="1"/>
    <col min="10747" max="10747" width="15.85546875" style="1" customWidth="1"/>
    <col min="10748" max="10748" width="17.5703125" style="1" customWidth="1"/>
    <col min="10749" max="10749" width="19" style="1" customWidth="1"/>
    <col min="10750" max="10750" width="20.140625" style="1" customWidth="1"/>
    <col min="10751" max="10751" width="20.5703125" style="1" customWidth="1"/>
    <col min="10752" max="10997" width="9.140625" style="1"/>
    <col min="10998" max="10998" width="64.42578125" style="1" customWidth="1"/>
    <col min="10999" max="11000" width="21.7109375" style="1" customWidth="1"/>
    <col min="11001" max="11001" width="22" style="1" customWidth="1"/>
    <col min="11002" max="11002" width="18.7109375" style="1" customWidth="1"/>
    <col min="11003" max="11003" width="15.85546875" style="1" customWidth="1"/>
    <col min="11004" max="11004" width="17.5703125" style="1" customWidth="1"/>
    <col min="11005" max="11005" width="19" style="1" customWidth="1"/>
    <col min="11006" max="11006" width="20.140625" style="1" customWidth="1"/>
    <col min="11007" max="11007" width="20.5703125" style="1" customWidth="1"/>
    <col min="11008" max="11253" width="9.140625" style="1"/>
    <col min="11254" max="11254" width="64.42578125" style="1" customWidth="1"/>
    <col min="11255" max="11256" width="21.7109375" style="1" customWidth="1"/>
    <col min="11257" max="11257" width="22" style="1" customWidth="1"/>
    <col min="11258" max="11258" width="18.7109375" style="1" customWidth="1"/>
    <col min="11259" max="11259" width="15.85546875" style="1" customWidth="1"/>
    <col min="11260" max="11260" width="17.5703125" style="1" customWidth="1"/>
    <col min="11261" max="11261" width="19" style="1" customWidth="1"/>
    <col min="11262" max="11262" width="20.140625" style="1" customWidth="1"/>
    <col min="11263" max="11263" width="20.5703125" style="1" customWidth="1"/>
    <col min="11264" max="11509" width="9.140625" style="1"/>
    <col min="11510" max="11510" width="64.42578125" style="1" customWidth="1"/>
    <col min="11511" max="11512" width="21.7109375" style="1" customWidth="1"/>
    <col min="11513" max="11513" width="22" style="1" customWidth="1"/>
    <col min="11514" max="11514" width="18.7109375" style="1" customWidth="1"/>
    <col min="11515" max="11515" width="15.85546875" style="1" customWidth="1"/>
    <col min="11516" max="11516" width="17.5703125" style="1" customWidth="1"/>
    <col min="11517" max="11517" width="19" style="1" customWidth="1"/>
    <col min="11518" max="11518" width="20.140625" style="1" customWidth="1"/>
    <col min="11519" max="11519" width="20.5703125" style="1" customWidth="1"/>
    <col min="11520" max="11765" width="9.140625" style="1"/>
    <col min="11766" max="11766" width="64.42578125" style="1" customWidth="1"/>
    <col min="11767" max="11768" width="21.7109375" style="1" customWidth="1"/>
    <col min="11769" max="11769" width="22" style="1" customWidth="1"/>
    <col min="11770" max="11770" width="18.7109375" style="1" customWidth="1"/>
    <col min="11771" max="11771" width="15.85546875" style="1" customWidth="1"/>
    <col min="11772" max="11772" width="17.5703125" style="1" customWidth="1"/>
    <col min="11773" max="11773" width="19" style="1" customWidth="1"/>
    <col min="11774" max="11774" width="20.140625" style="1" customWidth="1"/>
    <col min="11775" max="11775" width="20.5703125" style="1" customWidth="1"/>
    <col min="11776" max="12021" width="9.140625" style="1"/>
    <col min="12022" max="12022" width="64.42578125" style="1" customWidth="1"/>
    <col min="12023" max="12024" width="21.7109375" style="1" customWidth="1"/>
    <col min="12025" max="12025" width="22" style="1" customWidth="1"/>
    <col min="12026" max="12026" width="18.7109375" style="1" customWidth="1"/>
    <col min="12027" max="12027" width="15.85546875" style="1" customWidth="1"/>
    <col min="12028" max="12028" width="17.5703125" style="1" customWidth="1"/>
    <col min="12029" max="12029" width="19" style="1" customWidth="1"/>
    <col min="12030" max="12030" width="20.140625" style="1" customWidth="1"/>
    <col min="12031" max="12031" width="20.5703125" style="1" customWidth="1"/>
    <col min="12032" max="12277" width="9.140625" style="1"/>
    <col min="12278" max="12278" width="64.42578125" style="1" customWidth="1"/>
    <col min="12279" max="12280" width="21.7109375" style="1" customWidth="1"/>
    <col min="12281" max="12281" width="22" style="1" customWidth="1"/>
    <col min="12282" max="12282" width="18.7109375" style="1" customWidth="1"/>
    <col min="12283" max="12283" width="15.85546875" style="1" customWidth="1"/>
    <col min="12284" max="12284" width="17.5703125" style="1" customWidth="1"/>
    <col min="12285" max="12285" width="19" style="1" customWidth="1"/>
    <col min="12286" max="12286" width="20.140625" style="1" customWidth="1"/>
    <col min="12287" max="12287" width="20.5703125" style="1" customWidth="1"/>
    <col min="12288" max="12533" width="9.140625" style="1"/>
    <col min="12534" max="12534" width="64.42578125" style="1" customWidth="1"/>
    <col min="12535" max="12536" width="21.7109375" style="1" customWidth="1"/>
    <col min="12537" max="12537" width="22" style="1" customWidth="1"/>
    <col min="12538" max="12538" width="18.7109375" style="1" customWidth="1"/>
    <col min="12539" max="12539" width="15.85546875" style="1" customWidth="1"/>
    <col min="12540" max="12540" width="17.5703125" style="1" customWidth="1"/>
    <col min="12541" max="12541" width="19" style="1" customWidth="1"/>
    <col min="12542" max="12542" width="20.140625" style="1" customWidth="1"/>
    <col min="12543" max="12543" width="20.5703125" style="1" customWidth="1"/>
    <col min="12544" max="12789" width="9.140625" style="1"/>
    <col min="12790" max="12790" width="64.42578125" style="1" customWidth="1"/>
    <col min="12791" max="12792" width="21.7109375" style="1" customWidth="1"/>
    <col min="12793" max="12793" width="22" style="1" customWidth="1"/>
    <col min="12794" max="12794" width="18.7109375" style="1" customWidth="1"/>
    <col min="12795" max="12795" width="15.85546875" style="1" customWidth="1"/>
    <col min="12796" max="12796" width="17.5703125" style="1" customWidth="1"/>
    <col min="12797" max="12797" width="19" style="1" customWidth="1"/>
    <col min="12798" max="12798" width="20.140625" style="1" customWidth="1"/>
    <col min="12799" max="12799" width="20.5703125" style="1" customWidth="1"/>
    <col min="12800" max="13045" width="9.140625" style="1"/>
    <col min="13046" max="13046" width="64.42578125" style="1" customWidth="1"/>
    <col min="13047" max="13048" width="21.7109375" style="1" customWidth="1"/>
    <col min="13049" max="13049" width="22" style="1" customWidth="1"/>
    <col min="13050" max="13050" width="18.7109375" style="1" customWidth="1"/>
    <col min="13051" max="13051" width="15.85546875" style="1" customWidth="1"/>
    <col min="13052" max="13052" width="17.5703125" style="1" customWidth="1"/>
    <col min="13053" max="13053" width="19" style="1" customWidth="1"/>
    <col min="13054" max="13054" width="20.140625" style="1" customWidth="1"/>
    <col min="13055" max="13055" width="20.5703125" style="1" customWidth="1"/>
    <col min="13056" max="13301" width="9.140625" style="1"/>
    <col min="13302" max="13302" width="64.42578125" style="1" customWidth="1"/>
    <col min="13303" max="13304" width="21.7109375" style="1" customWidth="1"/>
    <col min="13305" max="13305" width="22" style="1" customWidth="1"/>
    <col min="13306" max="13306" width="18.7109375" style="1" customWidth="1"/>
    <col min="13307" max="13307" width="15.85546875" style="1" customWidth="1"/>
    <col min="13308" max="13308" width="17.5703125" style="1" customWidth="1"/>
    <col min="13309" max="13309" width="19" style="1" customWidth="1"/>
    <col min="13310" max="13310" width="20.140625" style="1" customWidth="1"/>
    <col min="13311" max="13311" width="20.5703125" style="1" customWidth="1"/>
    <col min="13312" max="13557" width="9.140625" style="1"/>
    <col min="13558" max="13558" width="64.42578125" style="1" customWidth="1"/>
    <col min="13559" max="13560" width="21.7109375" style="1" customWidth="1"/>
    <col min="13561" max="13561" width="22" style="1" customWidth="1"/>
    <col min="13562" max="13562" width="18.7109375" style="1" customWidth="1"/>
    <col min="13563" max="13563" width="15.85546875" style="1" customWidth="1"/>
    <col min="13564" max="13564" width="17.5703125" style="1" customWidth="1"/>
    <col min="13565" max="13565" width="19" style="1" customWidth="1"/>
    <col min="13566" max="13566" width="20.140625" style="1" customWidth="1"/>
    <col min="13567" max="13567" width="20.5703125" style="1" customWidth="1"/>
    <col min="13568" max="13813" width="9.140625" style="1"/>
    <col min="13814" max="13814" width="64.42578125" style="1" customWidth="1"/>
    <col min="13815" max="13816" width="21.7109375" style="1" customWidth="1"/>
    <col min="13817" max="13817" width="22" style="1" customWidth="1"/>
    <col min="13818" max="13818" width="18.7109375" style="1" customWidth="1"/>
    <col min="13819" max="13819" width="15.85546875" style="1" customWidth="1"/>
    <col min="13820" max="13820" width="17.5703125" style="1" customWidth="1"/>
    <col min="13821" max="13821" width="19" style="1" customWidth="1"/>
    <col min="13822" max="13822" width="20.140625" style="1" customWidth="1"/>
    <col min="13823" max="13823" width="20.5703125" style="1" customWidth="1"/>
    <col min="13824" max="14069" width="9.140625" style="1"/>
    <col min="14070" max="14070" width="64.42578125" style="1" customWidth="1"/>
    <col min="14071" max="14072" width="21.7109375" style="1" customWidth="1"/>
    <col min="14073" max="14073" width="22" style="1" customWidth="1"/>
    <col min="14074" max="14074" width="18.7109375" style="1" customWidth="1"/>
    <col min="14075" max="14075" width="15.85546875" style="1" customWidth="1"/>
    <col min="14076" max="14076" width="17.5703125" style="1" customWidth="1"/>
    <col min="14077" max="14077" width="19" style="1" customWidth="1"/>
    <col min="14078" max="14078" width="20.140625" style="1" customWidth="1"/>
    <col min="14079" max="14079" width="20.5703125" style="1" customWidth="1"/>
    <col min="14080" max="14325" width="9.140625" style="1"/>
    <col min="14326" max="14326" width="64.42578125" style="1" customWidth="1"/>
    <col min="14327" max="14328" width="21.7109375" style="1" customWidth="1"/>
    <col min="14329" max="14329" width="22" style="1" customWidth="1"/>
    <col min="14330" max="14330" width="18.7109375" style="1" customWidth="1"/>
    <col min="14331" max="14331" width="15.85546875" style="1" customWidth="1"/>
    <col min="14332" max="14332" width="17.5703125" style="1" customWidth="1"/>
    <col min="14333" max="14333" width="19" style="1" customWidth="1"/>
    <col min="14334" max="14334" width="20.140625" style="1" customWidth="1"/>
    <col min="14335" max="14335" width="20.5703125" style="1" customWidth="1"/>
    <col min="14336" max="14581" width="9.140625" style="1"/>
    <col min="14582" max="14582" width="64.42578125" style="1" customWidth="1"/>
    <col min="14583" max="14584" width="21.7109375" style="1" customWidth="1"/>
    <col min="14585" max="14585" width="22" style="1" customWidth="1"/>
    <col min="14586" max="14586" width="18.7109375" style="1" customWidth="1"/>
    <col min="14587" max="14587" width="15.85546875" style="1" customWidth="1"/>
    <col min="14588" max="14588" width="17.5703125" style="1" customWidth="1"/>
    <col min="14589" max="14589" width="19" style="1" customWidth="1"/>
    <col min="14590" max="14590" width="20.140625" style="1" customWidth="1"/>
    <col min="14591" max="14591" width="20.5703125" style="1" customWidth="1"/>
    <col min="14592" max="14837" width="9.140625" style="1"/>
    <col min="14838" max="14838" width="64.42578125" style="1" customWidth="1"/>
    <col min="14839" max="14840" width="21.7109375" style="1" customWidth="1"/>
    <col min="14841" max="14841" width="22" style="1" customWidth="1"/>
    <col min="14842" max="14842" width="18.7109375" style="1" customWidth="1"/>
    <col min="14843" max="14843" width="15.85546875" style="1" customWidth="1"/>
    <col min="14844" max="14844" width="17.5703125" style="1" customWidth="1"/>
    <col min="14845" max="14845" width="19" style="1" customWidth="1"/>
    <col min="14846" max="14846" width="20.140625" style="1" customWidth="1"/>
    <col min="14847" max="14847" width="20.5703125" style="1" customWidth="1"/>
    <col min="14848" max="15093" width="9.140625" style="1"/>
    <col min="15094" max="15094" width="64.42578125" style="1" customWidth="1"/>
    <col min="15095" max="15096" width="21.7109375" style="1" customWidth="1"/>
    <col min="15097" max="15097" width="22" style="1" customWidth="1"/>
    <col min="15098" max="15098" width="18.7109375" style="1" customWidth="1"/>
    <col min="15099" max="15099" width="15.85546875" style="1" customWidth="1"/>
    <col min="15100" max="15100" width="17.5703125" style="1" customWidth="1"/>
    <col min="15101" max="15101" width="19" style="1" customWidth="1"/>
    <col min="15102" max="15102" width="20.140625" style="1" customWidth="1"/>
    <col min="15103" max="15103" width="20.5703125" style="1" customWidth="1"/>
    <col min="15104" max="15349" width="9.140625" style="1"/>
    <col min="15350" max="15350" width="64.42578125" style="1" customWidth="1"/>
    <col min="15351" max="15352" width="21.7109375" style="1" customWidth="1"/>
    <col min="15353" max="15353" width="22" style="1" customWidth="1"/>
    <col min="15354" max="15354" width="18.7109375" style="1" customWidth="1"/>
    <col min="15355" max="15355" width="15.85546875" style="1" customWidth="1"/>
    <col min="15356" max="15356" width="17.5703125" style="1" customWidth="1"/>
    <col min="15357" max="15357" width="19" style="1" customWidth="1"/>
    <col min="15358" max="15358" width="20.140625" style="1" customWidth="1"/>
    <col min="15359" max="15359" width="20.5703125" style="1" customWidth="1"/>
    <col min="15360" max="15605" width="9.140625" style="1"/>
    <col min="15606" max="15606" width="64.42578125" style="1" customWidth="1"/>
    <col min="15607" max="15608" width="21.7109375" style="1" customWidth="1"/>
    <col min="15609" max="15609" width="22" style="1" customWidth="1"/>
    <col min="15610" max="15610" width="18.7109375" style="1" customWidth="1"/>
    <col min="15611" max="15611" width="15.85546875" style="1" customWidth="1"/>
    <col min="15612" max="15612" width="17.5703125" style="1" customWidth="1"/>
    <col min="15613" max="15613" width="19" style="1" customWidth="1"/>
    <col min="15614" max="15614" width="20.140625" style="1" customWidth="1"/>
    <col min="15615" max="15615" width="20.5703125" style="1" customWidth="1"/>
    <col min="15616" max="15861" width="9.140625" style="1"/>
    <col min="15862" max="15862" width="64.42578125" style="1" customWidth="1"/>
    <col min="15863" max="15864" width="21.7109375" style="1" customWidth="1"/>
    <col min="15865" max="15865" width="22" style="1" customWidth="1"/>
    <col min="15866" max="15866" width="18.7109375" style="1" customWidth="1"/>
    <col min="15867" max="15867" width="15.85546875" style="1" customWidth="1"/>
    <col min="15868" max="15868" width="17.5703125" style="1" customWidth="1"/>
    <col min="15869" max="15869" width="19" style="1" customWidth="1"/>
    <col min="15870" max="15870" width="20.140625" style="1" customWidth="1"/>
    <col min="15871" max="15871" width="20.5703125" style="1" customWidth="1"/>
    <col min="15872" max="16117" width="9.140625" style="1"/>
    <col min="16118" max="16118" width="64.42578125" style="1" customWidth="1"/>
    <col min="16119" max="16120" width="21.7109375" style="1" customWidth="1"/>
    <col min="16121" max="16121" width="22" style="1" customWidth="1"/>
    <col min="16122" max="16122" width="18.7109375" style="1" customWidth="1"/>
    <col min="16123" max="16123" width="15.85546875" style="1" customWidth="1"/>
    <col min="16124" max="16124" width="17.5703125" style="1" customWidth="1"/>
    <col min="16125" max="16125" width="19" style="1" customWidth="1"/>
    <col min="16126" max="16126" width="20.140625" style="1" customWidth="1"/>
    <col min="16127" max="16127" width="20.5703125" style="1" customWidth="1"/>
    <col min="16128" max="16384" width="9.140625" style="1"/>
  </cols>
  <sheetData>
    <row r="1" spans="1:23" ht="33" customHeight="1" x14ac:dyDescent="0.25">
      <c r="B1" s="60" t="s">
        <v>65</v>
      </c>
    </row>
    <row r="2" spans="1:23" ht="33" customHeight="1" x14ac:dyDescent="0.25">
      <c r="B2" s="60" t="s">
        <v>138</v>
      </c>
    </row>
    <row r="3" spans="1:23" s="63" customFormat="1" ht="54.75" customHeight="1" x14ac:dyDescent="0.25">
      <c r="A3" s="94" t="s">
        <v>137</v>
      </c>
      <c r="B3" s="94"/>
      <c r="E3" s="65"/>
    </row>
    <row r="4" spans="1:23" ht="17.25" customHeight="1" thickBot="1" x14ac:dyDescent="0.3">
      <c r="A4" s="66"/>
      <c r="B4" s="67"/>
      <c r="D4" s="68"/>
      <c r="E4" s="68"/>
      <c r="F4" s="68"/>
    </row>
    <row r="5" spans="1:23" s="73" customFormat="1" ht="40.5" customHeight="1" thickBot="1" x14ac:dyDescent="0.3">
      <c r="A5" s="69" t="s">
        <v>103</v>
      </c>
      <c r="B5" s="70" t="s">
        <v>104</v>
      </c>
      <c r="C5" s="71"/>
      <c r="D5" s="72"/>
      <c r="E5" s="72"/>
      <c r="F5" s="72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</row>
    <row r="6" spans="1:23" ht="23.25" customHeight="1" thickBot="1" x14ac:dyDescent="0.35">
      <c r="A6" s="74" t="s">
        <v>105</v>
      </c>
      <c r="B6" s="173">
        <f>+B8+B27</f>
        <v>292236903.10000002</v>
      </c>
      <c r="D6" s="75"/>
      <c r="E6" s="76"/>
      <c r="F6" s="76"/>
    </row>
    <row r="7" spans="1:23" ht="20.25" customHeight="1" x14ac:dyDescent="0.25">
      <c r="A7" s="77" t="s">
        <v>0</v>
      </c>
      <c r="B7" s="174"/>
      <c r="D7" s="76"/>
      <c r="E7" s="76"/>
      <c r="F7" s="76"/>
    </row>
    <row r="8" spans="1:23" ht="18.75" customHeight="1" x14ac:dyDescent="0.25">
      <c r="A8" s="78" t="s">
        <v>106</v>
      </c>
      <c r="B8" s="175">
        <f>B10+B17</f>
        <v>248393670.29999998</v>
      </c>
      <c r="D8" s="76"/>
      <c r="E8" s="76"/>
      <c r="F8" s="76"/>
    </row>
    <row r="9" spans="1:23" ht="14.25" x14ac:dyDescent="0.25">
      <c r="A9" s="79" t="s">
        <v>0</v>
      </c>
      <c r="B9" s="175"/>
      <c r="D9" s="76"/>
      <c r="E9" s="76"/>
      <c r="F9" s="76"/>
    </row>
    <row r="10" spans="1:23" ht="23.25" customHeight="1" x14ac:dyDescent="0.25">
      <c r="A10" s="78" t="s">
        <v>107</v>
      </c>
      <c r="B10" s="175">
        <f>B12</f>
        <v>255096880.69999999</v>
      </c>
      <c r="D10" s="76"/>
      <c r="E10" s="76"/>
      <c r="F10" s="76"/>
    </row>
    <row r="11" spans="1:23" x14ac:dyDescent="0.25">
      <c r="A11" s="79" t="s">
        <v>0</v>
      </c>
      <c r="B11" s="176"/>
      <c r="D11" s="76"/>
    </row>
    <row r="12" spans="1:23" ht="46.5" customHeight="1" x14ac:dyDescent="0.25">
      <c r="A12" s="78" t="s">
        <v>108</v>
      </c>
      <c r="B12" s="177">
        <f>B13</f>
        <v>255096880.69999999</v>
      </c>
    </row>
    <row r="13" spans="1:23" ht="21" customHeight="1" x14ac:dyDescent="0.25">
      <c r="A13" s="79" t="s">
        <v>1</v>
      </c>
      <c r="B13" s="178">
        <v>255096880.69999999</v>
      </c>
    </row>
    <row r="14" spans="1:23" ht="15.75" customHeight="1" x14ac:dyDescent="0.25">
      <c r="A14" s="79" t="s">
        <v>109</v>
      </c>
      <c r="B14" s="178"/>
    </row>
    <row r="15" spans="1:23" ht="21" customHeight="1" x14ac:dyDescent="0.25">
      <c r="A15" s="80" t="s">
        <v>110</v>
      </c>
      <c r="B15" s="178">
        <v>255100000</v>
      </c>
    </row>
    <row r="16" spans="1:23" ht="21" customHeight="1" x14ac:dyDescent="0.25">
      <c r="A16" s="80" t="s">
        <v>111</v>
      </c>
      <c r="B16" s="178">
        <v>-3119.3</v>
      </c>
    </row>
    <row r="17" spans="1:82" ht="20.25" customHeight="1" x14ac:dyDescent="0.25">
      <c r="A17" s="78" t="s">
        <v>112</v>
      </c>
      <c r="B17" s="177">
        <f>B19+B20+B21+B22</f>
        <v>-6703210.4000000022</v>
      </c>
    </row>
    <row r="18" spans="1:82" ht="14.25" x14ac:dyDescent="0.25">
      <c r="A18" s="79" t="s">
        <v>0</v>
      </c>
      <c r="B18" s="177"/>
    </row>
    <row r="19" spans="1:82" ht="39" customHeight="1" x14ac:dyDescent="0.25">
      <c r="A19" s="78" t="s">
        <v>113</v>
      </c>
      <c r="B19" s="178">
        <v>3506275.2</v>
      </c>
    </row>
    <row r="20" spans="1:82" ht="24" customHeight="1" x14ac:dyDescent="0.25">
      <c r="A20" s="78" t="s">
        <v>114</v>
      </c>
      <c r="B20" s="177">
        <v>-42771432</v>
      </c>
    </row>
    <row r="21" spans="1:82" ht="36" customHeight="1" x14ac:dyDescent="0.25">
      <c r="A21" s="78" t="s">
        <v>115</v>
      </c>
      <c r="B21" s="179">
        <v>32561946.399999995</v>
      </c>
      <c r="D21" s="81"/>
      <c r="E21" s="81"/>
      <c r="F21" s="81"/>
    </row>
    <row r="22" spans="1:82" ht="18.75" customHeight="1" x14ac:dyDescent="0.25">
      <c r="A22" s="78" t="s">
        <v>116</v>
      </c>
      <c r="B22" s="177">
        <f>SUM(B23:B26)</f>
        <v>0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</row>
    <row r="23" spans="1:82" ht="19.5" hidden="1" customHeight="1" x14ac:dyDescent="0.25">
      <c r="A23" s="79" t="s">
        <v>117</v>
      </c>
      <c r="B23" s="179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</row>
    <row r="24" spans="1:82" ht="19.5" customHeight="1" x14ac:dyDescent="0.25">
      <c r="A24" s="79" t="s">
        <v>118</v>
      </c>
      <c r="B24" s="179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</row>
    <row r="25" spans="1:82" ht="36" hidden="1" customHeight="1" x14ac:dyDescent="0.25">
      <c r="A25" s="82" t="s">
        <v>119</v>
      </c>
      <c r="B25" s="179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</row>
    <row r="26" spans="1:82" ht="19.5" hidden="1" customHeight="1" x14ac:dyDescent="0.25">
      <c r="A26" s="80" t="s">
        <v>120</v>
      </c>
      <c r="B26" s="179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</row>
    <row r="27" spans="1:82" ht="20.25" customHeight="1" x14ac:dyDescent="0.25">
      <c r="A27" s="78" t="s">
        <v>121</v>
      </c>
      <c r="B27" s="177">
        <f>B29+B38+B51</f>
        <v>43843232.800000012</v>
      </c>
      <c r="D27" s="76"/>
    </row>
    <row r="28" spans="1:82" ht="15.75" customHeight="1" x14ac:dyDescent="0.25">
      <c r="A28" s="79" t="s">
        <v>122</v>
      </c>
      <c r="B28" s="178"/>
      <c r="D28" s="76"/>
      <c r="E28" s="81"/>
      <c r="F28" s="81"/>
    </row>
    <row r="29" spans="1:82" ht="21" customHeight="1" x14ac:dyDescent="0.25">
      <c r="A29" s="78" t="s">
        <v>107</v>
      </c>
      <c r="B29" s="177">
        <f>B31+B34</f>
        <v>188299420.90000001</v>
      </c>
      <c r="D29" s="76"/>
    </row>
    <row r="30" spans="1:82" ht="18" customHeight="1" x14ac:dyDescent="0.25">
      <c r="A30" s="79" t="s">
        <v>0</v>
      </c>
      <c r="B30" s="178"/>
    </row>
    <row r="31" spans="1:82" ht="22.5" customHeight="1" x14ac:dyDescent="0.25">
      <c r="A31" s="78" t="s">
        <v>123</v>
      </c>
      <c r="B31" s="180">
        <f>+B32+B33</f>
        <v>357930739.30000001</v>
      </c>
    </row>
    <row r="32" spans="1:82" ht="22.5" customHeight="1" x14ac:dyDescent="0.25">
      <c r="A32" s="83" t="s">
        <v>124</v>
      </c>
      <c r="B32" s="178">
        <v>255163739.30000001</v>
      </c>
    </row>
    <row r="33" spans="1:23" ht="37.15" customHeight="1" x14ac:dyDescent="0.25">
      <c r="A33" s="79" t="s">
        <v>125</v>
      </c>
      <c r="B33" s="178">
        <v>102767000</v>
      </c>
    </row>
    <row r="34" spans="1:23" ht="21.75" customHeight="1" x14ac:dyDescent="0.25">
      <c r="A34" s="78" t="s">
        <v>126</v>
      </c>
      <c r="B34" s="181">
        <f>B35</f>
        <v>-169631318.40000001</v>
      </c>
    </row>
    <row r="35" spans="1:23" ht="23.25" customHeight="1" x14ac:dyDescent="0.25">
      <c r="A35" s="84" t="s">
        <v>1</v>
      </c>
      <c r="B35" s="85">
        <v>-169631318.40000001</v>
      </c>
    </row>
    <row r="36" spans="1:23" ht="19.5" customHeight="1" x14ac:dyDescent="0.25">
      <c r="A36" s="79" t="s">
        <v>127</v>
      </c>
      <c r="B36" s="178"/>
    </row>
    <row r="37" spans="1:23" ht="24" customHeight="1" x14ac:dyDescent="0.25">
      <c r="A37" s="79" t="s">
        <v>128</v>
      </c>
      <c r="B37" s="178"/>
    </row>
    <row r="38" spans="1:23" ht="22.5" customHeight="1" x14ac:dyDescent="0.25">
      <c r="A38" s="78" t="s">
        <v>129</v>
      </c>
      <c r="B38" s="177">
        <f>B40+B44+B47</f>
        <v>-144456188.09999999</v>
      </c>
    </row>
    <row r="39" spans="1:23" ht="18" customHeight="1" x14ac:dyDescent="0.25">
      <c r="A39" s="79" t="s">
        <v>0</v>
      </c>
      <c r="B39" s="178"/>
    </row>
    <row r="40" spans="1:23" ht="25.5" customHeight="1" x14ac:dyDescent="0.25">
      <c r="A40" s="78" t="s">
        <v>130</v>
      </c>
      <c r="B40" s="177">
        <f>B43</f>
        <v>-144000000</v>
      </c>
    </row>
    <row r="41" spans="1:23" ht="30" customHeight="1" x14ac:dyDescent="0.25">
      <c r="A41" s="79" t="s">
        <v>1</v>
      </c>
      <c r="B41" s="178">
        <f>+B43</f>
        <v>-144000000</v>
      </c>
    </row>
    <row r="42" spans="1:23" x14ac:dyDescent="0.25">
      <c r="A42" s="79" t="s">
        <v>109</v>
      </c>
      <c r="B42" s="178"/>
    </row>
    <row r="43" spans="1:23" ht="18" customHeight="1" x14ac:dyDescent="0.25">
      <c r="A43" s="80" t="s">
        <v>131</v>
      </c>
      <c r="B43" s="178">
        <v>-144000000</v>
      </c>
    </row>
    <row r="44" spans="1:23" ht="30.75" customHeight="1" x14ac:dyDescent="0.25">
      <c r="A44" s="78" t="s">
        <v>132</v>
      </c>
      <c r="B44" s="181">
        <f>B46</f>
        <v>445793</v>
      </c>
    </row>
    <row r="45" spans="1:23" ht="19.5" customHeight="1" x14ac:dyDescent="0.25">
      <c r="A45" s="79" t="s">
        <v>109</v>
      </c>
      <c r="B45" s="178"/>
    </row>
    <row r="46" spans="1:23" x14ac:dyDescent="0.25">
      <c r="A46" s="80" t="s">
        <v>133</v>
      </c>
      <c r="B46" s="178">
        <v>445793</v>
      </c>
    </row>
    <row r="47" spans="1:23" ht="26.25" customHeight="1" x14ac:dyDescent="0.25">
      <c r="A47" s="78" t="s">
        <v>134</v>
      </c>
      <c r="B47" s="182">
        <f>B50</f>
        <v>-901981.1</v>
      </c>
    </row>
    <row r="48" spans="1:23" s="86" customFormat="1" ht="21" customHeight="1" x14ac:dyDescent="0.25">
      <c r="A48" s="79" t="s">
        <v>1</v>
      </c>
      <c r="B48" s="183">
        <f>B47</f>
        <v>-901981.1</v>
      </c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</row>
    <row r="49" spans="1:23" s="88" customFormat="1" x14ac:dyDescent="0.25">
      <c r="A49" s="79" t="s">
        <v>109</v>
      </c>
      <c r="B49" s="183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</row>
    <row r="50" spans="1:23" s="88" customFormat="1" ht="27.75" thickBot="1" x14ac:dyDescent="0.3">
      <c r="A50" s="89" t="s">
        <v>135</v>
      </c>
      <c r="B50" s="184">
        <v>-901981.1</v>
      </c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</row>
    <row r="51" spans="1:23" s="88" customFormat="1" ht="27.75" hidden="1" customHeight="1" x14ac:dyDescent="0.3">
      <c r="A51" s="90" t="s">
        <v>136</v>
      </c>
      <c r="B51" s="91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</row>
    <row r="52" spans="1:23" s="88" customFormat="1" x14ac:dyDescent="0.25">
      <c r="A52" s="92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</row>
    <row r="53" spans="1:23" s="88" customFormat="1" x14ac:dyDescent="0.25">
      <c r="A53" s="92"/>
      <c r="B53" s="7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</row>
    <row r="54" spans="1:23" s="88" customFormat="1" x14ac:dyDescent="0.25">
      <c r="A54" s="92"/>
      <c r="B54" s="76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</row>
    <row r="55" spans="1:23" s="88" customFormat="1" x14ac:dyDescent="0.25">
      <c r="A55" s="92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</row>
    <row r="56" spans="1:23" s="88" customFormat="1" x14ac:dyDescent="0.25">
      <c r="A56" s="92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</row>
    <row r="57" spans="1:23" s="88" customFormat="1" x14ac:dyDescent="0.25">
      <c r="A57" s="92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</row>
    <row r="58" spans="1:23" s="88" customFormat="1" x14ac:dyDescent="0.25">
      <c r="A58" s="92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</row>
    <row r="59" spans="1:23" s="88" customFormat="1" x14ac:dyDescent="0.25">
      <c r="A59" s="92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</row>
    <row r="60" spans="1:23" s="88" customFormat="1" x14ac:dyDescent="0.25">
      <c r="A60" s="92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</row>
    <row r="61" spans="1:23" x14ac:dyDescent="0.25">
      <c r="A61" s="92"/>
      <c r="B61" s="87"/>
    </row>
    <row r="62" spans="1:23" x14ac:dyDescent="0.25">
      <c r="A62" s="92"/>
      <c r="B62" s="87"/>
    </row>
    <row r="63" spans="1:23" x14ac:dyDescent="0.25">
      <c r="A63" s="92"/>
      <c r="B63" s="87"/>
    </row>
    <row r="64" spans="1:23" x14ac:dyDescent="0.25">
      <c r="A64" s="93"/>
    </row>
    <row r="65" spans="1:23" x14ac:dyDescent="0.25">
      <c r="A65" s="93"/>
    </row>
    <row r="66" spans="1:23" x14ac:dyDescent="0.25">
      <c r="A66" s="9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9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9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9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9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9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9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9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9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9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9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9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9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9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9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9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9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9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9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9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9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9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9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9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9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9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9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9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9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9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9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9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9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9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9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9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9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9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9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9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9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9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9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9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9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9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9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9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9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9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9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9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9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9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9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9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9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9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9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9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9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9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9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9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9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9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9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9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9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9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9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9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9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9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9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9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9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9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9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9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9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9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9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9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9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9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9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9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9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9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9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9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9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9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9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9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9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9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9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9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9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9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9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9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9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9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9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9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9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9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9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9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9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9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9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9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9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9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9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9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9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9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9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9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9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9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9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9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9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9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9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9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9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9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9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9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9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9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9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9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9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9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9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9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9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9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9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9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9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9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9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9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9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9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9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9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9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9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9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9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9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9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9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9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9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9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9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9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9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9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9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9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9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9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9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9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9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9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9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9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9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9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9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9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9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9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9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9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9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9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9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9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9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9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9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9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9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9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9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9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9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9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9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9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9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9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9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9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9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9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9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9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9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9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9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9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9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9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9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9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9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9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9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9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9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9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9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9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9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9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9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9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9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9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9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9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9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9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9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9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9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9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9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9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9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9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9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9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9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9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9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9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9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9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9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9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9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9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9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9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9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9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9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9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9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9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9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9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9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9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9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9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9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9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9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9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9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9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9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9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9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9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9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9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9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9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9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9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9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9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9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9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9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9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9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9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9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9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9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9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9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9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9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9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9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9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9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9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9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9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9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9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9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9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9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9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9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9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9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9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9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9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9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9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9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9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9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9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9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9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9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9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9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9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9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9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9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9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9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9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9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9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9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9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9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9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9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9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9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9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9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9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9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9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9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9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9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9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9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9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9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9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9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9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9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9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9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9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9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9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9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9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9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9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9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9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9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9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9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9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9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9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9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9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9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9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9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9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9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9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9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9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9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9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9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9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9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9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9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9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9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9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9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9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9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9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9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9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9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9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9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9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9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9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9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9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9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9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9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9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9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9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9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9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9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9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9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9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9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9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9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9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9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9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9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9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9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9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9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9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9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9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9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9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9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9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9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9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9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9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9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9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9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9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9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9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9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9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9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9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9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9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9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9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9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9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9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9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9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9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9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9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9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9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9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9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9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9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9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9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9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9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9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9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9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9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9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9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9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9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9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9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9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9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9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9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9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9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9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9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9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9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9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9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9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9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9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9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9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9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9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9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9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9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9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9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9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9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9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9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9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9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9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9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9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9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9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9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9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9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9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9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9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9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9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9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9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9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9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9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9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9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9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9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9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9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9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9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9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9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9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9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9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9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9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9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9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9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9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9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9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9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9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9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9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9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9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9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9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9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9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9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9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9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9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9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9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9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9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9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9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9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9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9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9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9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9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9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9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9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9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9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9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9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9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9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9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9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9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9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9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9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9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9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9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9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9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9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9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9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9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9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9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9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9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9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9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9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9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9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9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9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9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9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9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9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9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9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9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9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9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9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9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9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9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9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9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9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9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9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9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9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9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9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9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9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9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9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9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9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9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9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9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9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9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9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9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9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9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9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9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9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9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9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9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9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9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9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9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9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9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9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9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9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9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9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9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9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9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9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9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9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9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9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9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9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9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9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9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9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9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9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9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9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9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9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9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9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9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9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9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9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9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9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9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9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9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9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9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9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9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9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9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9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9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9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9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9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9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9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9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9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9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9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9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9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9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9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9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9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9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9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9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9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9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9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9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9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9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9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9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9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9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9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9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9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9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9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9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9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9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9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9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9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9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9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9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9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9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9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9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9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9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9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9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9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9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9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9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9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9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9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9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9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9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9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9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9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9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9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9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9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9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9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9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9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9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9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9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9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9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9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9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9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9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9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9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9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9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9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9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9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9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9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9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9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9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9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9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9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9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9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9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9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9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9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9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9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9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9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9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9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9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9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9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9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9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9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9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9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9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9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9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9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9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9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9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9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9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9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9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9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9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9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9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9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9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9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9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9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9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9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9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9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9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9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9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9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9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9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9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9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9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9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9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9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9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9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9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9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9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9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9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9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9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9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9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9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9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9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9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9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9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9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9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9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9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9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9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9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9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9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9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9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9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9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9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9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9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9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9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9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9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9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9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9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9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9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9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9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9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9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9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9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9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9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9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9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9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9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9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9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9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9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9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9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9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9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9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9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9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9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9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9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93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x14ac:dyDescent="0.25">
      <c r="A1001" s="93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x14ac:dyDescent="0.25">
      <c r="A1002" s="93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x14ac:dyDescent="0.25">
      <c r="A1003" s="93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 x14ac:dyDescent="0.25">
      <c r="A1004" s="93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 x14ac:dyDescent="0.25">
      <c r="A1005" s="93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 x14ac:dyDescent="0.25">
      <c r="A1006" s="93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 x14ac:dyDescent="0.25">
      <c r="A1007" s="93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 x14ac:dyDescent="0.25">
      <c r="A1008" s="93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 x14ac:dyDescent="0.25">
      <c r="A1009" s="93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 x14ac:dyDescent="0.25">
      <c r="A1010" s="93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 x14ac:dyDescent="0.25">
      <c r="A1011" s="93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 x14ac:dyDescent="0.25">
      <c r="A1012" s="93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 x14ac:dyDescent="0.25">
      <c r="A1013" s="93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 x14ac:dyDescent="0.25">
      <c r="A1014" s="93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 x14ac:dyDescent="0.25">
      <c r="A1015" s="93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 x14ac:dyDescent="0.25">
      <c r="A1016" s="93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 x14ac:dyDescent="0.25">
      <c r="A1017" s="93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 x14ac:dyDescent="0.25">
      <c r="A1018" s="93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 x14ac:dyDescent="0.25">
      <c r="A1019" s="93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 x14ac:dyDescent="0.25">
      <c r="A1020" s="93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 x14ac:dyDescent="0.25">
      <c r="A1021" s="93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 x14ac:dyDescent="0.25">
      <c r="A1022" s="93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 x14ac:dyDescent="0.25">
      <c r="A1023" s="93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 x14ac:dyDescent="0.25">
      <c r="A1024" s="93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 x14ac:dyDescent="0.25">
      <c r="A1025" s="93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 x14ac:dyDescent="0.25">
      <c r="A1026" s="93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 x14ac:dyDescent="0.25">
      <c r="A1027" s="93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 x14ac:dyDescent="0.25">
      <c r="A1028" s="93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 x14ac:dyDescent="0.25">
      <c r="A1029" s="93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 x14ac:dyDescent="0.25">
      <c r="A1030" s="93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 x14ac:dyDescent="0.25">
      <c r="A1031" s="93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 x14ac:dyDescent="0.25">
      <c r="A1032" s="93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 x14ac:dyDescent="0.25">
      <c r="A1033" s="93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 x14ac:dyDescent="0.25">
      <c r="A1034" s="93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 x14ac:dyDescent="0.25">
      <c r="A1035" s="93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 x14ac:dyDescent="0.25">
      <c r="A1036" s="93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 x14ac:dyDescent="0.25">
      <c r="A1037" s="93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 x14ac:dyDescent="0.25">
      <c r="A1038" s="93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 x14ac:dyDescent="0.25">
      <c r="A1039" s="93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 x14ac:dyDescent="0.25">
      <c r="A1040" s="93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 x14ac:dyDescent="0.25">
      <c r="A1041" s="93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 x14ac:dyDescent="0.25">
      <c r="A1042" s="93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 x14ac:dyDescent="0.25">
      <c r="A1043" s="93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 x14ac:dyDescent="0.25">
      <c r="A1044" s="93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 x14ac:dyDescent="0.25">
      <c r="A1045" s="93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 x14ac:dyDescent="0.25">
      <c r="A1046" s="93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 x14ac:dyDescent="0.25">
      <c r="A1047" s="93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 x14ac:dyDescent="0.25">
      <c r="A1048" s="93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 x14ac:dyDescent="0.25">
      <c r="A1049" s="93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 x14ac:dyDescent="0.25">
      <c r="A1050" s="93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 x14ac:dyDescent="0.25">
      <c r="A1051" s="93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 x14ac:dyDescent="0.25">
      <c r="A1052" s="93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 x14ac:dyDescent="0.25">
      <c r="A1053" s="93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 x14ac:dyDescent="0.25">
      <c r="A1054" s="93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 x14ac:dyDescent="0.25">
      <c r="A1055" s="93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 x14ac:dyDescent="0.25">
      <c r="A1056" s="93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 x14ac:dyDescent="0.25">
      <c r="A1057" s="93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 x14ac:dyDescent="0.25">
      <c r="A1058" s="93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 x14ac:dyDescent="0.25">
      <c r="A1059" s="93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 x14ac:dyDescent="0.25">
      <c r="A1060" s="93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 x14ac:dyDescent="0.25">
      <c r="A1061" s="93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 x14ac:dyDescent="0.25">
      <c r="A1062" s="93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 x14ac:dyDescent="0.25">
      <c r="A1063" s="93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 x14ac:dyDescent="0.25">
      <c r="A1064" s="93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 x14ac:dyDescent="0.25">
      <c r="A1065" s="93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 x14ac:dyDescent="0.25">
      <c r="A1066" s="93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 x14ac:dyDescent="0.25">
      <c r="A1067" s="93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 x14ac:dyDescent="0.25">
      <c r="A1068" s="93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 x14ac:dyDescent="0.25">
      <c r="A1069" s="93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 x14ac:dyDescent="0.25">
      <c r="A1070" s="93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 x14ac:dyDescent="0.25">
      <c r="A1071" s="93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 x14ac:dyDescent="0.25">
      <c r="A1072" s="93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 x14ac:dyDescent="0.25">
      <c r="A1073" s="93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 x14ac:dyDescent="0.25">
      <c r="A1074" s="93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 x14ac:dyDescent="0.25">
      <c r="A1075" s="93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 x14ac:dyDescent="0.25">
      <c r="A1076" s="93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 x14ac:dyDescent="0.25">
      <c r="A1077" s="93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 x14ac:dyDescent="0.25">
      <c r="A1078" s="93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 x14ac:dyDescent="0.25">
      <c r="A1079" s="93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 x14ac:dyDescent="0.25">
      <c r="A1080" s="93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 x14ac:dyDescent="0.25">
      <c r="A1081" s="93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 x14ac:dyDescent="0.25">
      <c r="A1082" s="93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 x14ac:dyDescent="0.25">
      <c r="A1083" s="93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 x14ac:dyDescent="0.25">
      <c r="A1084" s="93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 x14ac:dyDescent="0.25">
      <c r="A1085" s="93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 x14ac:dyDescent="0.25">
      <c r="A1086" s="93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 x14ac:dyDescent="0.25">
      <c r="A1087" s="93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 x14ac:dyDescent="0.25">
      <c r="A1088" s="93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 x14ac:dyDescent="0.25">
      <c r="A1089" s="93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 x14ac:dyDescent="0.25">
      <c r="A1090" s="93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 x14ac:dyDescent="0.25">
      <c r="A1091" s="93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 x14ac:dyDescent="0.25">
      <c r="A1092" s="93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 x14ac:dyDescent="0.25">
      <c r="A1093" s="93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 x14ac:dyDescent="0.25">
      <c r="A1094" s="93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 x14ac:dyDescent="0.25">
      <c r="A1095" s="93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 x14ac:dyDescent="0.25">
      <c r="A1096" s="93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 x14ac:dyDescent="0.25">
      <c r="A1097" s="93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 x14ac:dyDescent="0.25">
      <c r="A1098" s="93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 x14ac:dyDescent="0.25">
      <c r="A1099" s="93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 x14ac:dyDescent="0.25">
      <c r="A1100" s="93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 x14ac:dyDescent="0.25">
      <c r="A1101" s="93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 x14ac:dyDescent="0.25">
      <c r="A1102" s="93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 x14ac:dyDescent="0.25">
      <c r="A1103" s="93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 x14ac:dyDescent="0.25">
      <c r="A1104" s="93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 x14ac:dyDescent="0.25">
      <c r="A1105" s="93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 x14ac:dyDescent="0.25">
      <c r="A1106" s="93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 x14ac:dyDescent="0.25">
      <c r="A1107" s="93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 x14ac:dyDescent="0.25">
      <c r="A1108" s="93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 x14ac:dyDescent="0.25">
      <c r="A1109" s="93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 x14ac:dyDescent="0.25">
      <c r="A1110" s="93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 x14ac:dyDescent="0.25">
      <c r="A1111" s="93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 x14ac:dyDescent="0.25">
      <c r="A1112" s="93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 x14ac:dyDescent="0.25">
      <c r="A1113" s="93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 x14ac:dyDescent="0.25">
      <c r="A1114" s="93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 x14ac:dyDescent="0.25">
      <c r="A1115" s="93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 x14ac:dyDescent="0.25">
      <c r="A1116" s="93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 x14ac:dyDescent="0.25">
      <c r="A1117" s="93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 x14ac:dyDescent="0.25">
      <c r="A1118" s="93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 x14ac:dyDescent="0.25">
      <c r="A1119" s="93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 x14ac:dyDescent="0.25">
      <c r="A1120" s="93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 x14ac:dyDescent="0.25">
      <c r="A1121" s="93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 x14ac:dyDescent="0.25">
      <c r="A1122" s="93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 x14ac:dyDescent="0.25">
      <c r="A1123" s="93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 x14ac:dyDescent="0.25">
      <c r="A1124" s="93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 x14ac:dyDescent="0.25">
      <c r="A1125" s="93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 x14ac:dyDescent="0.25">
      <c r="A1126" s="93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 x14ac:dyDescent="0.25">
      <c r="A1127" s="93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 x14ac:dyDescent="0.25">
      <c r="A1128" s="93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 x14ac:dyDescent="0.25">
      <c r="A1129" s="93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 x14ac:dyDescent="0.25">
      <c r="A1130" s="93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 x14ac:dyDescent="0.25">
      <c r="A1131" s="93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 x14ac:dyDescent="0.25">
      <c r="A1132" s="93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 x14ac:dyDescent="0.25">
      <c r="A1133" s="93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 x14ac:dyDescent="0.25">
      <c r="A1134" s="93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</row>
    <row r="1135" spans="1:23" x14ac:dyDescent="0.25">
      <c r="A1135" s="93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 x14ac:dyDescent="0.25">
      <c r="A1136" s="93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 x14ac:dyDescent="0.25">
      <c r="A1137" s="93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</row>
    <row r="1138" spans="1:23" x14ac:dyDescent="0.25">
      <c r="A1138" s="93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</row>
    <row r="1139" spans="1:23" x14ac:dyDescent="0.25">
      <c r="A1139" s="93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</row>
    <row r="1140" spans="1:23" x14ac:dyDescent="0.25">
      <c r="A1140" s="93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 x14ac:dyDescent="0.25">
      <c r="A1141" s="93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 x14ac:dyDescent="0.25">
      <c r="A1142" s="93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 x14ac:dyDescent="0.25">
      <c r="A1143" s="93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 x14ac:dyDescent="0.25">
      <c r="A1144" s="93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 x14ac:dyDescent="0.25">
      <c r="A1145" s="93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 x14ac:dyDescent="0.25">
      <c r="A1146" s="93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  <row r="1147" spans="1:23" x14ac:dyDescent="0.25">
      <c r="A1147" s="93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</row>
    <row r="1148" spans="1:23" x14ac:dyDescent="0.25">
      <c r="A1148" s="93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</row>
    <row r="1149" spans="1:23" x14ac:dyDescent="0.25">
      <c r="A1149" s="93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</row>
    <row r="1150" spans="1:23" x14ac:dyDescent="0.25">
      <c r="A1150" s="93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</row>
    <row r="1151" spans="1:23" x14ac:dyDescent="0.25">
      <c r="A1151" s="93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</row>
    <row r="1152" spans="1:23" x14ac:dyDescent="0.25">
      <c r="A1152" s="93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spans="1:23" x14ac:dyDescent="0.25">
      <c r="A1153" s="93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</row>
    <row r="1154" spans="1:23" x14ac:dyDescent="0.25">
      <c r="A1154" s="93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</row>
    <row r="1155" spans="1:23" x14ac:dyDescent="0.25">
      <c r="A1155" s="93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</row>
    <row r="1156" spans="1:23" x14ac:dyDescent="0.25">
      <c r="A1156" s="93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</row>
    <row r="1157" spans="1:23" x14ac:dyDescent="0.25">
      <c r="A1157" s="93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</row>
    <row r="1158" spans="1:23" x14ac:dyDescent="0.25">
      <c r="A1158" s="93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</row>
    <row r="1159" spans="1:23" x14ac:dyDescent="0.25">
      <c r="A1159" s="93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</row>
    <row r="1160" spans="1:23" x14ac:dyDescent="0.25">
      <c r="A1160" s="93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</row>
    <row r="1161" spans="1:23" x14ac:dyDescent="0.25">
      <c r="A1161" s="93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</row>
    <row r="1162" spans="1:23" x14ac:dyDescent="0.25">
      <c r="A1162" s="93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</row>
    <row r="1163" spans="1:23" x14ac:dyDescent="0.25">
      <c r="A1163" s="93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</row>
    <row r="1164" spans="1:23" x14ac:dyDescent="0.25">
      <c r="A1164" s="93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</row>
    <row r="1165" spans="1:23" x14ac:dyDescent="0.25">
      <c r="A1165" s="93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</row>
    <row r="1166" spans="1:23" x14ac:dyDescent="0.25">
      <c r="A1166" s="93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</row>
    <row r="1167" spans="1:23" x14ac:dyDescent="0.25">
      <c r="A1167" s="93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</row>
    <row r="1168" spans="1:23" x14ac:dyDescent="0.25">
      <c r="A1168" s="93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</row>
    <row r="1169" spans="1:23" x14ac:dyDescent="0.25">
      <c r="A1169" s="93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</row>
    <row r="1170" spans="1:23" x14ac:dyDescent="0.25">
      <c r="A1170" s="93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</row>
    <row r="1171" spans="1:23" x14ac:dyDescent="0.25">
      <c r="A1171" s="93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</row>
    <row r="1172" spans="1:23" x14ac:dyDescent="0.25">
      <c r="A1172" s="93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</row>
    <row r="1173" spans="1:23" x14ac:dyDescent="0.25">
      <c r="A1173" s="93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</row>
    <row r="1174" spans="1:23" x14ac:dyDescent="0.25">
      <c r="A1174" s="93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</row>
    <row r="1175" spans="1:23" x14ac:dyDescent="0.25">
      <c r="A1175" s="93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</row>
    <row r="1176" spans="1:23" x14ac:dyDescent="0.25">
      <c r="A1176" s="93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</row>
    <row r="1177" spans="1:23" x14ac:dyDescent="0.25">
      <c r="A1177" s="93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</row>
    <row r="1178" spans="1:23" x14ac:dyDescent="0.25">
      <c r="A1178" s="93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</row>
    <row r="1179" spans="1:23" x14ac:dyDescent="0.25">
      <c r="A1179" s="93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</row>
    <row r="1180" spans="1:23" x14ac:dyDescent="0.25">
      <c r="A1180" s="93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</row>
    <row r="1181" spans="1:23" x14ac:dyDescent="0.25">
      <c r="A1181" s="93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</row>
    <row r="1182" spans="1:23" x14ac:dyDescent="0.25">
      <c r="A1182" s="93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</row>
    <row r="1183" spans="1:23" x14ac:dyDescent="0.25">
      <c r="A1183" s="93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</row>
    <row r="1184" spans="1:23" x14ac:dyDescent="0.25">
      <c r="A1184" s="93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</row>
    <row r="1185" spans="1:23" x14ac:dyDescent="0.25">
      <c r="A1185" s="93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</row>
    <row r="1186" spans="1:23" x14ac:dyDescent="0.25">
      <c r="A1186" s="93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</row>
    <row r="1187" spans="1:23" x14ac:dyDescent="0.25">
      <c r="A1187" s="93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</row>
    <row r="1188" spans="1:23" x14ac:dyDescent="0.25">
      <c r="A1188" s="93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</row>
    <row r="1189" spans="1:23" x14ac:dyDescent="0.25">
      <c r="A1189" s="93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</row>
    <row r="1190" spans="1:23" x14ac:dyDescent="0.25">
      <c r="A1190" s="93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</row>
    <row r="1191" spans="1:23" x14ac:dyDescent="0.25">
      <c r="A1191" s="93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</row>
    <row r="1192" spans="1:23" x14ac:dyDescent="0.25">
      <c r="A1192" s="93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</row>
    <row r="1193" spans="1:23" x14ac:dyDescent="0.25">
      <c r="A1193" s="93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</row>
    <row r="1194" spans="1:23" x14ac:dyDescent="0.25">
      <c r="A1194" s="93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</row>
    <row r="1195" spans="1:23" x14ac:dyDescent="0.25">
      <c r="A1195" s="93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</row>
    <row r="1196" spans="1:23" x14ac:dyDescent="0.25">
      <c r="A1196" s="93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</row>
    <row r="1197" spans="1:23" x14ac:dyDescent="0.25">
      <c r="A1197" s="93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</row>
    <row r="1198" spans="1:23" x14ac:dyDescent="0.25">
      <c r="A1198" s="93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</row>
    <row r="1199" spans="1:23" x14ac:dyDescent="0.25">
      <c r="A1199" s="93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</row>
    <row r="1200" spans="1:23" x14ac:dyDescent="0.25">
      <c r="A1200" s="93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</row>
    <row r="1201" spans="1:23" x14ac:dyDescent="0.25">
      <c r="A1201" s="93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</row>
    <row r="1202" spans="1:23" x14ac:dyDescent="0.25">
      <c r="A1202" s="93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</row>
    <row r="1203" spans="1:23" x14ac:dyDescent="0.25">
      <c r="A1203" s="93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</row>
    <row r="1204" spans="1:23" x14ac:dyDescent="0.25">
      <c r="A1204" s="93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</row>
    <row r="1205" spans="1:23" x14ac:dyDescent="0.25">
      <c r="A1205" s="93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</row>
    <row r="1206" spans="1:23" x14ac:dyDescent="0.25">
      <c r="A1206" s="93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</row>
    <row r="1207" spans="1:23" x14ac:dyDescent="0.25">
      <c r="A1207" s="93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</row>
    <row r="1208" spans="1:23" x14ac:dyDescent="0.25">
      <c r="A1208" s="93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</row>
    <row r="1209" spans="1:23" x14ac:dyDescent="0.25">
      <c r="A1209" s="93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</row>
    <row r="1210" spans="1:23" x14ac:dyDescent="0.25">
      <c r="A1210" s="93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</row>
    <row r="1211" spans="1:23" x14ac:dyDescent="0.25">
      <c r="A1211" s="93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</row>
    <row r="1212" spans="1:23" x14ac:dyDescent="0.25">
      <c r="A1212" s="93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</row>
    <row r="1213" spans="1:23" x14ac:dyDescent="0.25">
      <c r="A1213" s="93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</row>
    <row r="1214" spans="1:23" x14ac:dyDescent="0.25">
      <c r="A1214" s="93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</row>
    <row r="1215" spans="1:23" x14ac:dyDescent="0.25">
      <c r="A1215" s="93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</row>
    <row r="1216" spans="1:23" x14ac:dyDescent="0.25">
      <c r="A1216" s="93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</row>
    <row r="1217" spans="1:23" x14ac:dyDescent="0.25">
      <c r="A1217" s="93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</row>
    <row r="1218" spans="1:23" x14ac:dyDescent="0.25">
      <c r="A1218" s="93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</row>
    <row r="1219" spans="1:23" x14ac:dyDescent="0.25">
      <c r="A1219" s="93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</row>
    <row r="1220" spans="1:23" x14ac:dyDescent="0.25">
      <c r="A1220" s="93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</row>
    <row r="1221" spans="1:23" x14ac:dyDescent="0.25">
      <c r="A1221" s="93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</row>
    <row r="1222" spans="1:23" x14ac:dyDescent="0.25">
      <c r="A1222" s="93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</row>
    <row r="1223" spans="1:23" x14ac:dyDescent="0.25">
      <c r="A1223" s="93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</row>
    <row r="1224" spans="1:23" x14ac:dyDescent="0.25">
      <c r="A1224" s="93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</row>
    <row r="1225" spans="1:23" x14ac:dyDescent="0.25">
      <c r="A1225" s="93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</row>
    <row r="1226" spans="1:23" x14ac:dyDescent="0.25">
      <c r="A1226" s="93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</row>
    <row r="1227" spans="1:23" x14ac:dyDescent="0.25">
      <c r="A1227" s="93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</row>
    <row r="1228" spans="1:23" x14ac:dyDescent="0.25">
      <c r="A1228" s="93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</row>
    <row r="1229" spans="1:23" x14ac:dyDescent="0.25">
      <c r="A1229" s="93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</row>
    <row r="1230" spans="1:23" x14ac:dyDescent="0.25">
      <c r="A1230" s="93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</row>
    <row r="1231" spans="1:23" x14ac:dyDescent="0.25">
      <c r="A1231" s="93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</row>
    <row r="1232" spans="1:23" x14ac:dyDescent="0.25">
      <c r="A1232" s="93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</row>
    <row r="1233" spans="1:23" x14ac:dyDescent="0.25">
      <c r="A1233" s="93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</row>
    <row r="1234" spans="1:23" x14ac:dyDescent="0.25">
      <c r="A1234" s="93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</row>
    <row r="1235" spans="1:23" x14ac:dyDescent="0.25">
      <c r="A1235" s="93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</row>
    <row r="1236" spans="1:23" x14ac:dyDescent="0.25">
      <c r="A1236" s="93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</row>
    <row r="1237" spans="1:23" x14ac:dyDescent="0.25">
      <c r="A1237" s="93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</row>
    <row r="1238" spans="1:23" x14ac:dyDescent="0.25">
      <c r="A1238" s="93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</row>
    <row r="1239" spans="1:23" x14ac:dyDescent="0.25">
      <c r="A1239" s="93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</row>
    <row r="1240" spans="1:23" x14ac:dyDescent="0.25">
      <c r="A1240" s="93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</row>
    <row r="1241" spans="1:23" x14ac:dyDescent="0.25">
      <c r="A1241" s="93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</row>
    <row r="1242" spans="1:23" x14ac:dyDescent="0.25">
      <c r="A1242" s="93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</row>
    <row r="1243" spans="1:23" x14ac:dyDescent="0.25">
      <c r="A1243" s="93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</row>
    <row r="1244" spans="1:23" x14ac:dyDescent="0.25">
      <c r="A1244" s="93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</row>
    <row r="1245" spans="1:23" x14ac:dyDescent="0.25">
      <c r="A1245" s="93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</row>
    <row r="1246" spans="1:23" x14ac:dyDescent="0.25">
      <c r="A1246" s="93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</row>
    <row r="1247" spans="1:23" x14ac:dyDescent="0.25">
      <c r="A1247" s="93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</row>
    <row r="1248" spans="1:23" x14ac:dyDescent="0.25">
      <c r="A1248" s="93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</row>
    <row r="1249" spans="1:23" x14ac:dyDescent="0.25">
      <c r="A1249" s="93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</row>
    <row r="1250" spans="1:23" x14ac:dyDescent="0.25">
      <c r="A1250" s="93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</row>
    <row r="1251" spans="1:23" x14ac:dyDescent="0.25">
      <c r="A1251" s="93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</row>
    <row r="1252" spans="1:23" x14ac:dyDescent="0.25">
      <c r="A1252" s="93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</row>
    <row r="1253" spans="1:23" x14ac:dyDescent="0.25">
      <c r="A1253" s="93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</row>
    <row r="1254" spans="1:23" x14ac:dyDescent="0.25">
      <c r="A1254" s="93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</row>
    <row r="1255" spans="1:23" x14ac:dyDescent="0.25">
      <c r="A1255" s="93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</row>
    <row r="1256" spans="1:23" x14ac:dyDescent="0.25">
      <c r="A1256" s="93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</row>
    <row r="1257" spans="1:23" x14ac:dyDescent="0.25">
      <c r="A1257" s="93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</row>
    <row r="1258" spans="1:23" x14ac:dyDescent="0.25">
      <c r="A1258" s="93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</row>
    <row r="1259" spans="1:23" x14ac:dyDescent="0.25">
      <c r="A1259" s="93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</row>
    <row r="1260" spans="1:23" x14ac:dyDescent="0.25">
      <c r="A1260" s="93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</row>
    <row r="1261" spans="1:23" x14ac:dyDescent="0.25">
      <c r="A1261" s="93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</row>
    <row r="1262" spans="1:23" x14ac:dyDescent="0.25">
      <c r="A1262" s="93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</row>
    <row r="1263" spans="1:23" x14ac:dyDescent="0.25">
      <c r="A1263" s="93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</row>
    <row r="1264" spans="1:23" x14ac:dyDescent="0.25">
      <c r="A1264" s="93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</row>
    <row r="1265" spans="1:23" x14ac:dyDescent="0.25">
      <c r="A1265" s="93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</row>
    <row r="1266" spans="1:23" x14ac:dyDescent="0.25">
      <c r="A1266" s="93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</row>
    <row r="1267" spans="1:23" x14ac:dyDescent="0.25">
      <c r="A1267" s="93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</row>
    <row r="1268" spans="1:23" x14ac:dyDescent="0.25">
      <c r="A1268" s="93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</row>
    <row r="1269" spans="1:23" x14ac:dyDescent="0.25">
      <c r="A1269" s="93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</row>
    <row r="1270" spans="1:23" x14ac:dyDescent="0.25">
      <c r="A1270" s="93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</row>
    <row r="1271" spans="1:23" x14ac:dyDescent="0.25">
      <c r="A1271" s="93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</row>
    <row r="1272" spans="1:23" x14ac:dyDescent="0.25">
      <c r="A1272" s="93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</row>
    <row r="1273" spans="1:23" x14ac:dyDescent="0.25">
      <c r="A1273" s="93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</row>
    <row r="1274" spans="1:23" x14ac:dyDescent="0.25">
      <c r="A1274" s="93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</row>
    <row r="1275" spans="1:23" x14ac:dyDescent="0.25">
      <c r="A1275" s="93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</row>
    <row r="1276" spans="1:23" x14ac:dyDescent="0.25">
      <c r="A1276" s="93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</row>
    <row r="1277" spans="1:23" x14ac:dyDescent="0.25">
      <c r="A1277" s="93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</row>
    <row r="1278" spans="1:23" x14ac:dyDescent="0.25">
      <c r="A1278" s="93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</row>
    <row r="1279" spans="1:23" x14ac:dyDescent="0.25">
      <c r="A1279" s="93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</row>
    <row r="1280" spans="1:23" x14ac:dyDescent="0.25">
      <c r="A1280" s="93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</row>
    <row r="1281" spans="1:23" x14ac:dyDescent="0.25">
      <c r="A1281" s="93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</row>
    <row r="1282" spans="1:23" x14ac:dyDescent="0.25">
      <c r="A1282" s="93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</row>
    <row r="1283" spans="1:23" x14ac:dyDescent="0.25">
      <c r="A1283" s="93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</row>
    <row r="1284" spans="1:23" x14ac:dyDescent="0.25">
      <c r="A1284" s="93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</row>
    <row r="1285" spans="1:23" x14ac:dyDescent="0.25">
      <c r="A1285" s="93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</row>
    <row r="1286" spans="1:23" x14ac:dyDescent="0.25">
      <c r="A1286" s="93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</row>
    <row r="1287" spans="1:23" x14ac:dyDescent="0.25">
      <c r="A1287" s="93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</row>
    <row r="1288" spans="1:23" x14ac:dyDescent="0.25">
      <c r="A1288" s="93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</row>
    <row r="1289" spans="1:23" x14ac:dyDescent="0.25">
      <c r="A1289" s="93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</row>
    <row r="1290" spans="1:23" x14ac:dyDescent="0.25">
      <c r="A1290" s="93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</row>
    <row r="1291" spans="1:23" x14ac:dyDescent="0.25">
      <c r="A1291" s="93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</row>
    <row r="1292" spans="1:23" x14ac:dyDescent="0.25">
      <c r="A1292" s="93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</row>
    <row r="1293" spans="1:23" x14ac:dyDescent="0.25">
      <c r="A1293" s="93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</row>
    <row r="1294" spans="1:23" x14ac:dyDescent="0.25">
      <c r="A1294" s="93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</row>
    <row r="1295" spans="1:23" x14ac:dyDescent="0.25">
      <c r="A1295" s="93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</row>
    <row r="1296" spans="1:23" x14ac:dyDescent="0.25">
      <c r="A1296" s="93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</row>
    <row r="1297" spans="1:23" x14ac:dyDescent="0.25">
      <c r="A1297" s="93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</row>
    <row r="1298" spans="1:23" x14ac:dyDescent="0.25">
      <c r="A1298" s="93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</row>
    <row r="1299" spans="1:23" x14ac:dyDescent="0.25">
      <c r="A1299" s="93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</row>
    <row r="1300" spans="1:23" x14ac:dyDescent="0.25">
      <c r="A1300" s="93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</row>
    <row r="1301" spans="1:23" x14ac:dyDescent="0.25">
      <c r="A1301" s="93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</row>
    <row r="1302" spans="1:23" x14ac:dyDescent="0.25">
      <c r="A1302" s="93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</row>
    <row r="1303" spans="1:23" x14ac:dyDescent="0.25">
      <c r="A1303" s="93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</row>
    <row r="1304" spans="1:23" x14ac:dyDescent="0.25">
      <c r="A1304" s="93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</row>
    <row r="1305" spans="1:23" x14ac:dyDescent="0.25">
      <c r="A1305" s="93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</row>
    <row r="1306" spans="1:23" x14ac:dyDescent="0.25">
      <c r="A1306" s="93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</row>
    <row r="1307" spans="1:23" x14ac:dyDescent="0.25">
      <c r="A1307" s="93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</row>
    <row r="1308" spans="1:23" x14ac:dyDescent="0.25">
      <c r="A1308" s="93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</row>
    <row r="1309" spans="1:23" x14ac:dyDescent="0.25">
      <c r="A1309" s="93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</row>
    <row r="1310" spans="1:23" x14ac:dyDescent="0.25">
      <c r="A1310" s="93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</row>
    <row r="1311" spans="1:23" x14ac:dyDescent="0.25">
      <c r="A1311" s="93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</row>
    <row r="1312" spans="1:23" x14ac:dyDescent="0.25">
      <c r="A1312" s="93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</row>
    <row r="1313" spans="1:23" x14ac:dyDescent="0.25">
      <c r="A1313" s="93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</row>
    <row r="1314" spans="1:23" x14ac:dyDescent="0.25">
      <c r="A1314" s="93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</row>
    <row r="1315" spans="1:23" x14ac:dyDescent="0.25">
      <c r="A1315" s="93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</row>
    <row r="1316" spans="1:23" x14ac:dyDescent="0.25">
      <c r="A1316" s="93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</row>
    <row r="1317" spans="1:23" x14ac:dyDescent="0.25">
      <c r="A1317" s="93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</row>
    <row r="1318" spans="1:23" x14ac:dyDescent="0.25">
      <c r="A1318" s="93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</row>
    <row r="1319" spans="1:23" x14ac:dyDescent="0.25">
      <c r="A1319" s="93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</row>
    <row r="1320" spans="1:23" x14ac:dyDescent="0.25">
      <c r="A1320" s="93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</row>
    <row r="1321" spans="1:23" x14ac:dyDescent="0.25">
      <c r="A1321" s="93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</row>
    <row r="1322" spans="1:23" x14ac:dyDescent="0.25">
      <c r="A1322" s="93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</row>
    <row r="1323" spans="1:23" x14ac:dyDescent="0.25">
      <c r="A1323" s="93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</row>
    <row r="1324" spans="1:23" x14ac:dyDescent="0.25">
      <c r="A1324" s="93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</row>
    <row r="1325" spans="1:23" x14ac:dyDescent="0.25">
      <c r="A1325" s="93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</row>
    <row r="1326" spans="1:23" x14ac:dyDescent="0.25">
      <c r="A1326" s="93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</row>
    <row r="1327" spans="1:23" x14ac:dyDescent="0.25">
      <c r="A1327" s="93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</row>
    <row r="1328" spans="1:23" x14ac:dyDescent="0.25">
      <c r="A1328" s="93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</row>
    <row r="1329" spans="1:23" x14ac:dyDescent="0.25">
      <c r="A1329" s="93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</row>
    <row r="1330" spans="1:23" x14ac:dyDescent="0.25">
      <c r="A1330" s="93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</row>
    <row r="1331" spans="1:23" x14ac:dyDescent="0.25">
      <c r="A1331" s="93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</row>
    <row r="1332" spans="1:23" x14ac:dyDescent="0.25">
      <c r="A1332" s="93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</row>
    <row r="1333" spans="1:23" x14ac:dyDescent="0.25">
      <c r="A1333" s="93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</row>
    <row r="1334" spans="1:23" x14ac:dyDescent="0.25">
      <c r="A1334" s="93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</row>
    <row r="1335" spans="1:23" x14ac:dyDescent="0.25">
      <c r="A1335" s="93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</row>
    <row r="1336" spans="1:23" x14ac:dyDescent="0.25">
      <c r="A1336" s="93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</row>
    <row r="1337" spans="1:23" x14ac:dyDescent="0.25">
      <c r="A1337" s="93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</row>
    <row r="1338" spans="1:23" x14ac:dyDescent="0.25">
      <c r="A1338" s="93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</row>
    <row r="1339" spans="1:23" x14ac:dyDescent="0.25">
      <c r="A1339" s="93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</row>
    <row r="1340" spans="1:23" x14ac:dyDescent="0.25">
      <c r="A1340" s="93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</row>
    <row r="1341" spans="1:23" x14ac:dyDescent="0.25">
      <c r="A1341" s="93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</row>
    <row r="1342" spans="1:23" x14ac:dyDescent="0.25">
      <c r="A1342" s="93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</row>
    <row r="1343" spans="1:23" x14ac:dyDescent="0.25">
      <c r="A1343" s="93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</row>
    <row r="1344" spans="1:23" x14ac:dyDescent="0.25">
      <c r="A1344" s="93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</row>
    <row r="1345" spans="1:23" x14ac:dyDescent="0.25">
      <c r="A1345" s="93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</row>
    <row r="1346" spans="1:23" x14ac:dyDescent="0.25">
      <c r="A1346" s="93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</row>
    <row r="1347" spans="1:23" x14ac:dyDescent="0.25">
      <c r="A1347" s="93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</row>
    <row r="1348" spans="1:23" x14ac:dyDescent="0.25">
      <c r="A1348" s="93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</row>
    <row r="1349" spans="1:23" x14ac:dyDescent="0.25">
      <c r="A1349" s="93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</row>
    <row r="1350" spans="1:23" x14ac:dyDescent="0.25">
      <c r="A1350" s="93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</row>
    <row r="1351" spans="1:23" x14ac:dyDescent="0.25">
      <c r="A1351" s="93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</row>
    <row r="1352" spans="1:23" x14ac:dyDescent="0.25">
      <c r="A1352" s="93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</row>
    <row r="1353" spans="1:23" x14ac:dyDescent="0.25">
      <c r="A1353" s="93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</row>
    <row r="1354" spans="1:23" x14ac:dyDescent="0.25">
      <c r="A1354" s="93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</row>
    <row r="1355" spans="1:23" x14ac:dyDescent="0.25">
      <c r="A1355" s="93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</row>
    <row r="1356" spans="1:23" x14ac:dyDescent="0.25">
      <c r="A1356" s="93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</row>
    <row r="1357" spans="1:23" x14ac:dyDescent="0.25">
      <c r="A1357" s="93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</row>
    <row r="1358" spans="1:23" x14ac:dyDescent="0.25">
      <c r="A1358" s="93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</row>
    <row r="1359" spans="1:23" x14ac:dyDescent="0.25">
      <c r="A1359" s="93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</row>
    <row r="1360" spans="1:23" x14ac:dyDescent="0.25">
      <c r="A1360" s="93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</row>
    <row r="1361" spans="1:23" x14ac:dyDescent="0.25">
      <c r="A1361" s="93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</row>
    <row r="1362" spans="1:23" x14ac:dyDescent="0.25">
      <c r="A1362" s="93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</row>
    <row r="1363" spans="1:23" x14ac:dyDescent="0.25">
      <c r="A1363" s="93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</row>
    <row r="1364" spans="1:23" x14ac:dyDescent="0.25">
      <c r="A1364" s="93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</row>
    <row r="1365" spans="1:23" x14ac:dyDescent="0.25">
      <c r="A1365" s="93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</row>
    <row r="1366" spans="1:23" x14ac:dyDescent="0.25">
      <c r="A1366" s="93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</row>
    <row r="1367" spans="1:23" x14ac:dyDescent="0.25">
      <c r="A1367" s="93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</row>
    <row r="1368" spans="1:23" x14ac:dyDescent="0.25">
      <c r="A1368" s="93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</row>
    <row r="1369" spans="1:23" x14ac:dyDescent="0.25">
      <c r="A1369" s="93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</row>
    <row r="1370" spans="1:23" x14ac:dyDescent="0.25">
      <c r="A1370" s="93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</row>
    <row r="1371" spans="1:23" x14ac:dyDescent="0.25">
      <c r="A1371" s="93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</row>
    <row r="1372" spans="1:23" x14ac:dyDescent="0.25">
      <c r="A1372" s="93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</row>
    <row r="1373" spans="1:23" x14ac:dyDescent="0.25">
      <c r="A1373" s="93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</row>
    <row r="1374" spans="1:23" x14ac:dyDescent="0.25">
      <c r="A1374" s="93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</row>
    <row r="1375" spans="1:23" x14ac:dyDescent="0.25">
      <c r="A1375" s="93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</row>
    <row r="1376" spans="1:23" x14ac:dyDescent="0.25">
      <c r="A1376" s="93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</row>
    <row r="1377" spans="1:23" x14ac:dyDescent="0.25">
      <c r="A1377" s="93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</row>
    <row r="1378" spans="1:23" x14ac:dyDescent="0.25">
      <c r="A1378" s="93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</row>
    <row r="1379" spans="1:23" x14ac:dyDescent="0.25">
      <c r="A1379" s="93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</row>
    <row r="1380" spans="1:23" x14ac:dyDescent="0.25">
      <c r="A1380" s="93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</row>
    <row r="1381" spans="1:23" x14ac:dyDescent="0.25">
      <c r="A1381" s="93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</row>
    <row r="1382" spans="1:23" x14ac:dyDescent="0.25">
      <c r="A1382" s="93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</row>
    <row r="1383" spans="1:23" x14ac:dyDescent="0.25">
      <c r="A1383" s="93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</row>
    <row r="1384" spans="1:23" x14ac:dyDescent="0.25">
      <c r="A1384" s="93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</row>
    <row r="1385" spans="1:23" x14ac:dyDescent="0.25">
      <c r="A1385" s="93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</row>
    <row r="1386" spans="1:23" x14ac:dyDescent="0.25">
      <c r="A1386" s="93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</row>
    <row r="1387" spans="1:23" x14ac:dyDescent="0.25">
      <c r="A1387" s="93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</row>
    <row r="1388" spans="1:23" x14ac:dyDescent="0.25">
      <c r="A1388" s="93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</row>
    <row r="1389" spans="1:23" x14ac:dyDescent="0.25">
      <c r="A1389" s="93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</row>
    <row r="1390" spans="1:23" x14ac:dyDescent="0.25">
      <c r="A1390" s="93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</row>
    <row r="1391" spans="1:23" x14ac:dyDescent="0.25">
      <c r="A1391" s="93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</row>
    <row r="1392" spans="1:23" x14ac:dyDescent="0.25">
      <c r="A1392" s="93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</row>
    <row r="1393" spans="1:23" x14ac:dyDescent="0.25">
      <c r="A1393" s="93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</row>
    <row r="1394" spans="1:23" x14ac:dyDescent="0.25">
      <c r="A1394" s="93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</row>
    <row r="1395" spans="1:23" x14ac:dyDescent="0.25">
      <c r="A1395" s="93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</row>
    <row r="1396" spans="1:23" x14ac:dyDescent="0.25">
      <c r="A1396" s="93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</row>
    <row r="1397" spans="1:23" x14ac:dyDescent="0.25">
      <c r="A1397" s="93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</row>
    <row r="1398" spans="1:23" x14ac:dyDescent="0.25">
      <c r="A1398" s="93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</row>
    <row r="1399" spans="1:23" x14ac:dyDescent="0.25">
      <c r="A1399" s="93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</row>
    <row r="1400" spans="1:23" x14ac:dyDescent="0.25">
      <c r="A1400" s="93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</row>
    <row r="1401" spans="1:23" x14ac:dyDescent="0.25">
      <c r="A1401" s="93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</row>
    <row r="1402" spans="1:23" x14ac:dyDescent="0.25">
      <c r="A1402" s="93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</row>
    <row r="1403" spans="1:23" x14ac:dyDescent="0.25">
      <c r="A1403" s="93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</row>
    <row r="1404" spans="1:23" x14ac:dyDescent="0.25">
      <c r="A1404" s="93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</row>
    <row r="1405" spans="1:23" x14ac:dyDescent="0.25">
      <c r="A1405" s="93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</row>
    <row r="1406" spans="1:23" x14ac:dyDescent="0.25">
      <c r="A1406" s="93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</row>
    <row r="1407" spans="1:23" x14ac:dyDescent="0.25">
      <c r="A1407" s="93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</row>
    <row r="1408" spans="1:23" x14ac:dyDescent="0.25">
      <c r="A1408" s="93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</row>
    <row r="1409" spans="1:23" x14ac:dyDescent="0.25">
      <c r="A1409" s="93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</row>
    <row r="1410" spans="1:23" x14ac:dyDescent="0.25">
      <c r="A1410" s="93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</row>
    <row r="1411" spans="1:23" x14ac:dyDescent="0.25">
      <c r="A1411" s="93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</row>
    <row r="1412" spans="1:23" x14ac:dyDescent="0.25">
      <c r="A1412" s="93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</row>
    <row r="1413" spans="1:23" x14ac:dyDescent="0.25">
      <c r="A1413" s="93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</row>
    <row r="1414" spans="1:23" x14ac:dyDescent="0.25">
      <c r="A1414" s="93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</row>
    <row r="1415" spans="1:23" x14ac:dyDescent="0.25">
      <c r="A1415" s="93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</row>
    <row r="1416" spans="1:23" x14ac:dyDescent="0.25">
      <c r="A1416" s="93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</row>
    <row r="1417" spans="1:23" x14ac:dyDescent="0.25">
      <c r="A1417" s="93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</row>
    <row r="1418" spans="1:23" x14ac:dyDescent="0.25">
      <c r="A1418" s="93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</row>
    <row r="1419" spans="1:23" x14ac:dyDescent="0.25">
      <c r="A1419" s="93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</row>
    <row r="1420" spans="1:23" x14ac:dyDescent="0.25">
      <c r="A1420" s="93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</row>
    <row r="1421" spans="1:23" x14ac:dyDescent="0.25">
      <c r="A1421" s="93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</row>
    <row r="1422" spans="1:23" x14ac:dyDescent="0.25">
      <c r="A1422" s="93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</row>
    <row r="1423" spans="1:23" x14ac:dyDescent="0.25">
      <c r="A1423" s="93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</row>
    <row r="1424" spans="1:23" x14ac:dyDescent="0.25">
      <c r="A1424" s="93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</row>
    <row r="1425" spans="1:23" x14ac:dyDescent="0.25">
      <c r="A1425" s="93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</row>
    <row r="1426" spans="1:23" x14ac:dyDescent="0.25">
      <c r="A1426" s="93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</row>
    <row r="1427" spans="1:23" x14ac:dyDescent="0.25">
      <c r="A1427" s="93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</row>
    <row r="1428" spans="1:23" x14ac:dyDescent="0.25">
      <c r="A1428" s="93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</row>
    <row r="1429" spans="1:23" x14ac:dyDescent="0.25">
      <c r="A1429" s="93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</row>
    <row r="1430" spans="1:23" x14ac:dyDescent="0.25">
      <c r="A1430" s="93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</row>
    <row r="1431" spans="1:23" x14ac:dyDescent="0.25">
      <c r="A1431" s="93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</row>
    <row r="1432" spans="1:23" x14ac:dyDescent="0.25">
      <c r="A1432" s="93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</row>
    <row r="1433" spans="1:23" x14ac:dyDescent="0.25">
      <c r="A1433" s="93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</row>
    <row r="1434" spans="1:23" x14ac:dyDescent="0.25">
      <c r="A1434" s="93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</row>
    <row r="1435" spans="1:23" x14ac:dyDescent="0.25">
      <c r="A1435" s="93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</row>
    <row r="1436" spans="1:23" x14ac:dyDescent="0.25">
      <c r="A1436" s="93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</row>
    <row r="1437" spans="1:23" x14ac:dyDescent="0.25">
      <c r="A1437" s="93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</row>
    <row r="1438" spans="1:23" x14ac:dyDescent="0.25">
      <c r="A1438" s="93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</row>
    <row r="1439" spans="1:23" x14ac:dyDescent="0.25">
      <c r="A1439" s="93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</row>
    <row r="1440" spans="1:23" x14ac:dyDescent="0.25">
      <c r="A1440" s="93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</row>
    <row r="1441" spans="1:23" x14ac:dyDescent="0.25">
      <c r="A1441" s="93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</row>
    <row r="1442" spans="1:23" x14ac:dyDescent="0.25">
      <c r="A1442" s="93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</row>
    <row r="1443" spans="1:23" x14ac:dyDescent="0.25">
      <c r="A1443" s="93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</row>
    <row r="1444" spans="1:23" x14ac:dyDescent="0.25">
      <c r="A1444" s="93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</row>
    <row r="1445" spans="1:23" x14ac:dyDescent="0.25">
      <c r="A1445" s="93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</row>
    <row r="1446" spans="1:23" x14ac:dyDescent="0.25">
      <c r="A1446" s="93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</row>
    <row r="1447" spans="1:23" x14ac:dyDescent="0.25">
      <c r="A1447" s="93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</row>
    <row r="1448" spans="1:23" x14ac:dyDescent="0.25">
      <c r="A1448" s="93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</row>
    <row r="1449" spans="1:23" x14ac:dyDescent="0.25">
      <c r="A1449" s="93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</row>
    <row r="1450" spans="1:23" x14ac:dyDescent="0.25">
      <c r="A1450" s="93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</row>
    <row r="1451" spans="1:23" x14ac:dyDescent="0.25">
      <c r="A1451" s="93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</row>
    <row r="1452" spans="1:23" x14ac:dyDescent="0.25">
      <c r="A1452" s="93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</row>
    <row r="1453" spans="1:23" x14ac:dyDescent="0.25">
      <c r="A1453" s="93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</row>
    <row r="1454" spans="1:23" x14ac:dyDescent="0.25">
      <c r="A1454" s="93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</row>
    <row r="1455" spans="1:23" x14ac:dyDescent="0.25">
      <c r="A1455" s="93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</row>
    <row r="1456" spans="1:23" x14ac:dyDescent="0.25">
      <c r="A1456" s="93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</row>
    <row r="1457" spans="1:23" x14ac:dyDescent="0.25">
      <c r="A1457" s="93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</row>
    <row r="1458" spans="1:23" x14ac:dyDescent="0.25">
      <c r="A1458" s="93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</row>
    <row r="1459" spans="1:23" x14ac:dyDescent="0.25">
      <c r="A1459" s="93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</row>
    <row r="1460" spans="1:23" x14ac:dyDescent="0.25">
      <c r="A1460" s="93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</row>
    <row r="1461" spans="1:23" x14ac:dyDescent="0.25">
      <c r="A1461" s="93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</row>
    <row r="1462" spans="1:23" x14ac:dyDescent="0.25">
      <c r="A1462" s="93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</row>
    <row r="1463" spans="1:23" x14ac:dyDescent="0.25">
      <c r="A1463" s="93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</row>
    <row r="1464" spans="1:23" x14ac:dyDescent="0.25">
      <c r="A1464" s="93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</row>
    <row r="1465" spans="1:23" x14ac:dyDescent="0.25">
      <c r="A1465" s="93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</row>
    <row r="1466" spans="1:23" x14ac:dyDescent="0.25">
      <c r="A1466" s="93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</row>
    <row r="1467" spans="1:23" x14ac:dyDescent="0.25">
      <c r="A1467" s="93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</row>
    <row r="1468" spans="1:23" x14ac:dyDescent="0.25">
      <c r="A1468" s="93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</row>
    <row r="1469" spans="1:23" x14ac:dyDescent="0.25">
      <c r="A1469" s="93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</row>
    <row r="1470" spans="1:23" x14ac:dyDescent="0.25">
      <c r="A1470" s="93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</row>
    <row r="1471" spans="1:23" x14ac:dyDescent="0.25">
      <c r="A1471" s="93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</row>
    <row r="1472" spans="1:23" x14ac:dyDescent="0.25">
      <c r="A1472" s="93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</row>
    <row r="1473" spans="1:23" x14ac:dyDescent="0.25">
      <c r="A1473" s="93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</row>
    <row r="1474" spans="1:23" x14ac:dyDescent="0.25">
      <c r="A1474" s="93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</row>
    <row r="1475" spans="1:23" x14ac:dyDescent="0.25">
      <c r="A1475" s="93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</row>
    <row r="1476" spans="1:23" x14ac:dyDescent="0.25">
      <c r="A1476" s="93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</row>
    <row r="1477" spans="1:23" x14ac:dyDescent="0.25">
      <c r="A1477" s="93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</row>
    <row r="1478" spans="1:23" x14ac:dyDescent="0.25">
      <c r="A1478" s="93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</row>
    <row r="1479" spans="1:23" x14ac:dyDescent="0.25">
      <c r="A1479" s="93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</row>
    <row r="1480" spans="1:23" x14ac:dyDescent="0.25">
      <c r="A1480" s="93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</row>
    <row r="1481" spans="1:23" x14ac:dyDescent="0.25">
      <c r="A1481" s="93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</row>
    <row r="1482" spans="1:23" x14ac:dyDescent="0.25">
      <c r="A1482" s="93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</row>
    <row r="1483" spans="1:23" x14ac:dyDescent="0.25">
      <c r="A1483" s="93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</row>
    <row r="1484" spans="1:23" x14ac:dyDescent="0.25">
      <c r="A1484" s="93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</row>
    <row r="1485" spans="1:23" x14ac:dyDescent="0.25">
      <c r="A1485" s="93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</row>
    <row r="1486" spans="1:23" x14ac:dyDescent="0.25">
      <c r="A1486" s="93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</row>
    <row r="1487" spans="1:23" x14ac:dyDescent="0.25">
      <c r="A1487" s="93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</row>
    <row r="1488" spans="1:23" x14ac:dyDescent="0.25">
      <c r="A1488" s="93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</row>
    <row r="1489" spans="1:23" x14ac:dyDescent="0.25">
      <c r="A1489" s="93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</row>
    <row r="1490" spans="1:23" x14ac:dyDescent="0.25">
      <c r="A1490" s="93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</row>
    <row r="1491" spans="1:23" x14ac:dyDescent="0.25">
      <c r="A1491" s="93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</row>
    <row r="1492" spans="1:23" x14ac:dyDescent="0.25">
      <c r="A1492" s="93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</row>
    <row r="1493" spans="1:23" x14ac:dyDescent="0.25">
      <c r="A1493" s="93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</row>
    <row r="1494" spans="1:23" x14ac:dyDescent="0.25">
      <c r="A1494" s="93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</row>
    <row r="1495" spans="1:23" x14ac:dyDescent="0.25">
      <c r="A1495" s="93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</row>
    <row r="1496" spans="1:23" x14ac:dyDescent="0.25">
      <c r="A1496" s="93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</row>
    <row r="1497" spans="1:23" x14ac:dyDescent="0.25">
      <c r="A1497" s="93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</row>
    <row r="1498" spans="1:23" x14ac:dyDescent="0.25">
      <c r="A1498" s="93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</row>
    <row r="1499" spans="1:23" x14ac:dyDescent="0.25">
      <c r="A1499" s="93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</row>
    <row r="1500" spans="1:23" x14ac:dyDescent="0.25">
      <c r="A1500" s="93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</row>
    <row r="1501" spans="1:23" x14ac:dyDescent="0.25">
      <c r="A1501" s="93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</row>
    <row r="1502" spans="1:23" x14ac:dyDescent="0.25">
      <c r="A1502" s="93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</row>
    <row r="1503" spans="1:23" x14ac:dyDescent="0.25">
      <c r="A1503" s="93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</row>
    <row r="1504" spans="1:23" x14ac:dyDescent="0.25">
      <c r="A1504" s="93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</row>
    <row r="1505" spans="1:23" x14ac:dyDescent="0.25">
      <c r="A1505" s="93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</row>
    <row r="1506" spans="1:23" x14ac:dyDescent="0.25">
      <c r="A1506" s="93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</row>
    <row r="1507" spans="1:23" x14ac:dyDescent="0.25">
      <c r="A1507" s="93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</row>
    <row r="1508" spans="1:23" x14ac:dyDescent="0.25">
      <c r="A1508" s="93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</row>
    <row r="1509" spans="1:23" x14ac:dyDescent="0.25">
      <c r="A1509" s="93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</row>
    <row r="1510" spans="1:23" x14ac:dyDescent="0.25">
      <c r="A1510" s="93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</row>
    <row r="1511" spans="1:23" x14ac:dyDescent="0.25">
      <c r="A1511" s="93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</row>
    <row r="1512" spans="1:23" x14ac:dyDescent="0.25">
      <c r="A1512" s="93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</row>
    <row r="1513" spans="1:23" x14ac:dyDescent="0.25">
      <c r="A1513" s="93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</row>
    <row r="1514" spans="1:23" x14ac:dyDescent="0.25">
      <c r="A1514" s="93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</row>
    <row r="1515" spans="1:23" x14ac:dyDescent="0.25">
      <c r="A1515" s="93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</row>
    <row r="1516" spans="1:23" x14ac:dyDescent="0.25">
      <c r="A1516" s="93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</row>
    <row r="1517" spans="1:23" x14ac:dyDescent="0.25">
      <c r="A1517" s="93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</row>
    <row r="1518" spans="1:23" x14ac:dyDescent="0.25">
      <c r="A1518" s="93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</row>
    <row r="1519" spans="1:23" x14ac:dyDescent="0.25">
      <c r="A1519" s="93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</row>
    <row r="1520" spans="1:23" x14ac:dyDescent="0.25">
      <c r="A1520" s="93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</row>
    <row r="1521" spans="1:23" x14ac:dyDescent="0.25">
      <c r="A1521" s="93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</row>
    <row r="1522" spans="1:23" x14ac:dyDescent="0.25">
      <c r="A1522" s="93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</row>
    <row r="1523" spans="1:23" x14ac:dyDescent="0.25">
      <c r="A1523" s="93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</row>
    <row r="1524" spans="1:23" x14ac:dyDescent="0.25">
      <c r="A1524" s="93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</row>
    <row r="1525" spans="1:23" x14ac:dyDescent="0.25">
      <c r="A1525" s="93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</row>
    <row r="1526" spans="1:23" x14ac:dyDescent="0.25">
      <c r="A1526" s="93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</row>
    <row r="1527" spans="1:23" x14ac:dyDescent="0.25">
      <c r="A1527" s="93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</row>
    <row r="1528" spans="1:23" x14ac:dyDescent="0.25">
      <c r="A1528" s="93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</row>
    <row r="1529" spans="1:23" x14ac:dyDescent="0.25">
      <c r="A1529" s="93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</row>
    <row r="1530" spans="1:23" x14ac:dyDescent="0.25">
      <c r="A1530" s="93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</row>
    <row r="1531" spans="1:23" x14ac:dyDescent="0.25">
      <c r="A1531" s="93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</row>
    <row r="1532" spans="1:23" x14ac:dyDescent="0.25">
      <c r="A1532" s="93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</row>
    <row r="1533" spans="1:23" x14ac:dyDescent="0.25">
      <c r="A1533" s="93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</row>
    <row r="1534" spans="1:23" x14ac:dyDescent="0.25">
      <c r="A1534" s="93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</row>
    <row r="1535" spans="1:23" x14ac:dyDescent="0.25">
      <c r="A1535" s="93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</row>
    <row r="1536" spans="1:23" x14ac:dyDescent="0.25">
      <c r="A1536" s="93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</row>
    <row r="1537" spans="1:23" x14ac:dyDescent="0.25">
      <c r="A1537" s="93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</row>
    <row r="1538" spans="1:23" x14ac:dyDescent="0.25">
      <c r="A1538" s="93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</row>
    <row r="1539" spans="1:23" x14ac:dyDescent="0.25">
      <c r="A1539" s="93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</row>
    <row r="1540" spans="1:23" x14ac:dyDescent="0.25">
      <c r="A1540" s="93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</row>
    <row r="1541" spans="1:23" x14ac:dyDescent="0.25">
      <c r="A1541" s="93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</row>
    <row r="1542" spans="1:23" x14ac:dyDescent="0.25">
      <c r="A1542" s="93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</row>
    <row r="1543" spans="1:23" x14ac:dyDescent="0.25">
      <c r="A1543" s="93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</row>
    <row r="1544" spans="1:23" x14ac:dyDescent="0.25">
      <c r="A1544" s="93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</row>
    <row r="1545" spans="1:23" x14ac:dyDescent="0.25">
      <c r="A1545" s="93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</row>
    <row r="1546" spans="1:23" x14ac:dyDescent="0.25">
      <c r="A1546" s="93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</row>
    <row r="1547" spans="1:23" x14ac:dyDescent="0.25">
      <c r="A1547" s="93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</row>
    <row r="1548" spans="1:23" x14ac:dyDescent="0.25">
      <c r="A1548" s="93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</row>
    <row r="1549" spans="1:23" x14ac:dyDescent="0.25">
      <c r="A1549" s="93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</row>
    <row r="1550" spans="1:23" x14ac:dyDescent="0.25">
      <c r="A1550" s="93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</row>
    <row r="1551" spans="1:23" x14ac:dyDescent="0.25">
      <c r="A1551" s="93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</row>
    <row r="1552" spans="1:23" x14ac:dyDescent="0.25">
      <c r="A1552" s="93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</row>
    <row r="1553" spans="1:23" x14ac:dyDescent="0.25">
      <c r="A1553" s="93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</row>
    <row r="1554" spans="1:23" x14ac:dyDescent="0.25">
      <c r="A1554" s="93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</row>
    <row r="1555" spans="1:23" x14ac:dyDescent="0.25">
      <c r="A1555" s="93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</row>
    <row r="1556" spans="1:23" x14ac:dyDescent="0.25">
      <c r="A1556" s="93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</row>
    <row r="1557" spans="1:23" x14ac:dyDescent="0.25">
      <c r="A1557" s="93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</row>
    <row r="1558" spans="1:23" x14ac:dyDescent="0.25">
      <c r="A1558" s="93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</row>
    <row r="1559" spans="1:23" x14ac:dyDescent="0.25">
      <c r="A1559" s="93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</row>
    <row r="1560" spans="1:23" x14ac:dyDescent="0.25">
      <c r="A1560" s="93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</row>
    <row r="1561" spans="1:23" x14ac:dyDescent="0.25">
      <c r="A1561" s="93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</row>
    <row r="1562" spans="1:23" x14ac:dyDescent="0.25">
      <c r="A1562" s="93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</row>
    <row r="1563" spans="1:23" x14ac:dyDescent="0.25">
      <c r="A1563" s="93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</row>
    <row r="1564" spans="1:23" x14ac:dyDescent="0.25">
      <c r="A1564" s="93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</row>
    <row r="1565" spans="1:23" x14ac:dyDescent="0.25">
      <c r="A1565" s="93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</row>
    <row r="1566" spans="1:23" x14ac:dyDescent="0.25">
      <c r="A1566" s="93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</row>
    <row r="1567" spans="1:23" x14ac:dyDescent="0.25">
      <c r="A1567" s="93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</row>
    <row r="1568" spans="1:23" x14ac:dyDescent="0.25">
      <c r="A1568" s="93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</row>
    <row r="1569" spans="1:23" x14ac:dyDescent="0.25">
      <c r="A1569" s="93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</row>
    <row r="1570" spans="1:23" x14ac:dyDescent="0.25">
      <c r="A1570" s="93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</row>
    <row r="1571" spans="1:23" x14ac:dyDescent="0.25">
      <c r="A1571" s="93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</row>
    <row r="1572" spans="1:23" x14ac:dyDescent="0.25">
      <c r="A1572" s="93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</row>
    <row r="1573" spans="1:23" x14ac:dyDescent="0.25">
      <c r="A1573" s="93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</row>
    <row r="1574" spans="1:23" x14ac:dyDescent="0.25">
      <c r="A1574" s="93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</row>
    <row r="1575" spans="1:23" x14ac:dyDescent="0.25">
      <c r="A1575" s="93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</row>
    <row r="1576" spans="1:23" x14ac:dyDescent="0.25">
      <c r="A1576" s="93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</row>
    <row r="1577" spans="1:23" x14ac:dyDescent="0.25">
      <c r="A1577" s="93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</row>
    <row r="1578" spans="1:23" x14ac:dyDescent="0.25">
      <c r="A1578" s="93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</row>
    <row r="1579" spans="1:23" x14ac:dyDescent="0.25">
      <c r="A1579" s="93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</row>
    <row r="1580" spans="1:23" x14ac:dyDescent="0.25">
      <c r="A1580" s="93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</row>
    <row r="1581" spans="1:23" x14ac:dyDescent="0.25">
      <c r="A1581" s="93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</row>
    <row r="1582" spans="1:23" x14ac:dyDescent="0.25">
      <c r="A1582" s="93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</row>
    <row r="1583" spans="1:23" x14ac:dyDescent="0.25">
      <c r="A1583" s="93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</row>
    <row r="1584" spans="1:23" x14ac:dyDescent="0.25">
      <c r="A1584" s="93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</row>
    <row r="1585" spans="1:23" x14ac:dyDescent="0.25">
      <c r="A1585" s="93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</row>
    <row r="1586" spans="1:23" x14ac:dyDescent="0.25">
      <c r="A1586" s="93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</row>
    <row r="1587" spans="1:23" x14ac:dyDescent="0.25">
      <c r="A1587" s="93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</row>
    <row r="1588" spans="1:23" x14ac:dyDescent="0.25">
      <c r="A1588" s="93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</row>
    <row r="1589" spans="1:23" x14ac:dyDescent="0.25">
      <c r="A1589" s="93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</row>
    <row r="1590" spans="1:23" x14ac:dyDescent="0.25">
      <c r="A1590" s="93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</row>
    <row r="1591" spans="1:23" x14ac:dyDescent="0.25">
      <c r="A1591" s="93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</row>
    <row r="1592" spans="1:23" x14ac:dyDescent="0.25">
      <c r="A1592" s="93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</row>
    <row r="1593" spans="1:23" x14ac:dyDescent="0.25">
      <c r="A1593" s="93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</row>
    <row r="1594" spans="1:23" x14ac:dyDescent="0.25">
      <c r="A1594" s="93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</row>
    <row r="1595" spans="1:23" x14ac:dyDescent="0.25">
      <c r="A1595" s="93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</row>
    <row r="1596" spans="1:23" x14ac:dyDescent="0.25">
      <c r="A1596" s="93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</row>
    <row r="1597" spans="1:23" x14ac:dyDescent="0.25">
      <c r="A1597" s="93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</row>
    <row r="1598" spans="1:23" x14ac:dyDescent="0.25">
      <c r="A1598" s="93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</row>
    <row r="1599" spans="1:23" x14ac:dyDescent="0.25">
      <c r="A1599" s="93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</row>
    <row r="1600" spans="1:23" x14ac:dyDescent="0.25">
      <c r="A1600" s="93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</row>
    <row r="1601" spans="1:23" x14ac:dyDescent="0.25">
      <c r="A1601" s="93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</row>
    <row r="1602" spans="1:23" x14ac:dyDescent="0.25">
      <c r="A1602" s="93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</row>
    <row r="1603" spans="1:23" x14ac:dyDescent="0.25">
      <c r="A1603" s="93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</row>
    <row r="1604" spans="1:23" x14ac:dyDescent="0.25">
      <c r="A1604" s="93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</row>
    <row r="1605" spans="1:23" x14ac:dyDescent="0.25">
      <c r="A1605" s="93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</row>
    <row r="1606" spans="1:23" x14ac:dyDescent="0.25">
      <c r="A1606" s="93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</row>
    <row r="1607" spans="1:23" x14ac:dyDescent="0.25">
      <c r="A1607" s="93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</row>
    <row r="1608" spans="1:23" x14ac:dyDescent="0.25">
      <c r="A1608" s="93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</row>
    <row r="1609" spans="1:23" x14ac:dyDescent="0.25">
      <c r="A1609" s="93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</row>
    <row r="1610" spans="1:23" x14ac:dyDescent="0.25">
      <c r="A1610" s="93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</row>
    <row r="1611" spans="1:23" x14ac:dyDescent="0.25">
      <c r="A1611" s="93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</row>
    <row r="1612" spans="1:23" x14ac:dyDescent="0.25">
      <c r="A1612" s="93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</row>
    <row r="1613" spans="1:23" x14ac:dyDescent="0.25">
      <c r="A1613" s="93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</row>
    <row r="1614" spans="1:23" x14ac:dyDescent="0.25">
      <c r="A1614" s="93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</row>
    <row r="1615" spans="1:23" x14ac:dyDescent="0.25">
      <c r="A1615" s="93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</row>
    <row r="1616" spans="1:23" x14ac:dyDescent="0.25">
      <c r="A1616" s="93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</row>
    <row r="1617" spans="1:23" x14ac:dyDescent="0.25">
      <c r="A1617" s="93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</row>
    <row r="1618" spans="1:23" x14ac:dyDescent="0.25">
      <c r="A1618" s="93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</row>
    <row r="1619" spans="1:23" x14ac:dyDescent="0.25">
      <c r="A1619" s="93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</row>
    <row r="1620" spans="1:23" x14ac:dyDescent="0.25">
      <c r="A1620" s="93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</row>
    <row r="1621" spans="1:23" x14ac:dyDescent="0.25">
      <c r="A1621" s="93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</row>
    <row r="1622" spans="1:23" x14ac:dyDescent="0.25">
      <c r="A1622" s="93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</row>
    <row r="1623" spans="1:23" x14ac:dyDescent="0.25">
      <c r="A1623" s="93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</row>
    <row r="1624" spans="1:23" x14ac:dyDescent="0.25">
      <c r="A1624" s="93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</row>
    <row r="1625" spans="1:23" x14ac:dyDescent="0.25">
      <c r="A1625" s="93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</row>
    <row r="1626" spans="1:23" x14ac:dyDescent="0.25">
      <c r="A1626" s="93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</row>
    <row r="1627" spans="1:23" x14ac:dyDescent="0.25">
      <c r="A1627" s="93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</row>
    <row r="1628" spans="1:23" x14ac:dyDescent="0.25">
      <c r="A1628" s="93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</row>
    <row r="1629" spans="1:23" x14ac:dyDescent="0.25">
      <c r="A1629" s="93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</row>
    <row r="1630" spans="1:23" x14ac:dyDescent="0.25">
      <c r="A1630" s="93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</row>
    <row r="1631" spans="1:23" x14ac:dyDescent="0.25">
      <c r="A1631" s="93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</row>
    <row r="1632" spans="1:23" x14ac:dyDescent="0.25">
      <c r="A1632" s="93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</row>
    <row r="1633" spans="1:23" x14ac:dyDescent="0.25">
      <c r="A1633" s="93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</row>
    <row r="1634" spans="1:23" x14ac:dyDescent="0.25">
      <c r="A1634" s="93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</row>
    <row r="1635" spans="1:23" x14ac:dyDescent="0.25">
      <c r="A1635" s="93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</row>
    <row r="1636" spans="1:23" x14ac:dyDescent="0.25">
      <c r="A1636" s="93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</row>
    <row r="1637" spans="1:23" x14ac:dyDescent="0.25">
      <c r="A1637" s="93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</row>
    <row r="1638" spans="1:23" x14ac:dyDescent="0.25">
      <c r="A1638" s="93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</row>
    <row r="1639" spans="1:23" x14ac:dyDescent="0.25">
      <c r="A1639" s="93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</row>
    <row r="1640" spans="1:23" x14ac:dyDescent="0.25">
      <c r="A1640" s="93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</row>
    <row r="1641" spans="1:23" x14ac:dyDescent="0.25">
      <c r="A1641" s="93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</row>
    <row r="1642" spans="1:23" x14ac:dyDescent="0.25">
      <c r="A1642" s="93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</row>
    <row r="1643" spans="1:23" x14ac:dyDescent="0.25">
      <c r="A1643" s="93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</row>
    <row r="1644" spans="1:23" x14ac:dyDescent="0.25">
      <c r="A1644" s="93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</row>
    <row r="1645" spans="1:23" x14ac:dyDescent="0.25">
      <c r="A1645" s="93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</row>
    <row r="1646" spans="1:23" x14ac:dyDescent="0.25">
      <c r="A1646" s="93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</row>
    <row r="1647" spans="1:23" x14ac:dyDescent="0.25">
      <c r="A1647" s="93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</row>
    <row r="1648" spans="1:23" x14ac:dyDescent="0.25">
      <c r="A1648" s="93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</row>
    <row r="1649" spans="1:23" x14ac:dyDescent="0.25">
      <c r="A1649" s="93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</row>
    <row r="1650" spans="1:23" x14ac:dyDescent="0.25">
      <c r="A1650" s="93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</row>
    <row r="1651" spans="1:23" x14ac:dyDescent="0.25">
      <c r="A1651" s="93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</row>
    <row r="1652" spans="1:23" x14ac:dyDescent="0.25">
      <c r="A1652" s="93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</row>
    <row r="1653" spans="1:23" x14ac:dyDescent="0.25">
      <c r="A1653" s="93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</row>
    <row r="1654" spans="1:23" x14ac:dyDescent="0.25">
      <c r="A1654" s="93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</row>
    <row r="1655" spans="1:23" x14ac:dyDescent="0.25">
      <c r="A1655" s="93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</row>
    <row r="1656" spans="1:23" x14ac:dyDescent="0.25">
      <c r="A1656" s="93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</row>
    <row r="1657" spans="1:23" x14ac:dyDescent="0.25">
      <c r="A1657" s="93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</row>
    <row r="1658" spans="1:23" x14ac:dyDescent="0.25">
      <c r="A1658" s="93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</row>
    <row r="1659" spans="1:23" x14ac:dyDescent="0.25">
      <c r="A1659" s="93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</row>
    <row r="1660" spans="1:23" x14ac:dyDescent="0.25">
      <c r="A1660" s="93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</row>
    <row r="1661" spans="1:23" x14ac:dyDescent="0.25">
      <c r="A1661" s="93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</row>
    <row r="1662" spans="1:23" x14ac:dyDescent="0.25">
      <c r="A1662" s="93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</row>
    <row r="1663" spans="1:23" x14ac:dyDescent="0.25">
      <c r="A1663" s="93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</row>
    <row r="1664" spans="1:23" x14ac:dyDescent="0.25">
      <c r="A1664" s="93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</row>
    <row r="1665" spans="1:23" x14ac:dyDescent="0.25">
      <c r="A1665" s="93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</row>
    <row r="1666" spans="1:23" x14ac:dyDescent="0.25">
      <c r="A1666" s="93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</row>
    <row r="1667" spans="1:23" x14ac:dyDescent="0.25">
      <c r="A1667" s="93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</row>
    <row r="1668" spans="1:23" x14ac:dyDescent="0.25">
      <c r="A1668" s="93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</row>
    <row r="1669" spans="1:23" x14ac:dyDescent="0.25">
      <c r="A1669" s="93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</row>
    <row r="1670" spans="1:23" x14ac:dyDescent="0.25">
      <c r="A1670" s="93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</row>
    <row r="1671" spans="1:23" x14ac:dyDescent="0.25">
      <c r="A1671" s="93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</row>
    <row r="1672" spans="1:23" x14ac:dyDescent="0.25">
      <c r="A1672" s="93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</row>
    <row r="1673" spans="1:23" x14ac:dyDescent="0.25">
      <c r="A1673" s="93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</row>
    <row r="1674" spans="1:23" x14ac:dyDescent="0.25">
      <c r="A1674" s="93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</row>
    <row r="1675" spans="1:23" x14ac:dyDescent="0.25">
      <c r="A1675" s="93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</row>
    <row r="1676" spans="1:23" x14ac:dyDescent="0.25">
      <c r="A1676" s="93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</row>
    <row r="1677" spans="1:23" x14ac:dyDescent="0.25">
      <c r="A1677" s="93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</row>
    <row r="1678" spans="1:23" x14ac:dyDescent="0.25">
      <c r="A1678" s="93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</row>
    <row r="1679" spans="1:23" x14ac:dyDescent="0.25">
      <c r="A1679" s="93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</row>
    <row r="1680" spans="1:23" x14ac:dyDescent="0.25">
      <c r="A1680" s="93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</row>
    <row r="1681" spans="1:23" x14ac:dyDescent="0.25">
      <c r="A1681" s="93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</row>
    <row r="1682" spans="1:23" x14ac:dyDescent="0.25">
      <c r="A1682" s="93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</row>
    <row r="1683" spans="1:23" x14ac:dyDescent="0.25">
      <c r="A1683" s="93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</row>
    <row r="1684" spans="1:23" x14ac:dyDescent="0.25">
      <c r="A1684" s="93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</row>
    <row r="1685" spans="1:23" x14ac:dyDescent="0.25">
      <c r="A1685" s="93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</row>
    <row r="1686" spans="1:23" x14ac:dyDescent="0.25">
      <c r="A1686" s="93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</row>
    <row r="1687" spans="1:23" x14ac:dyDescent="0.25">
      <c r="A1687" s="93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</row>
    <row r="1688" spans="1:23" x14ac:dyDescent="0.25">
      <c r="A1688" s="93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</row>
    <row r="1689" spans="1:23" x14ac:dyDescent="0.25">
      <c r="A1689" s="93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</row>
    <row r="1690" spans="1:23" x14ac:dyDescent="0.25">
      <c r="A1690" s="93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</row>
    <row r="1691" spans="1:23" x14ac:dyDescent="0.25">
      <c r="A1691" s="93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</row>
    <row r="1692" spans="1:23" x14ac:dyDescent="0.25">
      <c r="A1692" s="93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</row>
    <row r="1693" spans="1:23" x14ac:dyDescent="0.25">
      <c r="A1693" s="93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</row>
    <row r="1694" spans="1:23" x14ac:dyDescent="0.25">
      <c r="A1694" s="93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</row>
    <row r="1695" spans="1:23" x14ac:dyDescent="0.25">
      <c r="A1695" s="93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</row>
    <row r="1696" spans="1:23" x14ac:dyDescent="0.25">
      <c r="A1696" s="93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</row>
    <row r="1697" spans="1:23" x14ac:dyDescent="0.25">
      <c r="A1697" s="93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</row>
    <row r="1698" spans="1:23" x14ac:dyDescent="0.25">
      <c r="A1698" s="93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</row>
    <row r="1699" spans="1:23" x14ac:dyDescent="0.25">
      <c r="A1699" s="93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</row>
    <row r="1700" spans="1:23" x14ac:dyDescent="0.25">
      <c r="A1700" s="93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</row>
    <row r="1701" spans="1:23" x14ac:dyDescent="0.25">
      <c r="A1701" s="93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</row>
    <row r="1702" spans="1:23" x14ac:dyDescent="0.25">
      <c r="A1702" s="93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</row>
    <row r="1703" spans="1:23" x14ac:dyDescent="0.25">
      <c r="A1703" s="93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</row>
    <row r="1704" spans="1:23" x14ac:dyDescent="0.25">
      <c r="A1704" s="93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</row>
    <row r="1705" spans="1:23" x14ac:dyDescent="0.25">
      <c r="A1705" s="93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</row>
    <row r="1706" spans="1:23" x14ac:dyDescent="0.25">
      <c r="A1706" s="93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</row>
    <row r="1707" spans="1:23" x14ac:dyDescent="0.25">
      <c r="A1707" s="93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</row>
    <row r="1708" spans="1:23" x14ac:dyDescent="0.25">
      <c r="A1708" s="93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</row>
    <row r="1709" spans="1:23" x14ac:dyDescent="0.25">
      <c r="A1709" s="93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</row>
    <row r="1710" spans="1:23" x14ac:dyDescent="0.25">
      <c r="A1710" s="93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</row>
    <row r="1711" spans="1:23" x14ac:dyDescent="0.25">
      <c r="A1711" s="93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</row>
    <row r="1712" spans="1:23" x14ac:dyDescent="0.25">
      <c r="A1712" s="93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</row>
    <row r="1713" spans="1:23" x14ac:dyDescent="0.25">
      <c r="A1713" s="93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</row>
    <row r="1714" spans="1:23" x14ac:dyDescent="0.25">
      <c r="A1714" s="93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</row>
    <row r="1715" spans="1:23" x14ac:dyDescent="0.25">
      <c r="A1715" s="93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</row>
    <row r="1716" spans="1:23" x14ac:dyDescent="0.25">
      <c r="A1716" s="93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</row>
    <row r="1717" spans="1:23" x14ac:dyDescent="0.25">
      <c r="A1717" s="93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</row>
    <row r="1718" spans="1:23" x14ac:dyDescent="0.25">
      <c r="A1718" s="93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</row>
    <row r="1719" spans="1:23" x14ac:dyDescent="0.25">
      <c r="A1719" s="93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</row>
    <row r="1720" spans="1:23" x14ac:dyDescent="0.25">
      <c r="A1720" s="93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</row>
    <row r="1721" spans="1:23" x14ac:dyDescent="0.25">
      <c r="A1721" s="93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</row>
    <row r="1722" spans="1:23" x14ac:dyDescent="0.25">
      <c r="A1722" s="93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</row>
    <row r="1723" spans="1:23" x14ac:dyDescent="0.25">
      <c r="A1723" s="93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</row>
    <row r="1724" spans="1:23" x14ac:dyDescent="0.25">
      <c r="A1724" s="93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</row>
    <row r="1725" spans="1:23" x14ac:dyDescent="0.25">
      <c r="A1725" s="93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</row>
    <row r="1726" spans="1:23" x14ac:dyDescent="0.25">
      <c r="A1726" s="93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</row>
    <row r="1727" spans="1:23" x14ac:dyDescent="0.25">
      <c r="A1727" s="93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</row>
    <row r="1728" spans="1:23" x14ac:dyDescent="0.25">
      <c r="A1728" s="93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</row>
    <row r="1729" spans="1:23" x14ac:dyDescent="0.25">
      <c r="A1729" s="93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</row>
    <row r="1730" spans="1:23" x14ac:dyDescent="0.25">
      <c r="A1730" s="93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</row>
    <row r="1731" spans="1:23" x14ac:dyDescent="0.25">
      <c r="A1731" s="93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</row>
    <row r="1732" spans="1:23" x14ac:dyDescent="0.25">
      <c r="A1732" s="93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</row>
    <row r="1733" spans="1:23" x14ac:dyDescent="0.25">
      <c r="A1733" s="93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</row>
    <row r="1734" spans="1:23" x14ac:dyDescent="0.25">
      <c r="A1734" s="93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</row>
    <row r="1735" spans="1:23" x14ac:dyDescent="0.25">
      <c r="A1735" s="93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</row>
    <row r="1736" spans="1:23" x14ac:dyDescent="0.25">
      <c r="A1736" s="93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</row>
    <row r="1737" spans="1:23" x14ac:dyDescent="0.25">
      <c r="A1737" s="93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</row>
    <row r="1738" spans="1:23" x14ac:dyDescent="0.25">
      <c r="A1738" s="93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</row>
    <row r="1739" spans="1:23" x14ac:dyDescent="0.25">
      <c r="A1739" s="93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</row>
    <row r="1740" spans="1:23" x14ac:dyDescent="0.25">
      <c r="A1740" s="93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</row>
    <row r="1741" spans="1:23" x14ac:dyDescent="0.25">
      <c r="A1741" s="93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</row>
    <row r="1742" spans="1:23" x14ac:dyDescent="0.25">
      <c r="A1742" s="93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</row>
    <row r="1743" spans="1:23" x14ac:dyDescent="0.25">
      <c r="A1743" s="93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</row>
    <row r="1744" spans="1:23" x14ac:dyDescent="0.25">
      <c r="A1744" s="93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</row>
    <row r="1745" spans="1:23" x14ac:dyDescent="0.25">
      <c r="A1745" s="93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</row>
    <row r="1746" spans="1:23" x14ac:dyDescent="0.25">
      <c r="A1746" s="93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</row>
    <row r="1747" spans="1:23" x14ac:dyDescent="0.25">
      <c r="A1747" s="93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</row>
    <row r="1748" spans="1:23" x14ac:dyDescent="0.25">
      <c r="A1748" s="93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</row>
    <row r="1749" spans="1:23" x14ac:dyDescent="0.25">
      <c r="A1749" s="93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</row>
    <row r="1750" spans="1:23" x14ac:dyDescent="0.25">
      <c r="A1750" s="93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</row>
    <row r="1751" spans="1:23" x14ac:dyDescent="0.25">
      <c r="A1751" s="93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</row>
    <row r="1752" spans="1:23" x14ac:dyDescent="0.25">
      <c r="A1752" s="93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</row>
    <row r="1753" spans="1:23" x14ac:dyDescent="0.25">
      <c r="A1753" s="93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</row>
    <row r="1754" spans="1:23" x14ac:dyDescent="0.25">
      <c r="A1754" s="93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</row>
    <row r="1755" spans="1:23" x14ac:dyDescent="0.25">
      <c r="A1755" s="93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</row>
    <row r="1756" spans="1:23" x14ac:dyDescent="0.25">
      <c r="A1756" s="93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</row>
    <row r="1757" spans="1:23" x14ac:dyDescent="0.25">
      <c r="A1757" s="93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</row>
    <row r="1758" spans="1:23" x14ac:dyDescent="0.25">
      <c r="A1758" s="93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</row>
    <row r="1759" spans="1:23" x14ac:dyDescent="0.25">
      <c r="A1759" s="93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</row>
    <row r="1760" spans="1:23" x14ac:dyDescent="0.25">
      <c r="A1760" s="93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</row>
    <row r="1761" spans="1:23" x14ac:dyDescent="0.25">
      <c r="A1761" s="93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</row>
    <row r="1762" spans="1:23" x14ac:dyDescent="0.25">
      <c r="A1762" s="93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</row>
    <row r="1763" spans="1:23" x14ac:dyDescent="0.25">
      <c r="A1763" s="93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</row>
    <row r="1764" spans="1:23" x14ac:dyDescent="0.25">
      <c r="A1764" s="93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</row>
    <row r="1765" spans="1:23" x14ac:dyDescent="0.25">
      <c r="A1765" s="93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</row>
    <row r="1766" spans="1:23" x14ac:dyDescent="0.25">
      <c r="A1766" s="93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</row>
    <row r="1767" spans="1:23" x14ac:dyDescent="0.25">
      <c r="A1767" s="93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</row>
    <row r="1768" spans="1:23" x14ac:dyDescent="0.25">
      <c r="A1768" s="93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</row>
    <row r="1769" spans="1:23" x14ac:dyDescent="0.25">
      <c r="A1769" s="93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</row>
    <row r="1770" spans="1:23" x14ac:dyDescent="0.25">
      <c r="A1770" s="93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</row>
    <row r="1771" spans="1:23" x14ac:dyDescent="0.25">
      <c r="A1771" s="93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</row>
    <row r="1772" spans="1:23" x14ac:dyDescent="0.25">
      <c r="A1772" s="93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</row>
    <row r="1773" spans="1:23" x14ac:dyDescent="0.25">
      <c r="A1773" s="93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</row>
    <row r="1774" spans="1:23" x14ac:dyDescent="0.25">
      <c r="A1774" s="93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</row>
    <row r="1775" spans="1:23" x14ac:dyDescent="0.25">
      <c r="A1775" s="93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</row>
    <row r="1776" spans="1:23" x14ac:dyDescent="0.25">
      <c r="A1776" s="93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</row>
    <row r="1777" spans="1:23" x14ac:dyDescent="0.25">
      <c r="A1777" s="93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</row>
    <row r="1778" spans="1:23" x14ac:dyDescent="0.25">
      <c r="A1778" s="93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</row>
    <row r="1779" spans="1:23" x14ac:dyDescent="0.25">
      <c r="A1779" s="93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</row>
    <row r="1780" spans="1:23" x14ac:dyDescent="0.25">
      <c r="A1780" s="93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</row>
    <row r="1781" spans="1:23" x14ac:dyDescent="0.25">
      <c r="A1781" s="93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</row>
    <row r="1782" spans="1:23" x14ac:dyDescent="0.25">
      <c r="A1782" s="93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</row>
    <row r="1783" spans="1:23" x14ac:dyDescent="0.25">
      <c r="A1783" s="93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</row>
    <row r="1784" spans="1:23" x14ac:dyDescent="0.25">
      <c r="A1784" s="93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</row>
    <row r="1785" spans="1:23" x14ac:dyDescent="0.25">
      <c r="A1785" s="93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</row>
    <row r="1786" spans="1:23" x14ac:dyDescent="0.25">
      <c r="A1786" s="93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</row>
    <row r="1787" spans="1:23" x14ac:dyDescent="0.25">
      <c r="A1787" s="93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</row>
    <row r="1788" spans="1:23" x14ac:dyDescent="0.25">
      <c r="A1788" s="93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</row>
    <row r="1789" spans="1:23" x14ac:dyDescent="0.25">
      <c r="A1789" s="93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</row>
    <row r="1790" spans="1:23" x14ac:dyDescent="0.25">
      <c r="A1790" s="93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</row>
    <row r="1791" spans="1:23" x14ac:dyDescent="0.25">
      <c r="A1791" s="93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</row>
    <row r="1792" spans="1:23" x14ac:dyDescent="0.25">
      <c r="A1792" s="93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</row>
    <row r="1793" spans="1:23" x14ac:dyDescent="0.25">
      <c r="A1793" s="93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</row>
    <row r="1794" spans="1:23" x14ac:dyDescent="0.25">
      <c r="A1794" s="93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</row>
    <row r="1795" spans="1:23" x14ac:dyDescent="0.25">
      <c r="A1795" s="93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</row>
    <row r="1796" spans="1:23" x14ac:dyDescent="0.25">
      <c r="A1796" s="93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</row>
    <row r="1797" spans="1:23" x14ac:dyDescent="0.25">
      <c r="A1797" s="93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</row>
    <row r="1798" spans="1:23" x14ac:dyDescent="0.25">
      <c r="A1798" s="93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</row>
    <row r="1799" spans="1:23" x14ac:dyDescent="0.25">
      <c r="A1799" s="93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</row>
    <row r="1800" spans="1:23" x14ac:dyDescent="0.25">
      <c r="A1800" s="93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</row>
    <row r="1801" spans="1:23" x14ac:dyDescent="0.25">
      <c r="A1801" s="93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</row>
    <row r="1802" spans="1:23" x14ac:dyDescent="0.25">
      <c r="A1802" s="93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</row>
    <row r="1803" spans="1:23" x14ac:dyDescent="0.25">
      <c r="A1803" s="93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</row>
    <row r="1804" spans="1:23" x14ac:dyDescent="0.25">
      <c r="A1804" s="93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</row>
    <row r="1805" spans="1:23" x14ac:dyDescent="0.25">
      <c r="A1805" s="93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</row>
    <row r="1806" spans="1:23" x14ac:dyDescent="0.25">
      <c r="A1806" s="93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</row>
    <row r="1807" spans="1:23" x14ac:dyDescent="0.25">
      <c r="A1807" s="93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</row>
    <row r="1808" spans="1:23" x14ac:dyDescent="0.25">
      <c r="A1808" s="93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</row>
    <row r="1809" spans="1:23" x14ac:dyDescent="0.25">
      <c r="A1809" s="93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</row>
    <row r="1810" spans="1:23" x14ac:dyDescent="0.25">
      <c r="A1810" s="93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</row>
    <row r="1811" spans="1:23" x14ac:dyDescent="0.25">
      <c r="A1811" s="93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</row>
    <row r="1812" spans="1:23" x14ac:dyDescent="0.25">
      <c r="A1812" s="93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</row>
    <row r="1813" spans="1:23" x14ac:dyDescent="0.25">
      <c r="A1813" s="93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</row>
    <row r="1814" spans="1:23" x14ac:dyDescent="0.25">
      <c r="A1814" s="93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</row>
    <row r="1815" spans="1:23" x14ac:dyDescent="0.25">
      <c r="A1815" s="93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</row>
    <row r="1816" spans="1:23" x14ac:dyDescent="0.25">
      <c r="A1816" s="93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</row>
    <row r="1817" spans="1:23" x14ac:dyDescent="0.25">
      <c r="A1817" s="93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</row>
    <row r="1818" spans="1:23" x14ac:dyDescent="0.25">
      <c r="A1818" s="93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</row>
    <row r="1819" spans="1:23" x14ac:dyDescent="0.25">
      <c r="A1819" s="93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</row>
    <row r="1820" spans="1:23" x14ac:dyDescent="0.25">
      <c r="A1820" s="93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</row>
    <row r="1821" spans="1:23" x14ac:dyDescent="0.25">
      <c r="A1821" s="93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</row>
    <row r="1822" spans="1:23" x14ac:dyDescent="0.25">
      <c r="A1822" s="93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</row>
    <row r="1823" spans="1:23" x14ac:dyDescent="0.25">
      <c r="A1823" s="93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</row>
    <row r="1824" spans="1:23" x14ac:dyDescent="0.25">
      <c r="A1824" s="93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</row>
    <row r="1825" spans="1:23" x14ac:dyDescent="0.25">
      <c r="A1825" s="93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</row>
    <row r="1826" spans="1:23" x14ac:dyDescent="0.25">
      <c r="A1826" s="93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</row>
    <row r="1827" spans="1:23" x14ac:dyDescent="0.25">
      <c r="A1827" s="93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</row>
    <row r="1828" spans="1:23" x14ac:dyDescent="0.25">
      <c r="A1828" s="93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</row>
    <row r="1829" spans="1:23" x14ac:dyDescent="0.25">
      <c r="A1829" s="93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</row>
    <row r="1830" spans="1:23" x14ac:dyDescent="0.25">
      <c r="A1830" s="93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</row>
    <row r="1831" spans="1:23" x14ac:dyDescent="0.25">
      <c r="A1831" s="93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</row>
    <row r="1832" spans="1:23" x14ac:dyDescent="0.25">
      <c r="A1832" s="93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</row>
    <row r="1833" spans="1:23" x14ac:dyDescent="0.25">
      <c r="A1833" s="93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</row>
    <row r="1834" spans="1:23" x14ac:dyDescent="0.25">
      <c r="A1834" s="93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</row>
    <row r="1835" spans="1:23" x14ac:dyDescent="0.25">
      <c r="A1835" s="93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</row>
    <row r="1836" spans="1:23" x14ac:dyDescent="0.25">
      <c r="A1836" s="93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</row>
    <row r="1837" spans="1:23" x14ac:dyDescent="0.25">
      <c r="A1837" s="93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</row>
    <row r="1838" spans="1:23" x14ac:dyDescent="0.25">
      <c r="A1838" s="93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</row>
    <row r="1839" spans="1:23" x14ac:dyDescent="0.25">
      <c r="A1839" s="93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</row>
    <row r="1840" spans="1:23" x14ac:dyDescent="0.25">
      <c r="A1840" s="93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</row>
    <row r="1841" spans="1:23" x14ac:dyDescent="0.25">
      <c r="A1841" s="93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</row>
    <row r="1842" spans="1:23" x14ac:dyDescent="0.25">
      <c r="A1842" s="93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</row>
    <row r="1843" spans="1:23" x14ac:dyDescent="0.25">
      <c r="A1843" s="93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</row>
    <row r="1844" spans="1:23" x14ac:dyDescent="0.25">
      <c r="A1844" s="93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</row>
    <row r="1845" spans="1:23" x14ac:dyDescent="0.25">
      <c r="A1845" s="93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</row>
    <row r="1846" spans="1:23" x14ac:dyDescent="0.25">
      <c r="A1846" s="93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</row>
    <row r="1847" spans="1:23" x14ac:dyDescent="0.25">
      <c r="A1847" s="93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</row>
    <row r="1848" spans="1:23" x14ac:dyDescent="0.25">
      <c r="A1848" s="93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</row>
    <row r="1849" spans="1:23" x14ac:dyDescent="0.25">
      <c r="A1849" s="93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</row>
    <row r="1850" spans="1:23" x14ac:dyDescent="0.25">
      <c r="A1850" s="93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</row>
    <row r="1851" spans="1:23" x14ac:dyDescent="0.25">
      <c r="A1851" s="93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</row>
    <row r="1852" spans="1:23" x14ac:dyDescent="0.25">
      <c r="A1852" s="93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</row>
    <row r="1853" spans="1:23" x14ac:dyDescent="0.25">
      <c r="A1853" s="93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</row>
    <row r="1854" spans="1:23" x14ac:dyDescent="0.25">
      <c r="A1854" s="93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</row>
    <row r="1855" spans="1:23" x14ac:dyDescent="0.25">
      <c r="A1855" s="93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</row>
    <row r="1856" spans="1:23" x14ac:dyDescent="0.25">
      <c r="A1856" s="93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</row>
    <row r="1857" spans="1:23" x14ac:dyDescent="0.25">
      <c r="A1857" s="93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</row>
    <row r="1858" spans="1:23" x14ac:dyDescent="0.25">
      <c r="A1858" s="93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</row>
    <row r="1859" spans="1:23" x14ac:dyDescent="0.25">
      <c r="A1859" s="93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</row>
    <row r="1860" spans="1:23" x14ac:dyDescent="0.25">
      <c r="A1860" s="93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</row>
    <row r="1861" spans="1:23" x14ac:dyDescent="0.25">
      <c r="A1861" s="93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</row>
    <row r="1862" spans="1:23" x14ac:dyDescent="0.25">
      <c r="A1862" s="93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</row>
    <row r="1863" spans="1:23" x14ac:dyDescent="0.25">
      <c r="A1863" s="93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</row>
    <row r="1864" spans="1:23" x14ac:dyDescent="0.25">
      <c r="A1864" s="93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</row>
    <row r="1865" spans="1:23" x14ac:dyDescent="0.25">
      <c r="A1865" s="93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</row>
    <row r="1866" spans="1:23" x14ac:dyDescent="0.25">
      <c r="A1866" s="93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</row>
    <row r="1867" spans="1:23" x14ac:dyDescent="0.25">
      <c r="A1867" s="93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</row>
    <row r="1868" spans="1:23" x14ac:dyDescent="0.25">
      <c r="A1868" s="93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</row>
    <row r="1869" spans="1:23" x14ac:dyDescent="0.25">
      <c r="A1869" s="93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</row>
    <row r="1870" spans="1:23" x14ac:dyDescent="0.25">
      <c r="A1870" s="93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</row>
    <row r="1871" spans="1:23" x14ac:dyDescent="0.25">
      <c r="A1871" s="93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</row>
    <row r="1872" spans="1:23" x14ac:dyDescent="0.25">
      <c r="A1872" s="93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</row>
    <row r="1873" spans="1:23" x14ac:dyDescent="0.25">
      <c r="A1873" s="93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</row>
    <row r="1874" spans="1:23" x14ac:dyDescent="0.25">
      <c r="A1874" s="93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</row>
    <row r="1875" spans="1:23" x14ac:dyDescent="0.25">
      <c r="A1875" s="93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</row>
    <row r="1876" spans="1:23" x14ac:dyDescent="0.25">
      <c r="A1876" s="93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</row>
    <row r="1877" spans="1:23" x14ac:dyDescent="0.25">
      <c r="A1877" s="93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</row>
    <row r="1878" spans="1:23" x14ac:dyDescent="0.25">
      <c r="A1878" s="93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</row>
    <row r="1879" spans="1:23" x14ac:dyDescent="0.25">
      <c r="A1879" s="93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</row>
    <row r="1880" spans="1:23" x14ac:dyDescent="0.25">
      <c r="A1880" s="93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</row>
    <row r="1881" spans="1:23" x14ac:dyDescent="0.25">
      <c r="A1881" s="93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</row>
    <row r="1882" spans="1:23" x14ac:dyDescent="0.25">
      <c r="A1882" s="93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</row>
    <row r="1883" spans="1:23" x14ac:dyDescent="0.25">
      <c r="A1883" s="93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</row>
    <row r="1884" spans="1:23" x14ac:dyDescent="0.25">
      <c r="A1884" s="93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</row>
    <row r="1885" spans="1:23" x14ac:dyDescent="0.25">
      <c r="A1885" s="93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</row>
    <row r="1886" spans="1:23" x14ac:dyDescent="0.25">
      <c r="A1886" s="93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</row>
    <row r="1887" spans="1:23" x14ac:dyDescent="0.25">
      <c r="A1887" s="93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</row>
    <row r="1888" spans="1:23" x14ac:dyDescent="0.25">
      <c r="A1888" s="93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</row>
    <row r="1889" spans="1:23" x14ac:dyDescent="0.25">
      <c r="A1889" s="93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</row>
    <row r="1890" spans="1:23" x14ac:dyDescent="0.25">
      <c r="A1890" s="93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</row>
    <row r="1891" spans="1:23" x14ac:dyDescent="0.25">
      <c r="A1891" s="93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</row>
    <row r="1892" spans="1:23" x14ac:dyDescent="0.25">
      <c r="A1892" s="93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</row>
    <row r="1893" spans="1:23" x14ac:dyDescent="0.25">
      <c r="A1893" s="93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</row>
    <row r="1894" spans="1:23" x14ac:dyDescent="0.25">
      <c r="A1894" s="93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</row>
    <row r="1895" spans="1:23" x14ac:dyDescent="0.25">
      <c r="A1895" s="93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</row>
    <row r="1896" spans="1:23" x14ac:dyDescent="0.25">
      <c r="A1896" s="93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</row>
    <row r="1897" spans="1:23" x14ac:dyDescent="0.25">
      <c r="A1897" s="93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</row>
    <row r="1898" spans="1:23" x14ac:dyDescent="0.25">
      <c r="A1898" s="93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</row>
    <row r="1899" spans="1:23" x14ac:dyDescent="0.25">
      <c r="A1899" s="93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</row>
    <row r="1900" spans="1:23" x14ac:dyDescent="0.25">
      <c r="A1900" s="93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</row>
    <row r="1901" spans="1:23" x14ac:dyDescent="0.25">
      <c r="A1901" s="93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</row>
    <row r="1902" spans="1:23" x14ac:dyDescent="0.25">
      <c r="A1902" s="93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</row>
    <row r="1903" spans="1:23" x14ac:dyDescent="0.25">
      <c r="A1903" s="93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</row>
    <row r="1904" spans="1:23" x14ac:dyDescent="0.25">
      <c r="A1904" s="93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</row>
    <row r="1905" spans="1:23" x14ac:dyDescent="0.25">
      <c r="A1905" s="93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</row>
    <row r="1906" spans="1:23" x14ac:dyDescent="0.25">
      <c r="A1906" s="93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</row>
    <row r="1907" spans="1:23" x14ac:dyDescent="0.25">
      <c r="A1907" s="93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</row>
    <row r="1908" spans="1:23" x14ac:dyDescent="0.25">
      <c r="A1908" s="93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</row>
    <row r="1909" spans="1:23" x14ac:dyDescent="0.25">
      <c r="A1909" s="93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</row>
    <row r="1910" spans="1:23" x14ac:dyDescent="0.25">
      <c r="A1910" s="93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</row>
    <row r="1911" spans="1:23" x14ac:dyDescent="0.25">
      <c r="A1911" s="93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</row>
    <row r="1912" spans="1:23" x14ac:dyDescent="0.25">
      <c r="A1912" s="93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</row>
    <row r="1913" spans="1:23" x14ac:dyDescent="0.25">
      <c r="A1913" s="93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</row>
    <row r="1914" spans="1:23" x14ac:dyDescent="0.25">
      <c r="A1914" s="93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</row>
    <row r="1915" spans="1:23" x14ac:dyDescent="0.25">
      <c r="A1915" s="93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</row>
    <row r="1916" spans="1:23" x14ac:dyDescent="0.25">
      <c r="A1916" s="93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</row>
    <row r="1917" spans="1:23" x14ac:dyDescent="0.25">
      <c r="A1917" s="93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</row>
    <row r="1918" spans="1:23" x14ac:dyDescent="0.25">
      <c r="A1918" s="93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</row>
    <row r="1919" spans="1:23" x14ac:dyDescent="0.25">
      <c r="A1919" s="93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</row>
    <row r="1920" spans="1:23" x14ac:dyDescent="0.25">
      <c r="A1920" s="93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</row>
    <row r="1921" spans="1:23" x14ac:dyDescent="0.25">
      <c r="A1921" s="93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</row>
    <row r="1922" spans="1:23" x14ac:dyDescent="0.25">
      <c r="A1922" s="93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</row>
    <row r="1923" spans="1:23" x14ac:dyDescent="0.25">
      <c r="A1923" s="93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</row>
    <row r="1924" spans="1:23" x14ac:dyDescent="0.25">
      <c r="A1924" s="93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</row>
    <row r="1925" spans="1:23" x14ac:dyDescent="0.25">
      <c r="A1925" s="93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</row>
    <row r="1926" spans="1:23" x14ac:dyDescent="0.25">
      <c r="A1926" s="93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</row>
    <row r="1927" spans="1:23" x14ac:dyDescent="0.25">
      <c r="A1927" s="93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</row>
    <row r="1928" spans="1:23" x14ac:dyDescent="0.25">
      <c r="A1928" s="93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</row>
    <row r="1929" spans="1:23" x14ac:dyDescent="0.25">
      <c r="A1929" s="93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</row>
    <row r="1930" spans="1:23" x14ac:dyDescent="0.25">
      <c r="A1930" s="93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</row>
    <row r="1931" spans="1:23" x14ac:dyDescent="0.25">
      <c r="A1931" s="93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</row>
    <row r="1932" spans="1:23" x14ac:dyDescent="0.25">
      <c r="A1932" s="93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</row>
    <row r="1933" spans="1:23" x14ac:dyDescent="0.25">
      <c r="A1933" s="93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</row>
    <row r="1934" spans="1:23" x14ac:dyDescent="0.25">
      <c r="A1934" s="93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</row>
    <row r="1935" spans="1:23" x14ac:dyDescent="0.25">
      <c r="A1935" s="93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</row>
    <row r="1936" spans="1:23" x14ac:dyDescent="0.25">
      <c r="A1936" s="93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</row>
    <row r="1937" spans="1:23" x14ac:dyDescent="0.25">
      <c r="A1937" s="93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</row>
    <row r="1938" spans="1:23" x14ac:dyDescent="0.25">
      <c r="A1938" s="93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</row>
    <row r="1939" spans="1:23" x14ac:dyDescent="0.25">
      <c r="A1939" s="93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</row>
    <row r="1940" spans="1:23" x14ac:dyDescent="0.25">
      <c r="A1940" s="93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</row>
    <row r="1941" spans="1:23" x14ac:dyDescent="0.25">
      <c r="A1941" s="93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</row>
    <row r="1942" spans="1:23" x14ac:dyDescent="0.25">
      <c r="A1942" s="93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</row>
    <row r="1943" spans="1:23" x14ac:dyDescent="0.25">
      <c r="A1943" s="93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</row>
    <row r="1944" spans="1:23" x14ac:dyDescent="0.25">
      <c r="A1944" s="93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</row>
    <row r="1945" spans="1:23" x14ac:dyDescent="0.25">
      <c r="A1945" s="93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</row>
    <row r="1946" spans="1:23" x14ac:dyDescent="0.25">
      <c r="A1946" s="93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</row>
    <row r="1947" spans="1:23" x14ac:dyDescent="0.25">
      <c r="A1947" s="93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</row>
    <row r="1948" spans="1:23" x14ac:dyDescent="0.25">
      <c r="A1948" s="93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</row>
    <row r="1949" spans="1:23" x14ac:dyDescent="0.25">
      <c r="A1949" s="93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</row>
    <row r="1950" spans="1:23" x14ac:dyDescent="0.25">
      <c r="A1950" s="93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</row>
    <row r="1951" spans="1:23" x14ac:dyDescent="0.25">
      <c r="A1951" s="93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</row>
    <row r="1952" spans="1:23" x14ac:dyDescent="0.25">
      <c r="A1952" s="93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</row>
    <row r="1953" spans="1:23" x14ac:dyDescent="0.25">
      <c r="A1953" s="93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</row>
    <row r="1954" spans="1:23" x14ac:dyDescent="0.25">
      <c r="A1954" s="93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</row>
    <row r="1955" spans="1:23" x14ac:dyDescent="0.25">
      <c r="A1955" s="93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</row>
    <row r="1956" spans="1:23" x14ac:dyDescent="0.25">
      <c r="A1956" s="93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</row>
    <row r="1957" spans="1:23" x14ac:dyDescent="0.25">
      <c r="A1957" s="93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</row>
    <row r="1958" spans="1:23" x14ac:dyDescent="0.25">
      <c r="A1958" s="93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</row>
    <row r="1959" spans="1:23" x14ac:dyDescent="0.25">
      <c r="A1959" s="93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</row>
    <row r="1960" spans="1:23" x14ac:dyDescent="0.25">
      <c r="A1960" s="93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</row>
    <row r="1961" spans="1:23" x14ac:dyDescent="0.25">
      <c r="A1961" s="93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</row>
    <row r="1962" spans="1:23" x14ac:dyDescent="0.25">
      <c r="A1962" s="93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</row>
    <row r="1963" spans="1:23" x14ac:dyDescent="0.25">
      <c r="A1963" s="93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</row>
    <row r="1964" spans="1:23" x14ac:dyDescent="0.25">
      <c r="A1964" s="93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</row>
    <row r="1965" spans="1:23" x14ac:dyDescent="0.25">
      <c r="A1965" s="93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</row>
    <row r="1966" spans="1:23" x14ac:dyDescent="0.25">
      <c r="A1966" s="93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</row>
    <row r="1967" spans="1:23" x14ac:dyDescent="0.25">
      <c r="A1967" s="93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</row>
    <row r="1968" spans="1:23" x14ac:dyDescent="0.25">
      <c r="A1968" s="93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</row>
    <row r="1969" spans="1:23" x14ac:dyDescent="0.25">
      <c r="A1969" s="93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</row>
    <row r="1970" spans="1:23" x14ac:dyDescent="0.25">
      <c r="A1970" s="93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</row>
    <row r="1971" spans="1:23" x14ac:dyDescent="0.25">
      <c r="A1971" s="93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</row>
    <row r="1972" spans="1:23" x14ac:dyDescent="0.25">
      <c r="A1972" s="93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</row>
    <row r="1973" spans="1:23" x14ac:dyDescent="0.25">
      <c r="A1973" s="93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</row>
    <row r="1974" spans="1:23" x14ac:dyDescent="0.25">
      <c r="A1974" s="93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</row>
    <row r="1975" spans="1:23" x14ac:dyDescent="0.25">
      <c r="A1975" s="93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</row>
    <row r="1976" spans="1:23" x14ac:dyDescent="0.25">
      <c r="A1976" s="93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</row>
    <row r="1977" spans="1:23" x14ac:dyDescent="0.25">
      <c r="A1977" s="93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</row>
    <row r="1978" spans="1:23" x14ac:dyDescent="0.25">
      <c r="A1978" s="93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</row>
    <row r="1979" spans="1:23" x14ac:dyDescent="0.25">
      <c r="A1979" s="93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</row>
    <row r="1980" spans="1:23" x14ac:dyDescent="0.25">
      <c r="A1980" s="93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</row>
    <row r="1981" spans="1:23" x14ac:dyDescent="0.25">
      <c r="A1981" s="93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</row>
    <row r="1982" spans="1:23" x14ac:dyDescent="0.25">
      <c r="A1982" s="93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</row>
    <row r="1983" spans="1:23" x14ac:dyDescent="0.25">
      <c r="A1983" s="93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</row>
    <row r="1984" spans="1:23" x14ac:dyDescent="0.25">
      <c r="A1984" s="93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</row>
    <row r="1985" spans="1:23" x14ac:dyDescent="0.25">
      <c r="A1985" s="93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</row>
    <row r="1986" spans="1:23" x14ac:dyDescent="0.25">
      <c r="A1986" s="93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</row>
    <row r="1987" spans="1:23" x14ac:dyDescent="0.25">
      <c r="A1987" s="93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</row>
    <row r="1988" spans="1:23" x14ac:dyDescent="0.25">
      <c r="A1988" s="93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</row>
    <row r="1989" spans="1:23" x14ac:dyDescent="0.25">
      <c r="A1989" s="93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</row>
    <row r="1990" spans="1:23" x14ac:dyDescent="0.25">
      <c r="A1990" s="93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</row>
    <row r="1991" spans="1:23" x14ac:dyDescent="0.25">
      <c r="A1991" s="93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</row>
    <row r="1992" spans="1:23" x14ac:dyDescent="0.25">
      <c r="A1992" s="93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</row>
    <row r="1993" spans="1:23" x14ac:dyDescent="0.25">
      <c r="A1993" s="93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</row>
    <row r="1994" spans="1:23" x14ac:dyDescent="0.25">
      <c r="A1994" s="93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</row>
    <row r="1995" spans="1:23" x14ac:dyDescent="0.25">
      <c r="A1995" s="93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</row>
    <row r="1996" spans="1:23" x14ac:dyDescent="0.25">
      <c r="A1996" s="93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</row>
    <row r="1997" spans="1:23" x14ac:dyDescent="0.25">
      <c r="A1997" s="93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</row>
    <row r="1998" spans="1:23" x14ac:dyDescent="0.25">
      <c r="A1998" s="93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</row>
    <row r="1999" spans="1:23" x14ac:dyDescent="0.25">
      <c r="A1999" s="93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</row>
    <row r="2000" spans="1:23" x14ac:dyDescent="0.25">
      <c r="A2000" s="93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</row>
    <row r="2001" spans="1:23" x14ac:dyDescent="0.25">
      <c r="A2001" s="93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</row>
    <row r="2002" spans="1:23" x14ac:dyDescent="0.25">
      <c r="A2002" s="93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</row>
    <row r="2003" spans="1:23" x14ac:dyDescent="0.25">
      <c r="A2003" s="93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</row>
    <row r="2004" spans="1:23" x14ac:dyDescent="0.25">
      <c r="A2004" s="93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</row>
    <row r="2005" spans="1:23" x14ac:dyDescent="0.25">
      <c r="A2005" s="93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</row>
    <row r="2006" spans="1:23" x14ac:dyDescent="0.25">
      <c r="A2006" s="93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</row>
    <row r="2007" spans="1:23" x14ac:dyDescent="0.25">
      <c r="A2007" s="93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</row>
    <row r="2008" spans="1:23" x14ac:dyDescent="0.25">
      <c r="A2008" s="93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</row>
    <row r="2009" spans="1:23" x14ac:dyDescent="0.25">
      <c r="A2009" s="93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opLeftCell="A28" zoomScale="85" zoomScaleNormal="85" workbookViewId="0">
      <selection activeCell="E43" sqref="E43:E48"/>
    </sheetView>
  </sheetViews>
  <sheetFormatPr defaultColWidth="9.140625" defaultRowHeight="16.5" x14ac:dyDescent="0.3"/>
  <cols>
    <col min="1" max="1" width="2.140625" style="2" customWidth="1"/>
    <col min="2" max="2" width="13.85546875" style="3" customWidth="1"/>
    <col min="3" max="3" width="16" style="3" customWidth="1"/>
    <col min="4" max="4" width="74.85546875" style="3" customWidth="1"/>
    <col min="5" max="5" width="27.42578125" style="3" customWidth="1"/>
    <col min="6" max="6" width="20.42578125" style="5" customWidth="1"/>
    <col min="7" max="7" width="19" style="5" bestFit="1" customWidth="1"/>
    <col min="8" max="9" width="16.42578125" style="5" customWidth="1"/>
    <col min="10" max="10" width="9.140625" style="5"/>
    <col min="11" max="16384" width="9.140625" style="3"/>
  </cols>
  <sheetData>
    <row r="1" spans="2:12" x14ac:dyDescent="0.3">
      <c r="B1" s="1"/>
      <c r="C1" s="1"/>
      <c r="D1" s="138"/>
      <c r="E1" s="138"/>
    </row>
    <row r="2" spans="2:12" ht="21.75" customHeight="1" x14ac:dyDescent="0.3">
      <c r="B2" s="6"/>
      <c r="E2" s="60" t="s">
        <v>65</v>
      </c>
    </row>
    <row r="3" spans="2:12" ht="33" customHeight="1" x14ac:dyDescent="0.3">
      <c r="B3" s="6"/>
      <c r="E3" s="60" t="s">
        <v>3</v>
      </c>
    </row>
    <row r="4" spans="2:12" ht="66.75" customHeight="1" x14ac:dyDescent="0.3">
      <c r="B4" s="145" t="s">
        <v>89</v>
      </c>
      <c r="C4" s="145"/>
      <c r="D4" s="145"/>
      <c r="E4" s="145"/>
    </row>
    <row r="5" spans="2:12" x14ac:dyDescent="0.3">
      <c r="B5" s="6"/>
    </row>
    <row r="6" spans="2:12" ht="21.75" customHeight="1" thickBot="1" x14ac:dyDescent="0.35">
      <c r="B6" s="6"/>
      <c r="E6" s="7"/>
      <c r="F6" s="32"/>
    </row>
    <row r="7" spans="2:12" ht="36.75" customHeight="1" x14ac:dyDescent="0.3">
      <c r="B7" s="146" t="s">
        <v>4</v>
      </c>
      <c r="C7" s="147"/>
      <c r="D7" s="148" t="s">
        <v>5</v>
      </c>
      <c r="E7" s="150" t="s">
        <v>139</v>
      </c>
    </row>
    <row r="8" spans="2:12" ht="25.5" customHeight="1" x14ac:dyDescent="0.3">
      <c r="B8" s="8" t="s">
        <v>6</v>
      </c>
      <c r="C8" s="9" t="s">
        <v>7</v>
      </c>
      <c r="D8" s="149"/>
      <c r="E8" s="151"/>
      <c r="G8" s="10"/>
      <c r="H8" s="10"/>
      <c r="I8" s="10"/>
    </row>
    <row r="9" spans="2:12" ht="38.25" customHeight="1" thickBot="1" x14ac:dyDescent="0.35">
      <c r="B9" s="11"/>
      <c r="C9" s="12"/>
      <c r="D9" s="13" t="s">
        <v>8</v>
      </c>
      <c r="E9" s="14">
        <f>+E50+E66+E78+E11+E24</f>
        <v>354586400.84000003</v>
      </c>
      <c r="F9" s="33"/>
      <c r="G9" s="15"/>
      <c r="H9" s="16"/>
      <c r="I9" s="10"/>
    </row>
    <row r="10" spans="2:12" s="17" customFormat="1" ht="33.75" customHeight="1" thickBot="1" x14ac:dyDescent="0.35">
      <c r="B10" s="117"/>
      <c r="C10" s="117"/>
      <c r="D10" s="23" t="s">
        <v>1</v>
      </c>
      <c r="E10" s="24"/>
      <c r="G10" s="18"/>
      <c r="H10" s="18"/>
      <c r="I10" s="18"/>
      <c r="J10" s="18"/>
      <c r="K10" s="18"/>
      <c r="L10" s="18"/>
    </row>
    <row r="11" spans="2:12" s="17" customFormat="1" ht="32.25" customHeight="1" x14ac:dyDescent="0.3">
      <c r="B11" s="139">
        <v>1210</v>
      </c>
      <c r="C11" s="140"/>
      <c r="D11" s="143" t="s">
        <v>67</v>
      </c>
      <c r="E11" s="144">
        <f>E18</f>
        <v>144000000</v>
      </c>
      <c r="G11" s="18"/>
      <c r="H11" s="18"/>
      <c r="I11" s="18"/>
      <c r="J11" s="18"/>
      <c r="K11" s="18"/>
      <c r="L11" s="18"/>
    </row>
    <row r="12" spans="2:12" s="17" customFormat="1" x14ac:dyDescent="0.3">
      <c r="B12" s="122"/>
      <c r="C12" s="141"/>
      <c r="D12" s="119"/>
      <c r="E12" s="133"/>
      <c r="G12" s="18"/>
      <c r="H12" s="18"/>
      <c r="I12" s="18"/>
      <c r="J12" s="18"/>
      <c r="K12" s="18"/>
      <c r="L12" s="18"/>
    </row>
    <row r="13" spans="2:12" s="17" customFormat="1" ht="24" customHeight="1" x14ac:dyDescent="0.3">
      <c r="B13" s="122"/>
      <c r="C13" s="141"/>
      <c r="D13" s="118" t="s">
        <v>68</v>
      </c>
      <c r="E13" s="133"/>
      <c r="G13" s="18"/>
      <c r="H13" s="18"/>
      <c r="I13" s="18"/>
      <c r="J13" s="18"/>
      <c r="K13" s="18"/>
      <c r="L13" s="18"/>
    </row>
    <row r="14" spans="2:12" s="17" customFormat="1" x14ac:dyDescent="0.3">
      <c r="B14" s="122"/>
      <c r="C14" s="141"/>
      <c r="D14" s="119"/>
      <c r="E14" s="133"/>
      <c r="G14" s="18"/>
      <c r="H14" s="18"/>
      <c r="I14" s="18"/>
      <c r="J14" s="18"/>
      <c r="K14" s="18"/>
      <c r="L14" s="18"/>
    </row>
    <row r="15" spans="2:12" s="17" customFormat="1" ht="32.25" customHeight="1" x14ac:dyDescent="0.3">
      <c r="B15" s="122"/>
      <c r="C15" s="141"/>
      <c r="D15" s="118" t="s">
        <v>69</v>
      </c>
      <c r="E15" s="133"/>
      <c r="G15" s="18"/>
      <c r="H15" s="18"/>
      <c r="I15" s="18"/>
      <c r="J15" s="18"/>
      <c r="K15" s="18"/>
      <c r="L15" s="18"/>
    </row>
    <row r="16" spans="2:12" s="17" customFormat="1" ht="32.25" customHeight="1" x14ac:dyDescent="0.3">
      <c r="B16" s="122"/>
      <c r="C16" s="142"/>
      <c r="D16" s="119"/>
      <c r="E16" s="134"/>
      <c r="G16" s="18"/>
      <c r="H16" s="18"/>
      <c r="I16" s="18"/>
      <c r="J16" s="18"/>
      <c r="K16" s="18"/>
      <c r="L16" s="18"/>
    </row>
    <row r="17" spans="1:12" ht="29.25" customHeight="1" x14ac:dyDescent="0.3">
      <c r="B17" s="95" t="s">
        <v>9</v>
      </c>
      <c r="C17" s="96"/>
      <c r="D17" s="96"/>
      <c r="E17" s="97"/>
      <c r="G17" s="10"/>
      <c r="H17" s="10"/>
      <c r="I17" s="10"/>
      <c r="J17" s="10"/>
      <c r="K17" s="10"/>
      <c r="L17" s="10"/>
    </row>
    <row r="18" spans="1:12" ht="26.25" customHeight="1" x14ac:dyDescent="0.3">
      <c r="B18" s="122"/>
      <c r="C18" s="114">
        <v>42001</v>
      </c>
      <c r="D18" s="118" t="s">
        <v>70</v>
      </c>
      <c r="E18" s="120">
        <f>-'hav.3-1'!B43</f>
        <v>144000000</v>
      </c>
      <c r="G18" s="10"/>
      <c r="H18" s="10"/>
      <c r="I18" s="10"/>
      <c r="J18" s="10"/>
      <c r="K18" s="10"/>
      <c r="L18" s="10"/>
    </row>
    <row r="19" spans="1:12" ht="21" customHeight="1" x14ac:dyDescent="0.3">
      <c r="B19" s="122"/>
      <c r="C19" s="115"/>
      <c r="D19" s="119"/>
      <c r="E19" s="121"/>
      <c r="G19" s="10"/>
      <c r="H19" s="10"/>
      <c r="I19" s="10"/>
      <c r="J19" s="10"/>
      <c r="K19" s="10"/>
      <c r="L19" s="10"/>
    </row>
    <row r="20" spans="1:12" ht="24.75" customHeight="1" x14ac:dyDescent="0.3">
      <c r="B20" s="122"/>
      <c r="C20" s="115"/>
      <c r="D20" s="118" t="s">
        <v>71</v>
      </c>
      <c r="E20" s="121"/>
      <c r="G20" s="10"/>
      <c r="H20" s="10"/>
      <c r="I20" s="10"/>
      <c r="J20" s="10"/>
      <c r="K20" s="10"/>
      <c r="L20" s="10"/>
    </row>
    <row r="21" spans="1:12" ht="33.75" customHeight="1" x14ac:dyDescent="0.3">
      <c r="B21" s="122"/>
      <c r="C21" s="115"/>
      <c r="D21" s="119"/>
      <c r="E21" s="121"/>
      <c r="G21" s="10"/>
      <c r="H21" s="10"/>
      <c r="I21" s="10"/>
      <c r="J21" s="10"/>
      <c r="K21" s="10"/>
      <c r="L21" s="10"/>
    </row>
    <row r="22" spans="1:12" ht="23.25" customHeight="1" x14ac:dyDescent="0.3">
      <c r="B22" s="122"/>
      <c r="C22" s="115"/>
      <c r="D22" s="136" t="s">
        <v>72</v>
      </c>
      <c r="E22" s="121"/>
      <c r="G22" s="10"/>
      <c r="H22" s="10"/>
      <c r="I22" s="10"/>
      <c r="J22" s="10"/>
      <c r="K22" s="10"/>
      <c r="L22" s="10"/>
    </row>
    <row r="23" spans="1:12" ht="23.25" customHeight="1" x14ac:dyDescent="0.3">
      <c r="B23" s="122"/>
      <c r="C23" s="115"/>
      <c r="D23" s="137"/>
      <c r="E23" s="121"/>
      <c r="G23" s="10"/>
      <c r="H23" s="10"/>
      <c r="I23" s="10"/>
      <c r="J23" s="10"/>
      <c r="K23" s="10"/>
      <c r="L23" s="10"/>
    </row>
    <row r="24" spans="1:12" ht="29.25" customHeight="1" x14ac:dyDescent="0.3">
      <c r="B24" s="122">
        <v>1211</v>
      </c>
      <c r="C24" s="129"/>
      <c r="D24" s="130" t="s">
        <v>73</v>
      </c>
      <c r="E24" s="132">
        <f>+E31+E37+E43</f>
        <v>170536418.80000001</v>
      </c>
      <c r="G24" s="10"/>
      <c r="H24" s="10"/>
      <c r="I24" s="10"/>
      <c r="J24" s="10"/>
      <c r="K24" s="10"/>
      <c r="L24" s="10"/>
    </row>
    <row r="25" spans="1:12" x14ac:dyDescent="0.3">
      <c r="B25" s="122"/>
      <c r="C25" s="129"/>
      <c r="D25" s="131"/>
      <c r="E25" s="133"/>
      <c r="G25" s="10"/>
      <c r="H25" s="10"/>
      <c r="I25" s="10"/>
      <c r="J25" s="10"/>
      <c r="K25" s="10"/>
      <c r="L25" s="10"/>
    </row>
    <row r="26" spans="1:12" ht="27" customHeight="1" x14ac:dyDescent="0.3">
      <c r="B26" s="122"/>
      <c r="C26" s="129"/>
      <c r="D26" s="135" t="s">
        <v>74</v>
      </c>
      <c r="E26" s="133"/>
      <c r="G26" s="10"/>
      <c r="H26" s="10"/>
      <c r="I26" s="10"/>
      <c r="J26" s="10"/>
      <c r="K26" s="10"/>
      <c r="L26" s="10"/>
    </row>
    <row r="27" spans="1:12" ht="41.25" customHeight="1" x14ac:dyDescent="0.3">
      <c r="B27" s="122"/>
      <c r="C27" s="129"/>
      <c r="D27" s="119"/>
      <c r="E27" s="133"/>
      <c r="G27" s="10"/>
      <c r="H27" s="10"/>
      <c r="I27" s="10"/>
      <c r="J27" s="10"/>
      <c r="K27" s="10"/>
      <c r="L27" s="10"/>
    </row>
    <row r="28" spans="1:12" ht="23.25" customHeight="1" x14ac:dyDescent="0.3">
      <c r="B28" s="122"/>
      <c r="C28" s="129"/>
      <c r="D28" s="118" t="s">
        <v>75</v>
      </c>
      <c r="E28" s="133"/>
      <c r="G28" s="10"/>
      <c r="H28" s="10"/>
      <c r="I28" s="10"/>
      <c r="J28" s="10"/>
      <c r="K28" s="10"/>
      <c r="L28" s="10"/>
    </row>
    <row r="29" spans="1:12" ht="36" customHeight="1" x14ac:dyDescent="0.3">
      <c r="B29" s="122"/>
      <c r="C29" s="129"/>
      <c r="D29" s="119"/>
      <c r="E29" s="134"/>
      <c r="G29" s="10"/>
      <c r="H29" s="10"/>
      <c r="I29" s="10"/>
      <c r="J29" s="10"/>
      <c r="K29" s="10"/>
      <c r="L29" s="10"/>
    </row>
    <row r="30" spans="1:12" ht="31.5" customHeight="1" x14ac:dyDescent="0.3">
      <c r="B30" s="95" t="s">
        <v>9</v>
      </c>
      <c r="C30" s="96"/>
      <c r="D30" s="96"/>
      <c r="E30" s="97"/>
      <c r="G30" s="10"/>
      <c r="H30" s="10"/>
      <c r="I30" s="10"/>
      <c r="J30" s="10"/>
      <c r="K30" s="10"/>
      <c r="L30" s="10"/>
    </row>
    <row r="31" spans="1:12" s="31" customFormat="1" ht="23.25" customHeight="1" x14ac:dyDescent="0.3">
      <c r="A31" s="29"/>
      <c r="B31" s="113"/>
      <c r="C31" s="114">
        <v>43001</v>
      </c>
      <c r="D31" s="118" t="s">
        <v>76</v>
      </c>
      <c r="E31" s="120">
        <f>-'hav.3-1'!B34</f>
        <v>169631318.40000001</v>
      </c>
      <c r="F31" s="5"/>
      <c r="G31" s="10"/>
      <c r="H31" s="10"/>
      <c r="I31" s="30"/>
      <c r="J31" s="30"/>
      <c r="K31" s="30"/>
      <c r="L31" s="30"/>
    </row>
    <row r="32" spans="1:12" s="31" customFormat="1" ht="30.75" customHeight="1" x14ac:dyDescent="0.3">
      <c r="A32" s="29"/>
      <c r="B32" s="113"/>
      <c r="C32" s="115"/>
      <c r="D32" s="119"/>
      <c r="E32" s="121"/>
      <c r="F32" s="5"/>
      <c r="G32" s="10"/>
      <c r="H32" s="10"/>
      <c r="I32" s="30"/>
      <c r="J32" s="30"/>
      <c r="K32" s="30"/>
      <c r="L32" s="30"/>
    </row>
    <row r="33" spans="1:12" s="31" customFormat="1" ht="24.75" customHeight="1" x14ac:dyDescent="0.3">
      <c r="A33" s="29"/>
      <c r="B33" s="113"/>
      <c r="C33" s="115"/>
      <c r="D33" s="118" t="s">
        <v>77</v>
      </c>
      <c r="E33" s="121"/>
      <c r="F33" s="5"/>
      <c r="G33" s="10"/>
      <c r="H33" s="10"/>
      <c r="I33" s="30"/>
      <c r="J33" s="30"/>
      <c r="K33" s="30"/>
      <c r="L33" s="30"/>
    </row>
    <row r="34" spans="1:12" s="31" customFormat="1" ht="51" customHeight="1" x14ac:dyDescent="0.3">
      <c r="A34" s="29"/>
      <c r="B34" s="113"/>
      <c r="C34" s="115"/>
      <c r="D34" s="119"/>
      <c r="E34" s="121"/>
      <c r="F34" s="5"/>
      <c r="G34" s="10"/>
      <c r="H34" s="10"/>
      <c r="I34" s="30"/>
      <c r="J34" s="30"/>
      <c r="K34" s="30"/>
      <c r="L34" s="30"/>
    </row>
    <row r="35" spans="1:12" s="31" customFormat="1" ht="26.25" customHeight="1" x14ac:dyDescent="0.3">
      <c r="A35" s="29"/>
      <c r="B35" s="113"/>
      <c r="C35" s="115"/>
      <c r="D35" s="118" t="s">
        <v>78</v>
      </c>
      <c r="E35" s="121"/>
      <c r="F35" s="5"/>
      <c r="G35" s="10"/>
      <c r="H35" s="10"/>
      <c r="I35" s="30"/>
      <c r="J35" s="30"/>
      <c r="K35" s="30"/>
      <c r="L35" s="30"/>
    </row>
    <row r="36" spans="1:12" s="31" customFormat="1" ht="19.5" customHeight="1" x14ac:dyDescent="0.3">
      <c r="A36" s="29"/>
      <c r="B36" s="113"/>
      <c r="C36" s="116"/>
      <c r="D36" s="119"/>
      <c r="E36" s="121"/>
      <c r="F36" s="5"/>
      <c r="G36" s="10"/>
      <c r="H36" s="10"/>
      <c r="I36" s="30"/>
      <c r="J36" s="30"/>
      <c r="K36" s="30"/>
      <c r="L36" s="30"/>
    </row>
    <row r="37" spans="1:12" ht="9.75" customHeight="1" x14ac:dyDescent="0.3">
      <c r="B37" s="122"/>
      <c r="C37" s="114">
        <v>44001</v>
      </c>
      <c r="D37" s="118" t="s">
        <v>79</v>
      </c>
      <c r="E37" s="120">
        <f>-'hav.3-1'!B50</f>
        <v>901981.1</v>
      </c>
      <c r="G37" s="10"/>
      <c r="H37" s="10"/>
      <c r="I37" s="10"/>
      <c r="J37" s="10"/>
      <c r="K37" s="10"/>
      <c r="L37" s="10"/>
    </row>
    <row r="38" spans="1:12" ht="63.75" customHeight="1" x14ac:dyDescent="0.3">
      <c r="B38" s="122"/>
      <c r="C38" s="115"/>
      <c r="D38" s="119"/>
      <c r="E38" s="121"/>
      <c r="G38" s="10"/>
      <c r="H38" s="10"/>
      <c r="I38" s="10"/>
      <c r="J38" s="10"/>
      <c r="K38" s="10"/>
      <c r="L38" s="10"/>
    </row>
    <row r="39" spans="1:12" ht="27" customHeight="1" x14ac:dyDescent="0.3">
      <c r="B39" s="122"/>
      <c r="C39" s="115"/>
      <c r="D39" s="128" t="s">
        <v>85</v>
      </c>
      <c r="E39" s="121"/>
      <c r="G39" s="10"/>
      <c r="H39" s="10"/>
      <c r="I39" s="10"/>
      <c r="J39" s="10"/>
      <c r="K39" s="10"/>
      <c r="L39" s="10"/>
    </row>
    <row r="40" spans="1:12" ht="78.75" customHeight="1" x14ac:dyDescent="0.3">
      <c r="B40" s="123"/>
      <c r="C40" s="125"/>
      <c r="D40" s="119"/>
      <c r="E40" s="121"/>
      <c r="G40" s="10"/>
      <c r="H40" s="10"/>
      <c r="I40" s="10"/>
      <c r="J40" s="10"/>
      <c r="K40" s="10"/>
      <c r="L40" s="10"/>
    </row>
    <row r="41" spans="1:12" ht="23.25" customHeight="1" x14ac:dyDescent="0.3">
      <c r="B41" s="123"/>
      <c r="C41" s="125"/>
      <c r="D41" s="118" t="s">
        <v>80</v>
      </c>
      <c r="E41" s="121"/>
      <c r="G41" s="10"/>
      <c r="H41" s="10"/>
      <c r="I41" s="10"/>
      <c r="J41" s="10"/>
      <c r="K41" s="10"/>
      <c r="L41" s="10"/>
    </row>
    <row r="42" spans="1:12" ht="24" customHeight="1" x14ac:dyDescent="0.3">
      <c r="B42" s="124"/>
      <c r="C42" s="126"/>
      <c r="D42" s="119"/>
      <c r="E42" s="127"/>
      <c r="G42" s="10"/>
      <c r="H42" s="10"/>
      <c r="I42" s="10"/>
      <c r="J42" s="10"/>
      <c r="K42" s="10"/>
      <c r="L42" s="10"/>
    </row>
    <row r="43" spans="1:12" ht="24" hidden="1" customHeight="1" x14ac:dyDescent="0.3">
      <c r="B43" s="152"/>
      <c r="C43" s="154">
        <v>45001</v>
      </c>
      <c r="D43" s="118" t="s">
        <v>81</v>
      </c>
      <c r="E43" s="120">
        <f>-'hav.3-1'!B16</f>
        <v>3119.3</v>
      </c>
      <c r="G43" s="10"/>
      <c r="H43" s="10"/>
      <c r="I43" s="10"/>
      <c r="J43" s="10"/>
      <c r="K43" s="10"/>
      <c r="L43" s="10"/>
    </row>
    <row r="44" spans="1:12" ht="21.75" hidden="1" customHeight="1" x14ac:dyDescent="0.3">
      <c r="B44" s="123"/>
      <c r="C44" s="125"/>
      <c r="D44" s="119"/>
      <c r="E44" s="121"/>
      <c r="G44" s="10"/>
      <c r="H44" s="10"/>
      <c r="I44" s="10"/>
      <c r="J44" s="10"/>
      <c r="K44" s="10"/>
      <c r="L44" s="10"/>
    </row>
    <row r="45" spans="1:12" ht="49.5" customHeight="1" x14ac:dyDescent="0.3">
      <c r="B45" s="123"/>
      <c r="C45" s="125"/>
      <c r="D45" s="118" t="s">
        <v>82</v>
      </c>
      <c r="E45" s="121"/>
      <c r="G45" s="10"/>
      <c r="H45" s="10"/>
      <c r="I45" s="10"/>
      <c r="J45" s="10"/>
      <c r="K45" s="10"/>
      <c r="L45" s="10"/>
    </row>
    <row r="46" spans="1:12" ht="41.25" customHeight="1" x14ac:dyDescent="0.3">
      <c r="B46" s="123"/>
      <c r="C46" s="125"/>
      <c r="D46" s="119"/>
      <c r="E46" s="121"/>
      <c r="G46" s="10"/>
      <c r="H46" s="10"/>
      <c r="I46" s="10"/>
      <c r="J46" s="10"/>
      <c r="K46" s="10"/>
      <c r="L46" s="10"/>
    </row>
    <row r="47" spans="1:12" ht="35.25" customHeight="1" x14ac:dyDescent="0.3">
      <c r="B47" s="123"/>
      <c r="C47" s="125"/>
      <c r="D47" s="118" t="s">
        <v>83</v>
      </c>
      <c r="E47" s="121"/>
      <c r="G47" s="10"/>
      <c r="H47" s="10"/>
      <c r="I47" s="10"/>
      <c r="J47" s="10"/>
      <c r="K47" s="10"/>
      <c r="L47" s="10"/>
    </row>
    <row r="48" spans="1:12" ht="40.5" customHeight="1" thickBot="1" x14ac:dyDescent="0.35">
      <c r="B48" s="153"/>
      <c r="C48" s="155"/>
      <c r="D48" s="157"/>
      <c r="E48" s="156"/>
      <c r="G48" s="10"/>
      <c r="H48" s="10"/>
      <c r="I48" s="10"/>
      <c r="J48" s="10"/>
      <c r="K48" s="10"/>
      <c r="L48" s="10"/>
    </row>
    <row r="49" spans="2:5" s="17" customFormat="1" ht="45.75" customHeight="1" thickBot="1" x14ac:dyDescent="0.35">
      <c r="B49" s="117"/>
      <c r="C49" s="117"/>
      <c r="D49" s="23" t="s">
        <v>13</v>
      </c>
      <c r="E49" s="24"/>
    </row>
    <row r="50" spans="2:5" s="17" customFormat="1" ht="44.25" customHeight="1" x14ac:dyDescent="0.3">
      <c r="B50" s="98" t="s">
        <v>14</v>
      </c>
      <c r="C50" s="100"/>
      <c r="D50" s="20" t="s">
        <v>23</v>
      </c>
      <c r="E50" s="102">
        <f>E54+E58+E62</f>
        <v>1813751.44</v>
      </c>
    </row>
    <row r="51" spans="2:5" s="17" customFormat="1" ht="56.25" customHeight="1" x14ac:dyDescent="0.3">
      <c r="B51" s="99"/>
      <c r="C51" s="100"/>
      <c r="D51" s="19" t="s">
        <v>24</v>
      </c>
      <c r="E51" s="102"/>
    </row>
    <row r="52" spans="2:5" s="17" customFormat="1" ht="56.25" customHeight="1" x14ac:dyDescent="0.3">
      <c r="B52" s="99"/>
      <c r="C52" s="101"/>
      <c r="D52" s="20" t="s">
        <v>25</v>
      </c>
      <c r="E52" s="103"/>
    </row>
    <row r="53" spans="2:5" s="17" customFormat="1" ht="38.25" customHeight="1" x14ac:dyDescent="0.3">
      <c r="B53" s="95" t="s">
        <v>9</v>
      </c>
      <c r="C53" s="96"/>
      <c r="D53" s="96"/>
      <c r="E53" s="97"/>
    </row>
    <row r="54" spans="2:5" s="17" customFormat="1" ht="114.75" customHeight="1" x14ac:dyDescent="0.3">
      <c r="B54" s="99"/>
      <c r="C54" s="108" t="s">
        <v>10</v>
      </c>
      <c r="D54" s="20" t="s">
        <v>26</v>
      </c>
      <c r="E54" s="109">
        <f>+'hav3-1.1.1'!D13</f>
        <v>977722</v>
      </c>
    </row>
    <row r="55" spans="2:5" s="17" customFormat="1" ht="63.75" customHeight="1" x14ac:dyDescent="0.3">
      <c r="B55" s="99"/>
      <c r="C55" s="100"/>
      <c r="D55" s="20" t="s">
        <v>27</v>
      </c>
      <c r="E55" s="102"/>
    </row>
    <row r="56" spans="2:5" s="17" customFormat="1" ht="30" customHeight="1" x14ac:dyDescent="0.3">
      <c r="B56" s="99"/>
      <c r="C56" s="100"/>
      <c r="D56" s="25" t="s">
        <v>11</v>
      </c>
      <c r="E56" s="102"/>
    </row>
    <row r="57" spans="2:5" s="17" customFormat="1" ht="24.75" customHeight="1" x14ac:dyDescent="0.3">
      <c r="B57" s="99"/>
      <c r="C57" s="101"/>
      <c r="D57" s="20" t="s">
        <v>12</v>
      </c>
      <c r="E57" s="103"/>
    </row>
    <row r="58" spans="2:5" s="17" customFormat="1" ht="89.25" customHeight="1" x14ac:dyDescent="0.3">
      <c r="B58" s="99"/>
      <c r="C58" s="108" t="s">
        <v>15</v>
      </c>
      <c r="D58" s="20" t="s">
        <v>28</v>
      </c>
      <c r="E58" s="109">
        <f>+'hav3-1.1.1'!D21</f>
        <v>418014.72000000003</v>
      </c>
    </row>
    <row r="59" spans="2:5" s="17" customFormat="1" ht="53.25" customHeight="1" x14ac:dyDescent="0.3">
      <c r="B59" s="99"/>
      <c r="C59" s="100"/>
      <c r="D59" s="20" t="s">
        <v>29</v>
      </c>
      <c r="E59" s="102"/>
    </row>
    <row r="60" spans="2:5" s="17" customFormat="1" ht="27" customHeight="1" x14ac:dyDescent="0.3">
      <c r="B60" s="99"/>
      <c r="C60" s="100"/>
      <c r="D60" s="21" t="s">
        <v>11</v>
      </c>
      <c r="E60" s="102"/>
    </row>
    <row r="61" spans="2:5" s="17" customFormat="1" ht="32.25" customHeight="1" x14ac:dyDescent="0.3">
      <c r="B61" s="99"/>
      <c r="C61" s="101"/>
      <c r="D61" s="20" t="s">
        <v>12</v>
      </c>
      <c r="E61" s="103"/>
    </row>
    <row r="62" spans="2:5" s="17" customFormat="1" ht="90" customHeight="1" x14ac:dyDescent="0.3">
      <c r="B62" s="99"/>
      <c r="C62" s="108" t="s">
        <v>16</v>
      </c>
      <c r="D62" s="20" t="s">
        <v>30</v>
      </c>
      <c r="E62" s="109">
        <f>+'hav3-1.1.1'!D29</f>
        <v>418014.72000000003</v>
      </c>
    </row>
    <row r="63" spans="2:5" s="17" customFormat="1" ht="72" customHeight="1" x14ac:dyDescent="0.3">
      <c r="B63" s="99"/>
      <c r="C63" s="100"/>
      <c r="D63" s="20" t="s">
        <v>29</v>
      </c>
      <c r="E63" s="102"/>
    </row>
    <row r="64" spans="2:5" s="17" customFormat="1" ht="24.75" customHeight="1" x14ac:dyDescent="0.3">
      <c r="B64" s="99"/>
      <c r="C64" s="100"/>
      <c r="D64" s="21" t="s">
        <v>11</v>
      </c>
      <c r="E64" s="102"/>
    </row>
    <row r="65" spans="2:5" s="17" customFormat="1" ht="32.25" customHeight="1" x14ac:dyDescent="0.3">
      <c r="B65" s="99"/>
      <c r="C65" s="101"/>
      <c r="D65" s="20" t="s">
        <v>12</v>
      </c>
      <c r="E65" s="103"/>
    </row>
    <row r="66" spans="2:5" s="17" customFormat="1" ht="44.25" customHeight="1" x14ac:dyDescent="0.3">
      <c r="B66" s="98" t="s">
        <v>17</v>
      </c>
      <c r="C66" s="100"/>
      <c r="D66" s="20" t="s">
        <v>31</v>
      </c>
      <c r="E66" s="102">
        <f>+E70+E74</f>
        <v>8327388</v>
      </c>
    </row>
    <row r="67" spans="2:5" s="17" customFormat="1" ht="45.75" customHeight="1" x14ac:dyDescent="0.3">
      <c r="B67" s="99"/>
      <c r="C67" s="100"/>
      <c r="D67" s="19" t="s">
        <v>32</v>
      </c>
      <c r="E67" s="102"/>
    </row>
    <row r="68" spans="2:5" s="17" customFormat="1" ht="56.25" customHeight="1" x14ac:dyDescent="0.3">
      <c r="B68" s="99"/>
      <c r="C68" s="101"/>
      <c r="D68" s="20" t="s">
        <v>33</v>
      </c>
      <c r="E68" s="103"/>
    </row>
    <row r="69" spans="2:5" s="17" customFormat="1" ht="38.25" customHeight="1" x14ac:dyDescent="0.3">
      <c r="B69" s="95" t="s">
        <v>9</v>
      </c>
      <c r="C69" s="96"/>
      <c r="D69" s="96"/>
      <c r="E69" s="97"/>
    </row>
    <row r="70" spans="2:5" s="17" customFormat="1" ht="98.25" customHeight="1" x14ac:dyDescent="0.3">
      <c r="B70" s="99"/>
      <c r="C70" s="108" t="s">
        <v>10</v>
      </c>
      <c r="D70" s="20" t="s">
        <v>34</v>
      </c>
      <c r="E70" s="109">
        <f>+'hav3-1.1.1'!D38</f>
        <v>114588</v>
      </c>
    </row>
    <row r="71" spans="2:5" s="17" customFormat="1" ht="63.75" customHeight="1" x14ac:dyDescent="0.3">
      <c r="B71" s="99"/>
      <c r="C71" s="100"/>
      <c r="D71" s="20" t="s">
        <v>35</v>
      </c>
      <c r="E71" s="102"/>
    </row>
    <row r="72" spans="2:5" s="17" customFormat="1" ht="30" customHeight="1" x14ac:dyDescent="0.3">
      <c r="B72" s="99"/>
      <c r="C72" s="100"/>
      <c r="D72" s="25" t="s">
        <v>11</v>
      </c>
      <c r="E72" s="102"/>
    </row>
    <row r="73" spans="2:5" s="17" customFormat="1" ht="24.75" customHeight="1" x14ac:dyDescent="0.3">
      <c r="B73" s="99"/>
      <c r="C73" s="101"/>
      <c r="D73" s="20" t="s">
        <v>12</v>
      </c>
      <c r="E73" s="103"/>
    </row>
    <row r="74" spans="2:5" s="17" customFormat="1" ht="90" customHeight="1" x14ac:dyDescent="0.3">
      <c r="B74" s="99"/>
      <c r="C74" s="108" t="s">
        <v>86</v>
      </c>
      <c r="D74" s="20" t="s">
        <v>87</v>
      </c>
      <c r="E74" s="109">
        <f>+'hav3-1.1.1'!D46</f>
        <v>8212800</v>
      </c>
    </row>
    <row r="75" spans="2:5" s="17" customFormat="1" ht="62.25" customHeight="1" x14ac:dyDescent="0.3">
      <c r="B75" s="99"/>
      <c r="C75" s="100"/>
      <c r="D75" s="20" t="s">
        <v>88</v>
      </c>
      <c r="E75" s="102"/>
    </row>
    <row r="76" spans="2:5" s="17" customFormat="1" ht="24.75" customHeight="1" x14ac:dyDescent="0.3">
      <c r="B76" s="99"/>
      <c r="C76" s="100"/>
      <c r="D76" s="21" t="s">
        <v>11</v>
      </c>
      <c r="E76" s="102"/>
    </row>
    <row r="77" spans="2:5" s="17" customFormat="1" ht="27" customHeight="1" x14ac:dyDescent="0.3">
      <c r="B77" s="99"/>
      <c r="C77" s="101"/>
      <c r="D77" s="20" t="s">
        <v>12</v>
      </c>
      <c r="E77" s="103"/>
    </row>
    <row r="78" spans="2:5" s="17" customFormat="1" ht="44.25" customHeight="1" x14ac:dyDescent="0.3">
      <c r="B78" s="98" t="s">
        <v>18</v>
      </c>
      <c r="C78" s="100"/>
      <c r="D78" s="20" t="s">
        <v>36</v>
      </c>
      <c r="E78" s="102">
        <f>+E82+E86+E90</f>
        <v>29908842.600000001</v>
      </c>
    </row>
    <row r="79" spans="2:5" s="17" customFormat="1" ht="56.25" customHeight="1" x14ac:dyDescent="0.3">
      <c r="B79" s="99"/>
      <c r="C79" s="100"/>
      <c r="D79" s="19" t="s">
        <v>37</v>
      </c>
      <c r="E79" s="102"/>
    </row>
    <row r="80" spans="2:5" s="17" customFormat="1" ht="56.25" customHeight="1" x14ac:dyDescent="0.3">
      <c r="B80" s="99"/>
      <c r="C80" s="101"/>
      <c r="D80" s="20" t="s">
        <v>38</v>
      </c>
      <c r="E80" s="103"/>
    </row>
    <row r="81" spans="2:6" s="17" customFormat="1" ht="38.25" customHeight="1" x14ac:dyDescent="0.3">
      <c r="B81" s="95" t="s">
        <v>9</v>
      </c>
      <c r="C81" s="96"/>
      <c r="D81" s="96"/>
      <c r="E81" s="97"/>
    </row>
    <row r="82" spans="2:6" s="17" customFormat="1" ht="90" customHeight="1" x14ac:dyDescent="0.3">
      <c r="B82" s="99"/>
      <c r="C82" s="108" t="s">
        <v>16</v>
      </c>
      <c r="D82" s="20" t="s">
        <v>39</v>
      </c>
      <c r="E82" s="109">
        <f>+'hav3-1.1.1'!D55</f>
        <v>2092358.7000000002</v>
      </c>
    </row>
    <row r="83" spans="2:6" s="17" customFormat="1" ht="103.5" customHeight="1" x14ac:dyDescent="0.3">
      <c r="B83" s="99"/>
      <c r="C83" s="100"/>
      <c r="D83" s="20" t="s">
        <v>40</v>
      </c>
      <c r="E83" s="102"/>
    </row>
    <row r="84" spans="2:6" s="17" customFormat="1" ht="24.75" customHeight="1" x14ac:dyDescent="0.3">
      <c r="B84" s="99"/>
      <c r="C84" s="100"/>
      <c r="D84" s="21" t="s">
        <v>11</v>
      </c>
      <c r="E84" s="102"/>
    </row>
    <row r="85" spans="2:6" s="17" customFormat="1" ht="32.25" customHeight="1" x14ac:dyDescent="0.3">
      <c r="B85" s="99"/>
      <c r="C85" s="101"/>
      <c r="D85" s="20" t="s">
        <v>12</v>
      </c>
      <c r="E85" s="103"/>
    </row>
    <row r="86" spans="2:6" s="17" customFormat="1" ht="89.25" customHeight="1" x14ac:dyDescent="0.3">
      <c r="B86" s="99"/>
      <c r="C86" s="108" t="s">
        <v>19</v>
      </c>
      <c r="D86" s="20" t="s">
        <v>41</v>
      </c>
      <c r="E86" s="109">
        <f>+'hav3-1.1.1'!D63</f>
        <v>2355414.1</v>
      </c>
    </row>
    <row r="87" spans="2:6" s="17" customFormat="1" ht="93.75" customHeight="1" x14ac:dyDescent="0.3">
      <c r="B87" s="99"/>
      <c r="C87" s="100"/>
      <c r="D87" s="20" t="s">
        <v>42</v>
      </c>
      <c r="E87" s="102"/>
    </row>
    <row r="88" spans="2:6" s="17" customFormat="1" ht="27" customHeight="1" x14ac:dyDescent="0.3">
      <c r="B88" s="99"/>
      <c r="C88" s="100"/>
      <c r="D88" s="21" t="s">
        <v>11</v>
      </c>
      <c r="E88" s="102"/>
    </row>
    <row r="89" spans="2:6" s="17" customFormat="1" ht="32.25" customHeight="1" x14ac:dyDescent="0.3">
      <c r="B89" s="99"/>
      <c r="C89" s="101"/>
      <c r="D89" s="20" t="s">
        <v>12</v>
      </c>
      <c r="E89" s="103"/>
    </row>
    <row r="90" spans="2:6" s="17" customFormat="1" ht="51" customHeight="1" x14ac:dyDescent="0.3">
      <c r="B90" s="99"/>
      <c r="C90" s="105" t="s">
        <v>20</v>
      </c>
      <c r="D90" s="110" t="s">
        <v>21</v>
      </c>
      <c r="E90" s="109">
        <f>+'hav3-1.1.1'!D71</f>
        <v>25461069.800000001</v>
      </c>
    </row>
    <row r="91" spans="2:6" s="17" customFormat="1" ht="71.25" customHeight="1" x14ac:dyDescent="0.3">
      <c r="B91" s="99"/>
      <c r="C91" s="106"/>
      <c r="D91" s="111"/>
      <c r="E91" s="102"/>
    </row>
    <row r="92" spans="2:6" s="17" customFormat="1" ht="54" customHeight="1" x14ac:dyDescent="0.3">
      <c r="B92" s="99"/>
      <c r="C92" s="106"/>
      <c r="D92" s="20" t="s">
        <v>22</v>
      </c>
      <c r="E92" s="102"/>
      <c r="F92" s="26"/>
    </row>
    <row r="93" spans="2:6" s="17" customFormat="1" ht="22.5" customHeight="1" x14ac:dyDescent="0.3">
      <c r="B93" s="99"/>
      <c r="C93" s="106"/>
      <c r="D93" s="20" t="s">
        <v>11</v>
      </c>
      <c r="E93" s="102"/>
    </row>
    <row r="94" spans="2:6" s="17" customFormat="1" ht="32.25" customHeight="1" thickBot="1" x14ac:dyDescent="0.35">
      <c r="B94" s="104"/>
      <c r="C94" s="107"/>
      <c r="D94" s="22" t="s">
        <v>12</v>
      </c>
      <c r="E94" s="112"/>
    </row>
    <row r="95" spans="2:6" s="17" customFormat="1" ht="44.25" customHeight="1" x14ac:dyDescent="0.3">
      <c r="B95" s="98" t="s">
        <v>96</v>
      </c>
      <c r="C95" s="100"/>
      <c r="D95" s="20" t="s">
        <v>98</v>
      </c>
      <c r="E95" s="102">
        <f>+E98</f>
        <v>2721450</v>
      </c>
    </row>
    <row r="96" spans="2:6" s="17" customFormat="1" ht="56.25" customHeight="1" x14ac:dyDescent="0.3">
      <c r="B96" s="99"/>
      <c r="C96" s="100"/>
      <c r="D96" s="19" t="s">
        <v>99</v>
      </c>
      <c r="E96" s="102"/>
    </row>
    <row r="97" spans="2:5" s="17" customFormat="1" ht="56.25" customHeight="1" x14ac:dyDescent="0.3">
      <c r="B97" s="99"/>
      <c r="C97" s="101"/>
      <c r="D97" s="20" t="s">
        <v>100</v>
      </c>
      <c r="E97" s="103"/>
    </row>
    <row r="98" spans="2:5" s="17" customFormat="1" ht="103.5" customHeight="1" x14ac:dyDescent="0.3">
      <c r="B98" s="99"/>
      <c r="C98" s="108" t="s">
        <v>10</v>
      </c>
      <c r="D98" s="20" t="s">
        <v>101</v>
      </c>
      <c r="E98" s="109">
        <f>+'hav3-1.1.1'!D80</f>
        <v>2721450</v>
      </c>
    </row>
    <row r="99" spans="2:5" s="17" customFormat="1" ht="69" customHeight="1" x14ac:dyDescent="0.3">
      <c r="B99" s="99"/>
      <c r="C99" s="100"/>
      <c r="D99" s="20" t="s">
        <v>102</v>
      </c>
      <c r="E99" s="102"/>
    </row>
    <row r="100" spans="2:5" s="17" customFormat="1" ht="24.75" customHeight="1" x14ac:dyDescent="0.3">
      <c r="B100" s="99"/>
      <c r="C100" s="100"/>
      <c r="D100" s="21" t="s">
        <v>11</v>
      </c>
      <c r="E100" s="102"/>
    </row>
    <row r="101" spans="2:5" s="17" customFormat="1" ht="27" customHeight="1" x14ac:dyDescent="0.3">
      <c r="B101" s="99"/>
      <c r="C101" s="101"/>
      <c r="D101" s="20" t="s">
        <v>12</v>
      </c>
      <c r="E101" s="103"/>
    </row>
  </sheetData>
  <mergeCells count="88">
    <mergeCell ref="B95:B97"/>
    <mergeCell ref="C95:C97"/>
    <mergeCell ref="E95:E97"/>
    <mergeCell ref="B98:B101"/>
    <mergeCell ref="C98:C101"/>
    <mergeCell ref="E98:E101"/>
    <mergeCell ref="D41:D42"/>
    <mergeCell ref="B43:B48"/>
    <mergeCell ref="C43:C48"/>
    <mergeCell ref="D43:D44"/>
    <mergeCell ref="E43:E48"/>
    <mergeCell ref="D45:D46"/>
    <mergeCell ref="D47:D48"/>
    <mergeCell ref="D1:E1"/>
    <mergeCell ref="B10:C10"/>
    <mergeCell ref="B11:B16"/>
    <mergeCell ref="C11:C16"/>
    <mergeCell ref="D11:D12"/>
    <mergeCell ref="E11:E16"/>
    <mergeCell ref="D13:D14"/>
    <mergeCell ref="D15:D16"/>
    <mergeCell ref="B4:E4"/>
    <mergeCell ref="B7:C7"/>
    <mergeCell ref="D7:D8"/>
    <mergeCell ref="E7:E8"/>
    <mergeCell ref="B17:E17"/>
    <mergeCell ref="B18:B23"/>
    <mergeCell ref="C18:C23"/>
    <mergeCell ref="D18:D19"/>
    <mergeCell ref="E18:E23"/>
    <mergeCell ref="D20:D21"/>
    <mergeCell ref="D22:D23"/>
    <mergeCell ref="B24:B29"/>
    <mergeCell ref="C24:C29"/>
    <mergeCell ref="D24:D25"/>
    <mergeCell ref="E24:E29"/>
    <mergeCell ref="D26:D27"/>
    <mergeCell ref="D28:D29"/>
    <mergeCell ref="B30:E30"/>
    <mergeCell ref="B31:B36"/>
    <mergeCell ref="C31:C36"/>
    <mergeCell ref="B50:B52"/>
    <mergeCell ref="C50:C52"/>
    <mergeCell ref="E50:E52"/>
    <mergeCell ref="B49:C49"/>
    <mergeCell ref="D31:D32"/>
    <mergeCell ref="E31:E36"/>
    <mergeCell ref="D33:D34"/>
    <mergeCell ref="D35:D36"/>
    <mergeCell ref="B37:B42"/>
    <mergeCell ref="C37:C42"/>
    <mergeCell ref="D37:D38"/>
    <mergeCell ref="E37:E42"/>
    <mergeCell ref="D39:D40"/>
    <mergeCell ref="B53:E53"/>
    <mergeCell ref="B54:B57"/>
    <mergeCell ref="C54:C57"/>
    <mergeCell ref="E54:E57"/>
    <mergeCell ref="B58:B61"/>
    <mergeCell ref="C58:C61"/>
    <mergeCell ref="E58:E61"/>
    <mergeCell ref="B69:E69"/>
    <mergeCell ref="B70:B73"/>
    <mergeCell ref="C70:C73"/>
    <mergeCell ref="E70:E73"/>
    <mergeCell ref="B74:B77"/>
    <mergeCell ref="C74:C77"/>
    <mergeCell ref="E74:E77"/>
    <mergeCell ref="B62:B65"/>
    <mergeCell ref="C62:C65"/>
    <mergeCell ref="E62:E65"/>
    <mergeCell ref="B66:B68"/>
    <mergeCell ref="C66:C68"/>
    <mergeCell ref="E66:E68"/>
    <mergeCell ref="B81:E81"/>
    <mergeCell ref="B78:B80"/>
    <mergeCell ref="C78:C80"/>
    <mergeCell ref="E78:E80"/>
    <mergeCell ref="B90:B94"/>
    <mergeCell ref="C90:C94"/>
    <mergeCell ref="B82:B85"/>
    <mergeCell ref="C82:C85"/>
    <mergeCell ref="E82:E85"/>
    <mergeCell ref="B86:B89"/>
    <mergeCell ref="C86:C89"/>
    <mergeCell ref="E86:E89"/>
    <mergeCell ref="D90:D91"/>
    <mergeCell ref="E90:E94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10" zoomScale="85" zoomScaleNormal="85" workbookViewId="0">
      <selection activeCell="D7" sqref="D7:D8"/>
    </sheetView>
  </sheetViews>
  <sheetFormatPr defaultRowHeight="16.5" x14ac:dyDescent="0.3"/>
  <cols>
    <col min="1" max="1" width="12.42578125" style="4" customWidth="1"/>
    <col min="2" max="2" width="16.42578125" style="4" customWidth="1"/>
    <col min="3" max="3" width="92.28515625" style="4" customWidth="1"/>
    <col min="4" max="4" width="18.7109375" style="4" customWidth="1"/>
    <col min="5" max="5" width="19" style="4" customWidth="1"/>
    <col min="6" max="6" width="18.7109375" style="4" customWidth="1"/>
    <col min="7" max="7" width="9.140625" style="4"/>
    <col min="8" max="8" width="16.140625" style="4" bestFit="1" customWidth="1"/>
    <col min="9" max="9" width="14.5703125" style="4" customWidth="1"/>
    <col min="10" max="10" width="19.5703125" style="4" customWidth="1"/>
    <col min="11" max="11" width="11.7109375" style="4" customWidth="1"/>
    <col min="12" max="16384" width="9.140625" style="4"/>
  </cols>
  <sheetData>
    <row r="1" spans="1:6" x14ac:dyDescent="0.3">
      <c r="E1" s="4" t="s">
        <v>2</v>
      </c>
    </row>
    <row r="2" spans="1:6" ht="23.25" customHeight="1" x14ac:dyDescent="0.3">
      <c r="E2" s="158" t="s">
        <v>66</v>
      </c>
      <c r="F2" s="158"/>
    </row>
    <row r="3" spans="1:6" ht="22.5" customHeight="1" x14ac:dyDescent="0.3">
      <c r="E3" s="158" t="s">
        <v>43</v>
      </c>
      <c r="F3" s="158"/>
    </row>
    <row r="4" spans="1:6" s="27" customFormat="1" ht="65.25" customHeight="1" x14ac:dyDescent="0.25">
      <c r="A4" s="159" t="s">
        <v>90</v>
      </c>
      <c r="B4" s="159"/>
      <c r="C4" s="159"/>
      <c r="D4" s="159"/>
      <c r="E4" s="159"/>
      <c r="F4" s="159"/>
    </row>
    <row r="5" spans="1:6" s="27" customFormat="1" ht="21.75" customHeight="1" x14ac:dyDescent="0.25">
      <c r="A5" s="28"/>
      <c r="B5" s="28"/>
      <c r="C5" s="28"/>
      <c r="E5" s="160" t="s">
        <v>57</v>
      </c>
      <c r="F5" s="160"/>
    </row>
    <row r="6" spans="1:6" s="34" customFormat="1" ht="21.75" customHeight="1" x14ac:dyDescent="0.25">
      <c r="A6" s="169" t="s">
        <v>4</v>
      </c>
      <c r="B6" s="169"/>
      <c r="C6" s="164" t="s">
        <v>5</v>
      </c>
      <c r="D6" s="165" t="s">
        <v>94</v>
      </c>
      <c r="E6" s="166"/>
      <c r="F6" s="167"/>
    </row>
    <row r="7" spans="1:6" s="35" customFormat="1" ht="44.25" customHeight="1" x14ac:dyDescent="0.3">
      <c r="A7" s="169"/>
      <c r="B7" s="169"/>
      <c r="C7" s="164"/>
      <c r="D7" s="168" t="s">
        <v>44</v>
      </c>
      <c r="E7" s="168" t="s">
        <v>45</v>
      </c>
      <c r="F7" s="168"/>
    </row>
    <row r="8" spans="1:6" s="39" customFormat="1" ht="46.5" customHeight="1" x14ac:dyDescent="0.3">
      <c r="A8" s="36" t="s">
        <v>6</v>
      </c>
      <c r="B8" s="36" t="s">
        <v>7</v>
      </c>
      <c r="C8" s="164"/>
      <c r="D8" s="168"/>
      <c r="E8" s="37" t="s">
        <v>46</v>
      </c>
      <c r="F8" s="38" t="s">
        <v>47</v>
      </c>
    </row>
    <row r="9" spans="1:6" s="39" customFormat="1" ht="36.75" customHeight="1" x14ac:dyDescent="0.25">
      <c r="A9" s="40"/>
      <c r="B9" s="40"/>
      <c r="C9" s="41" t="s">
        <v>84</v>
      </c>
      <c r="D9" s="42">
        <f>+D11</f>
        <v>42771432.039999999</v>
      </c>
      <c r="E9" s="42">
        <f t="shared" ref="E9:F9" si="0">+E11</f>
        <v>38337978</v>
      </c>
      <c r="F9" s="42">
        <f t="shared" si="0"/>
        <v>4433454</v>
      </c>
    </row>
    <row r="10" spans="1:6" customFormat="1" ht="20.25" customHeight="1" x14ac:dyDescent="0.25">
      <c r="A10" s="163"/>
      <c r="B10" s="163"/>
      <c r="C10" s="43" t="s">
        <v>0</v>
      </c>
      <c r="D10" s="44"/>
      <c r="E10" s="44"/>
      <c r="F10" s="44"/>
    </row>
    <row r="11" spans="1:6" s="35" customFormat="1" ht="50.25" customHeight="1" x14ac:dyDescent="0.3">
      <c r="A11" s="45"/>
      <c r="B11" s="46"/>
      <c r="C11" s="47" t="s">
        <v>48</v>
      </c>
      <c r="D11" s="37">
        <f>+D12+D37+D54+D79</f>
        <v>42771432.039999999</v>
      </c>
      <c r="E11" s="37">
        <f t="shared" ref="E11:F11" si="1">+E12+E37+E54+E79</f>
        <v>38337978</v>
      </c>
      <c r="F11" s="37">
        <f t="shared" si="1"/>
        <v>4433454</v>
      </c>
    </row>
    <row r="12" spans="1:6" s="50" customFormat="1" ht="28.5" customHeight="1" x14ac:dyDescent="0.3">
      <c r="A12" s="48">
        <v>1040</v>
      </c>
      <c r="B12" s="49"/>
      <c r="C12" s="36" t="s">
        <v>49</v>
      </c>
      <c r="D12" s="37">
        <f>+D13+D21+D29</f>
        <v>1813751.44</v>
      </c>
      <c r="E12" s="37">
        <f t="shared" ref="E12:F12" si="2">+E13+E21+E29</f>
        <v>1511126.2000000002</v>
      </c>
      <c r="F12" s="37">
        <f t="shared" si="2"/>
        <v>302625.2</v>
      </c>
    </row>
    <row r="13" spans="1:6" s="35" customFormat="1" ht="84.75" customHeight="1" x14ac:dyDescent="0.3">
      <c r="A13" s="48"/>
      <c r="B13" s="51">
        <v>42001</v>
      </c>
      <c r="C13" s="52" t="s">
        <v>50</v>
      </c>
      <c r="D13" s="53">
        <f>+D17</f>
        <v>977722</v>
      </c>
      <c r="E13" s="53">
        <f t="shared" ref="E13:F13" si="3">+E17</f>
        <v>814435</v>
      </c>
      <c r="F13" s="53">
        <f t="shared" si="3"/>
        <v>163287</v>
      </c>
    </row>
    <row r="14" spans="1:6" s="35" customFormat="1" ht="26.25" customHeight="1" x14ac:dyDescent="0.3">
      <c r="A14" s="161"/>
      <c r="B14" s="162"/>
      <c r="C14" s="54" t="s">
        <v>59</v>
      </c>
      <c r="D14" s="53"/>
      <c r="E14" s="53"/>
      <c r="F14" s="53"/>
    </row>
    <row r="15" spans="1:6" s="35" customFormat="1" ht="39.75" customHeight="1" x14ac:dyDescent="0.3">
      <c r="A15" s="161"/>
      <c r="B15" s="162"/>
      <c r="C15" s="61" t="s">
        <v>58</v>
      </c>
      <c r="D15" s="62">
        <f>+D13</f>
        <v>977722</v>
      </c>
      <c r="E15" s="62">
        <f>+E13</f>
        <v>814435</v>
      </c>
      <c r="F15" s="62">
        <f>+F13</f>
        <v>163287</v>
      </c>
    </row>
    <row r="16" spans="1:6" s="35" customFormat="1" ht="30" customHeight="1" x14ac:dyDescent="0.3">
      <c r="A16" s="161"/>
      <c r="B16" s="162"/>
      <c r="C16" s="55" t="s">
        <v>60</v>
      </c>
      <c r="D16" s="53"/>
      <c r="E16" s="53"/>
      <c r="F16" s="53"/>
    </row>
    <row r="17" spans="1:6" s="35" customFormat="1" ht="30" customHeight="1" x14ac:dyDescent="0.3">
      <c r="A17" s="161"/>
      <c r="B17" s="162"/>
      <c r="C17" s="55" t="s">
        <v>61</v>
      </c>
      <c r="D17" s="53">
        <f t="shared" ref="D17:F19" si="4">+D18</f>
        <v>977722</v>
      </c>
      <c r="E17" s="53">
        <f t="shared" si="4"/>
        <v>814435</v>
      </c>
      <c r="F17" s="53">
        <f t="shared" si="4"/>
        <v>163287</v>
      </c>
    </row>
    <row r="18" spans="1:6" s="35" customFormat="1" ht="30" customHeight="1" x14ac:dyDescent="0.3">
      <c r="A18" s="161"/>
      <c r="B18" s="162"/>
      <c r="C18" s="55" t="s">
        <v>62</v>
      </c>
      <c r="D18" s="53">
        <f t="shared" si="4"/>
        <v>977722</v>
      </c>
      <c r="E18" s="53">
        <f t="shared" si="4"/>
        <v>814435</v>
      </c>
      <c r="F18" s="53">
        <f t="shared" si="4"/>
        <v>163287</v>
      </c>
    </row>
    <row r="19" spans="1:6" s="35" customFormat="1" ht="30" customHeight="1" x14ac:dyDescent="0.3">
      <c r="A19" s="161"/>
      <c r="B19" s="162"/>
      <c r="C19" s="55" t="s">
        <v>63</v>
      </c>
      <c r="D19" s="53">
        <f t="shared" si="4"/>
        <v>977722</v>
      </c>
      <c r="E19" s="53">
        <f t="shared" si="4"/>
        <v>814435</v>
      </c>
      <c r="F19" s="53">
        <f t="shared" si="4"/>
        <v>163287</v>
      </c>
    </row>
    <row r="20" spans="1:6" s="35" customFormat="1" ht="30" customHeight="1" x14ac:dyDescent="0.3">
      <c r="A20" s="161"/>
      <c r="B20" s="162"/>
      <c r="C20" s="55" t="s">
        <v>64</v>
      </c>
      <c r="D20" s="53">
        <v>977722</v>
      </c>
      <c r="E20" s="56">
        <v>814435</v>
      </c>
      <c r="F20" s="56">
        <v>163287</v>
      </c>
    </row>
    <row r="21" spans="1:6" s="35" customFormat="1" ht="75" customHeight="1" x14ac:dyDescent="0.3">
      <c r="A21" s="48"/>
      <c r="B21" s="51">
        <v>42002</v>
      </c>
      <c r="C21" s="52" t="s">
        <v>51</v>
      </c>
      <c r="D21" s="53">
        <f>+D25</f>
        <v>418014.72000000003</v>
      </c>
      <c r="E21" s="53">
        <f t="shared" ref="E21:F21" si="5">+E25</f>
        <v>348345.60000000003</v>
      </c>
      <c r="F21" s="53">
        <f t="shared" si="5"/>
        <v>69669.100000000006</v>
      </c>
    </row>
    <row r="22" spans="1:6" s="50" customFormat="1" ht="25.5" customHeight="1" x14ac:dyDescent="0.3">
      <c r="A22" s="161"/>
      <c r="B22" s="162"/>
      <c r="C22" s="54" t="s">
        <v>59</v>
      </c>
      <c r="D22" s="53"/>
      <c r="E22" s="53"/>
      <c r="F22" s="53"/>
    </row>
    <row r="23" spans="1:6" s="35" customFormat="1" ht="30" customHeight="1" x14ac:dyDescent="0.3">
      <c r="A23" s="161"/>
      <c r="B23" s="162"/>
      <c r="C23" s="61" t="s">
        <v>58</v>
      </c>
      <c r="D23" s="62">
        <f>+D21</f>
        <v>418014.72000000003</v>
      </c>
      <c r="E23" s="62">
        <f>+E21</f>
        <v>348345.60000000003</v>
      </c>
      <c r="F23" s="62">
        <f>+F21</f>
        <v>69669.100000000006</v>
      </c>
    </row>
    <row r="24" spans="1:6" s="35" customFormat="1" ht="35.25" customHeight="1" x14ac:dyDescent="0.3">
      <c r="A24" s="161"/>
      <c r="B24" s="162"/>
      <c r="C24" s="55" t="s">
        <v>60</v>
      </c>
      <c r="D24" s="53"/>
      <c r="E24" s="53"/>
      <c r="F24" s="53"/>
    </row>
    <row r="25" spans="1:6" s="35" customFormat="1" ht="35.25" customHeight="1" x14ac:dyDescent="0.3">
      <c r="A25" s="161"/>
      <c r="B25" s="162"/>
      <c r="C25" s="55" t="s">
        <v>61</v>
      </c>
      <c r="D25" s="53">
        <f t="shared" ref="D25:F27" si="6">+D26</f>
        <v>418014.72000000003</v>
      </c>
      <c r="E25" s="53">
        <f t="shared" si="6"/>
        <v>348345.60000000003</v>
      </c>
      <c r="F25" s="53">
        <f t="shared" si="6"/>
        <v>69669.100000000006</v>
      </c>
    </row>
    <row r="26" spans="1:6" s="35" customFormat="1" ht="35.25" customHeight="1" x14ac:dyDescent="0.3">
      <c r="A26" s="161"/>
      <c r="B26" s="162"/>
      <c r="C26" s="55" t="s">
        <v>62</v>
      </c>
      <c r="D26" s="53">
        <f t="shared" si="6"/>
        <v>418014.72000000003</v>
      </c>
      <c r="E26" s="53">
        <f t="shared" si="6"/>
        <v>348345.60000000003</v>
      </c>
      <c r="F26" s="53">
        <f t="shared" si="6"/>
        <v>69669.100000000006</v>
      </c>
    </row>
    <row r="27" spans="1:6" s="35" customFormat="1" ht="35.25" customHeight="1" x14ac:dyDescent="0.3">
      <c r="A27" s="161"/>
      <c r="B27" s="162"/>
      <c r="C27" s="55" t="s">
        <v>63</v>
      </c>
      <c r="D27" s="53">
        <f t="shared" si="6"/>
        <v>418014.72000000003</v>
      </c>
      <c r="E27" s="53">
        <f t="shared" si="6"/>
        <v>348345.60000000003</v>
      </c>
      <c r="F27" s="53">
        <f t="shared" si="6"/>
        <v>69669.100000000006</v>
      </c>
    </row>
    <row r="28" spans="1:6" s="35" customFormat="1" ht="24.75" customHeight="1" x14ac:dyDescent="0.3">
      <c r="A28" s="161"/>
      <c r="B28" s="162"/>
      <c r="C28" s="55" t="s">
        <v>64</v>
      </c>
      <c r="D28" s="53">
        <v>418014.72000000003</v>
      </c>
      <c r="E28" s="56">
        <v>348345.60000000003</v>
      </c>
      <c r="F28" s="56">
        <v>69669.100000000006</v>
      </c>
    </row>
    <row r="29" spans="1:6" s="35" customFormat="1" ht="60" customHeight="1" x14ac:dyDescent="0.3">
      <c r="A29" s="48"/>
      <c r="B29" s="51">
        <v>42003</v>
      </c>
      <c r="C29" s="52" t="s">
        <v>52</v>
      </c>
      <c r="D29" s="53">
        <f>+D33</f>
        <v>418014.72000000003</v>
      </c>
      <c r="E29" s="53">
        <f t="shared" ref="E29:F29" si="7">+E33</f>
        <v>348345.60000000003</v>
      </c>
      <c r="F29" s="53">
        <f t="shared" si="7"/>
        <v>69669.100000000006</v>
      </c>
    </row>
    <row r="30" spans="1:6" s="57" customFormat="1" ht="35.25" customHeight="1" x14ac:dyDescent="0.25">
      <c r="A30" s="161"/>
      <c r="B30" s="162"/>
      <c r="C30" s="54" t="s">
        <v>59</v>
      </c>
      <c r="D30" s="53"/>
      <c r="E30" s="53"/>
      <c r="F30" s="53"/>
    </row>
    <row r="31" spans="1:6" s="50" customFormat="1" ht="25.5" customHeight="1" x14ac:dyDescent="0.3">
      <c r="A31" s="161"/>
      <c r="B31" s="162"/>
      <c r="C31" s="61" t="s">
        <v>58</v>
      </c>
      <c r="D31" s="62">
        <f>+D29</f>
        <v>418014.72000000003</v>
      </c>
      <c r="E31" s="62">
        <f>+E29</f>
        <v>348345.60000000003</v>
      </c>
      <c r="F31" s="62">
        <f>+F29</f>
        <v>69669.100000000006</v>
      </c>
    </row>
    <row r="32" spans="1:6" s="50" customFormat="1" ht="23.25" customHeight="1" x14ac:dyDescent="0.3">
      <c r="A32" s="161"/>
      <c r="B32" s="162"/>
      <c r="C32" s="55" t="s">
        <v>60</v>
      </c>
      <c r="D32" s="53"/>
      <c r="E32" s="53"/>
      <c r="F32" s="53"/>
    </row>
    <row r="33" spans="1:6" s="35" customFormat="1" ht="56.25" customHeight="1" x14ac:dyDescent="0.3">
      <c r="A33" s="161"/>
      <c r="B33" s="162"/>
      <c r="C33" s="55" t="s">
        <v>61</v>
      </c>
      <c r="D33" s="53">
        <f t="shared" ref="D33:F35" si="8">+D34</f>
        <v>418014.72000000003</v>
      </c>
      <c r="E33" s="53">
        <f t="shared" si="8"/>
        <v>348345.60000000003</v>
      </c>
      <c r="F33" s="53">
        <f t="shared" si="8"/>
        <v>69669.100000000006</v>
      </c>
    </row>
    <row r="34" spans="1:6" s="35" customFormat="1" ht="28.5" customHeight="1" x14ac:dyDescent="0.3">
      <c r="A34" s="161"/>
      <c r="B34" s="162"/>
      <c r="C34" s="55" t="s">
        <v>62</v>
      </c>
      <c r="D34" s="53">
        <f t="shared" si="8"/>
        <v>418014.72000000003</v>
      </c>
      <c r="E34" s="53">
        <f t="shared" si="8"/>
        <v>348345.60000000003</v>
      </c>
      <c r="F34" s="53">
        <f t="shared" si="8"/>
        <v>69669.100000000006</v>
      </c>
    </row>
    <row r="35" spans="1:6" s="35" customFormat="1" ht="28.5" customHeight="1" x14ac:dyDescent="0.3">
      <c r="A35" s="161"/>
      <c r="B35" s="162"/>
      <c r="C35" s="55" t="s">
        <v>63</v>
      </c>
      <c r="D35" s="53">
        <f t="shared" si="8"/>
        <v>418014.72000000003</v>
      </c>
      <c r="E35" s="53">
        <f t="shared" si="8"/>
        <v>348345.60000000003</v>
      </c>
      <c r="F35" s="53">
        <f t="shared" si="8"/>
        <v>69669.100000000006</v>
      </c>
    </row>
    <row r="36" spans="1:6" s="35" customFormat="1" ht="28.5" customHeight="1" x14ac:dyDescent="0.3">
      <c r="A36" s="161"/>
      <c r="B36" s="162"/>
      <c r="C36" s="55" t="s">
        <v>64</v>
      </c>
      <c r="D36" s="53">
        <v>418014.72000000003</v>
      </c>
      <c r="E36" s="56">
        <v>348345.60000000003</v>
      </c>
      <c r="F36" s="56">
        <v>69669.100000000006</v>
      </c>
    </row>
    <row r="37" spans="1:6" s="35" customFormat="1" ht="28.5" customHeight="1" x14ac:dyDescent="0.3">
      <c r="A37" s="48">
        <v>1157</v>
      </c>
      <c r="B37" s="49"/>
      <c r="C37" s="36" t="s">
        <v>53</v>
      </c>
      <c r="D37" s="37">
        <f>+D38+D46</f>
        <v>8327388</v>
      </c>
      <c r="E37" s="37">
        <f t="shared" ref="E37:F37" si="9">+E38+E46</f>
        <v>6939490</v>
      </c>
      <c r="F37" s="37">
        <f t="shared" si="9"/>
        <v>1387898</v>
      </c>
    </row>
    <row r="38" spans="1:6" s="35" customFormat="1" ht="69" customHeight="1" x14ac:dyDescent="0.3">
      <c r="A38" s="48"/>
      <c r="B38" s="51">
        <v>42001</v>
      </c>
      <c r="C38" s="52" t="s">
        <v>91</v>
      </c>
      <c r="D38" s="53">
        <f>+D42</f>
        <v>114588</v>
      </c>
      <c r="E38" s="53">
        <f t="shared" ref="E38:F38" si="10">+E42</f>
        <v>95490</v>
      </c>
      <c r="F38" s="53">
        <f t="shared" si="10"/>
        <v>19098</v>
      </c>
    </row>
    <row r="39" spans="1:6" s="35" customFormat="1" ht="28.5" customHeight="1" x14ac:dyDescent="0.3">
      <c r="A39" s="161"/>
      <c r="B39" s="162"/>
      <c r="C39" s="54" t="s">
        <v>59</v>
      </c>
      <c r="D39" s="53"/>
      <c r="E39" s="53"/>
      <c r="F39" s="53"/>
    </row>
    <row r="40" spans="1:6" s="57" customFormat="1" ht="37.5" customHeight="1" x14ac:dyDescent="0.25">
      <c r="A40" s="161"/>
      <c r="B40" s="162"/>
      <c r="C40" s="61" t="s">
        <v>58</v>
      </c>
      <c r="D40" s="62">
        <f>+D38</f>
        <v>114588</v>
      </c>
      <c r="E40" s="62">
        <f>+E38</f>
        <v>95490</v>
      </c>
      <c r="F40" s="62">
        <f>+F38</f>
        <v>19098</v>
      </c>
    </row>
    <row r="41" spans="1:6" s="35" customFormat="1" ht="33.75" customHeight="1" x14ac:dyDescent="0.3">
      <c r="A41" s="161"/>
      <c r="B41" s="162"/>
      <c r="C41" s="55" t="s">
        <v>60</v>
      </c>
      <c r="D41" s="53"/>
      <c r="E41" s="53"/>
      <c r="F41" s="53"/>
    </row>
    <row r="42" spans="1:6" s="35" customFormat="1" ht="43.5" customHeight="1" x14ac:dyDescent="0.3">
      <c r="A42" s="161"/>
      <c r="B42" s="162"/>
      <c r="C42" s="55" t="s">
        <v>61</v>
      </c>
      <c r="D42" s="53">
        <f t="shared" ref="D42:F44" si="11">+D43</f>
        <v>114588</v>
      </c>
      <c r="E42" s="53">
        <f t="shared" si="11"/>
        <v>95490</v>
      </c>
      <c r="F42" s="53">
        <f t="shared" si="11"/>
        <v>19098</v>
      </c>
    </row>
    <row r="43" spans="1:6" s="35" customFormat="1" ht="28.5" customHeight="1" x14ac:dyDescent="0.3">
      <c r="A43" s="161"/>
      <c r="B43" s="162"/>
      <c r="C43" s="55" t="s">
        <v>62</v>
      </c>
      <c r="D43" s="53">
        <f t="shared" si="11"/>
        <v>114588</v>
      </c>
      <c r="E43" s="53">
        <f t="shared" si="11"/>
        <v>95490</v>
      </c>
      <c r="F43" s="53">
        <f t="shared" si="11"/>
        <v>19098</v>
      </c>
    </row>
    <row r="44" spans="1:6" s="35" customFormat="1" ht="28.5" customHeight="1" x14ac:dyDescent="0.3">
      <c r="A44" s="161"/>
      <c r="B44" s="162"/>
      <c r="C44" s="55" t="s">
        <v>63</v>
      </c>
      <c r="D44" s="53">
        <f t="shared" si="11"/>
        <v>114588</v>
      </c>
      <c r="E44" s="53">
        <f t="shared" si="11"/>
        <v>95490</v>
      </c>
      <c r="F44" s="53">
        <f t="shared" si="11"/>
        <v>19098</v>
      </c>
    </row>
    <row r="45" spans="1:6" s="35" customFormat="1" ht="28.5" customHeight="1" x14ac:dyDescent="0.3">
      <c r="A45" s="161"/>
      <c r="B45" s="162"/>
      <c r="C45" s="55" t="s">
        <v>64</v>
      </c>
      <c r="D45" s="53">
        <v>114588</v>
      </c>
      <c r="E45" s="56">
        <v>95490</v>
      </c>
      <c r="F45" s="56">
        <v>19098</v>
      </c>
    </row>
    <row r="46" spans="1:6" s="35" customFormat="1" ht="75" customHeight="1" x14ac:dyDescent="0.3">
      <c r="A46" s="48"/>
      <c r="B46" s="51">
        <v>42004</v>
      </c>
      <c r="C46" s="52" t="s">
        <v>92</v>
      </c>
      <c r="D46" s="53">
        <f>+D50</f>
        <v>8212800</v>
      </c>
      <c r="E46" s="53">
        <f t="shared" ref="E46:F46" si="12">+E50</f>
        <v>6844000</v>
      </c>
      <c r="F46" s="53">
        <f t="shared" si="12"/>
        <v>1368800</v>
      </c>
    </row>
    <row r="47" spans="1:6" s="35" customFormat="1" ht="31.5" customHeight="1" x14ac:dyDescent="0.3">
      <c r="A47" s="161"/>
      <c r="B47" s="162"/>
      <c r="C47" s="54" t="s">
        <v>59</v>
      </c>
      <c r="D47" s="53"/>
      <c r="E47" s="53"/>
      <c r="F47" s="53"/>
    </row>
    <row r="48" spans="1:6" s="35" customFormat="1" ht="37.5" customHeight="1" x14ac:dyDescent="0.3">
      <c r="A48" s="161"/>
      <c r="B48" s="162"/>
      <c r="C48" s="61" t="s">
        <v>58</v>
      </c>
      <c r="D48" s="62">
        <f>+D46</f>
        <v>8212800</v>
      </c>
      <c r="E48" s="62">
        <f>+E46</f>
        <v>6844000</v>
      </c>
      <c r="F48" s="62">
        <f>+F46</f>
        <v>1368800</v>
      </c>
    </row>
    <row r="49" spans="1:6" s="57" customFormat="1" ht="31.5" customHeight="1" x14ac:dyDescent="0.25">
      <c r="A49" s="161"/>
      <c r="B49" s="162"/>
      <c r="C49" s="55" t="s">
        <v>60</v>
      </c>
      <c r="D49" s="53"/>
      <c r="E49" s="53"/>
      <c r="F49" s="53"/>
    </row>
    <row r="50" spans="1:6" s="35" customFormat="1" ht="33" x14ac:dyDescent="0.3">
      <c r="A50" s="161"/>
      <c r="B50" s="162"/>
      <c r="C50" s="55" t="s">
        <v>61</v>
      </c>
      <c r="D50" s="53">
        <f t="shared" ref="D50:F52" si="13">+D51</f>
        <v>8212800</v>
      </c>
      <c r="E50" s="53">
        <f t="shared" si="13"/>
        <v>6844000</v>
      </c>
      <c r="F50" s="53">
        <f t="shared" si="13"/>
        <v>1368800</v>
      </c>
    </row>
    <row r="51" spans="1:6" s="35" customFormat="1" ht="25.5" customHeight="1" x14ac:dyDescent="0.3">
      <c r="A51" s="161"/>
      <c r="B51" s="162"/>
      <c r="C51" s="55" t="s">
        <v>62</v>
      </c>
      <c r="D51" s="53">
        <f t="shared" si="13"/>
        <v>8212800</v>
      </c>
      <c r="E51" s="53">
        <f t="shared" si="13"/>
        <v>6844000</v>
      </c>
      <c r="F51" s="53">
        <f t="shared" si="13"/>
        <v>1368800</v>
      </c>
    </row>
    <row r="52" spans="1:6" s="35" customFormat="1" ht="25.5" customHeight="1" x14ac:dyDescent="0.3">
      <c r="A52" s="161"/>
      <c r="B52" s="162"/>
      <c r="C52" s="55" t="s">
        <v>63</v>
      </c>
      <c r="D52" s="53">
        <f t="shared" si="13"/>
        <v>8212800</v>
      </c>
      <c r="E52" s="53">
        <f t="shared" si="13"/>
        <v>6844000</v>
      </c>
      <c r="F52" s="53">
        <f t="shared" si="13"/>
        <v>1368800</v>
      </c>
    </row>
    <row r="53" spans="1:6" s="35" customFormat="1" ht="25.5" customHeight="1" x14ac:dyDescent="0.3">
      <c r="A53" s="161"/>
      <c r="B53" s="162"/>
      <c r="C53" s="55" t="s">
        <v>64</v>
      </c>
      <c r="D53" s="53">
        <v>8212800</v>
      </c>
      <c r="E53" s="56">
        <v>6844000</v>
      </c>
      <c r="F53" s="56">
        <v>1368800</v>
      </c>
    </row>
    <row r="54" spans="1:6" s="35" customFormat="1" ht="39" customHeight="1" x14ac:dyDescent="0.3">
      <c r="A54" s="48" t="s">
        <v>18</v>
      </c>
      <c r="B54" s="49"/>
      <c r="C54" s="36" t="s">
        <v>54</v>
      </c>
      <c r="D54" s="37">
        <f>+D55+D63+D71</f>
        <v>29908842.600000001</v>
      </c>
      <c r="E54" s="37">
        <f t="shared" ref="E54:F54" si="14">+E55+E63+E71</f>
        <v>27165911.800000001</v>
      </c>
      <c r="F54" s="37">
        <f t="shared" si="14"/>
        <v>2742930.8</v>
      </c>
    </row>
    <row r="55" spans="1:6" s="35" customFormat="1" ht="73.5" customHeight="1" x14ac:dyDescent="0.3">
      <c r="A55" s="170"/>
      <c r="B55" s="58" t="s">
        <v>16</v>
      </c>
      <c r="C55" s="52" t="s">
        <v>55</v>
      </c>
      <c r="D55" s="53">
        <f>+D59</f>
        <v>2092358.7000000002</v>
      </c>
      <c r="E55" s="53">
        <f t="shared" ref="E55:F55" si="15">+E59</f>
        <v>1746500.3</v>
      </c>
      <c r="F55" s="53">
        <f t="shared" si="15"/>
        <v>345858.4</v>
      </c>
    </row>
    <row r="56" spans="1:6" s="35" customFormat="1" ht="25.5" customHeight="1" x14ac:dyDescent="0.3">
      <c r="A56" s="171"/>
      <c r="B56" s="162"/>
      <c r="C56" s="54" t="s">
        <v>59</v>
      </c>
      <c r="D56" s="53"/>
      <c r="E56" s="53"/>
      <c r="F56" s="53"/>
    </row>
    <row r="57" spans="1:6" s="35" customFormat="1" ht="40.5" customHeight="1" x14ac:dyDescent="0.3">
      <c r="A57" s="171"/>
      <c r="B57" s="162"/>
      <c r="C57" s="61" t="s">
        <v>58</v>
      </c>
      <c r="D57" s="62">
        <f>+D55</f>
        <v>2092358.7000000002</v>
      </c>
      <c r="E57" s="62">
        <f>+E55</f>
        <v>1746500.3</v>
      </c>
      <c r="F57" s="62">
        <f>+F55</f>
        <v>345858.4</v>
      </c>
    </row>
    <row r="58" spans="1:6" s="50" customFormat="1" ht="29.25" customHeight="1" x14ac:dyDescent="0.3">
      <c r="A58" s="171"/>
      <c r="B58" s="162"/>
      <c r="C58" s="55" t="s">
        <v>60</v>
      </c>
      <c r="D58" s="53"/>
      <c r="E58" s="53"/>
      <c r="F58" s="53"/>
    </row>
    <row r="59" spans="1:6" s="35" customFormat="1" ht="33" x14ac:dyDescent="0.3">
      <c r="A59" s="171"/>
      <c r="B59" s="162"/>
      <c r="C59" s="55" t="s">
        <v>61</v>
      </c>
      <c r="D59" s="53">
        <f t="shared" ref="D59:F61" si="16">+D60</f>
        <v>2092358.7000000002</v>
      </c>
      <c r="E59" s="53">
        <f t="shared" si="16"/>
        <v>1746500.3</v>
      </c>
      <c r="F59" s="53">
        <f t="shared" si="16"/>
        <v>345858.4</v>
      </c>
    </row>
    <row r="60" spans="1:6" s="35" customFormat="1" ht="32.25" customHeight="1" x14ac:dyDescent="0.3">
      <c r="A60" s="171"/>
      <c r="B60" s="162"/>
      <c r="C60" s="55" t="s">
        <v>62</v>
      </c>
      <c r="D60" s="53">
        <f t="shared" si="16"/>
        <v>2092358.7000000002</v>
      </c>
      <c r="E60" s="53">
        <f t="shared" si="16"/>
        <v>1746500.3</v>
      </c>
      <c r="F60" s="53">
        <f t="shared" si="16"/>
        <v>345858.4</v>
      </c>
    </row>
    <row r="61" spans="1:6" s="35" customFormat="1" ht="32.25" customHeight="1" x14ac:dyDescent="0.3">
      <c r="A61" s="171"/>
      <c r="B61" s="162"/>
      <c r="C61" s="55" t="s">
        <v>63</v>
      </c>
      <c r="D61" s="53">
        <f t="shared" si="16"/>
        <v>2092358.7000000002</v>
      </c>
      <c r="E61" s="53">
        <f t="shared" si="16"/>
        <v>1746500.3</v>
      </c>
      <c r="F61" s="53">
        <f t="shared" si="16"/>
        <v>345858.4</v>
      </c>
    </row>
    <row r="62" spans="1:6" s="35" customFormat="1" ht="32.25" customHeight="1" x14ac:dyDescent="0.3">
      <c r="A62" s="171"/>
      <c r="B62" s="162"/>
      <c r="C62" s="55" t="s">
        <v>64</v>
      </c>
      <c r="D62" s="53">
        <v>2092358.7000000002</v>
      </c>
      <c r="E62" s="53">
        <v>1746500.3</v>
      </c>
      <c r="F62" s="53">
        <v>345858.4</v>
      </c>
    </row>
    <row r="63" spans="1:6" s="35" customFormat="1" ht="72.75" customHeight="1" x14ac:dyDescent="0.3">
      <c r="A63" s="171"/>
      <c r="B63" s="59">
        <v>42005</v>
      </c>
      <c r="C63" s="52" t="s">
        <v>93</v>
      </c>
      <c r="D63" s="53">
        <f>+D67</f>
        <v>2355414.1</v>
      </c>
      <c r="E63" s="53">
        <f t="shared" ref="E63:F63" si="17">+E67</f>
        <v>1884311.9</v>
      </c>
      <c r="F63" s="53">
        <f t="shared" si="17"/>
        <v>471102.2</v>
      </c>
    </row>
    <row r="64" spans="1:6" s="35" customFormat="1" ht="32.25" customHeight="1" x14ac:dyDescent="0.3">
      <c r="A64" s="171"/>
      <c r="B64" s="162"/>
      <c r="C64" s="54" t="s">
        <v>59</v>
      </c>
      <c r="D64" s="53"/>
      <c r="E64" s="53"/>
      <c r="F64" s="53"/>
    </row>
    <row r="65" spans="1:6" s="35" customFormat="1" ht="39" customHeight="1" x14ac:dyDescent="0.3">
      <c r="A65" s="171"/>
      <c r="B65" s="162"/>
      <c r="C65" s="61" t="s">
        <v>58</v>
      </c>
      <c r="D65" s="62">
        <f>+D63</f>
        <v>2355414.1</v>
      </c>
      <c r="E65" s="62">
        <f>+E63</f>
        <v>1884311.9</v>
      </c>
      <c r="F65" s="62">
        <f>+F63</f>
        <v>471102.2</v>
      </c>
    </row>
    <row r="66" spans="1:6" s="57" customFormat="1" ht="32.25" customHeight="1" x14ac:dyDescent="0.25">
      <c r="A66" s="171"/>
      <c r="B66" s="162"/>
      <c r="C66" s="55" t="s">
        <v>60</v>
      </c>
      <c r="D66" s="53"/>
      <c r="E66" s="53"/>
      <c r="F66" s="53"/>
    </row>
    <row r="67" spans="1:6" s="35" customFormat="1" ht="33" x14ac:dyDescent="0.3">
      <c r="A67" s="171"/>
      <c r="B67" s="162"/>
      <c r="C67" s="55" t="s">
        <v>61</v>
      </c>
      <c r="D67" s="53">
        <f t="shared" ref="D67:F69" si="18">+D68</f>
        <v>2355414.1</v>
      </c>
      <c r="E67" s="53">
        <f t="shared" si="18"/>
        <v>1884311.9</v>
      </c>
      <c r="F67" s="53">
        <f t="shared" si="18"/>
        <v>471102.2</v>
      </c>
    </row>
    <row r="68" spans="1:6" s="35" customFormat="1" ht="27.75" customHeight="1" x14ac:dyDescent="0.3">
      <c r="A68" s="171"/>
      <c r="B68" s="162"/>
      <c r="C68" s="55" t="s">
        <v>62</v>
      </c>
      <c r="D68" s="53">
        <f t="shared" si="18"/>
        <v>2355414.1</v>
      </c>
      <c r="E68" s="53">
        <f t="shared" si="18"/>
        <v>1884311.9</v>
      </c>
      <c r="F68" s="53">
        <f t="shared" si="18"/>
        <v>471102.2</v>
      </c>
    </row>
    <row r="69" spans="1:6" s="35" customFormat="1" ht="27.75" customHeight="1" x14ac:dyDescent="0.3">
      <c r="A69" s="171"/>
      <c r="B69" s="162"/>
      <c r="C69" s="55" t="s">
        <v>63</v>
      </c>
      <c r="D69" s="53">
        <f t="shared" si="18"/>
        <v>2355414.1</v>
      </c>
      <c r="E69" s="53">
        <f t="shared" si="18"/>
        <v>1884311.9</v>
      </c>
      <c r="F69" s="53">
        <f t="shared" si="18"/>
        <v>471102.2</v>
      </c>
    </row>
    <row r="70" spans="1:6" s="35" customFormat="1" ht="27.75" customHeight="1" x14ac:dyDescent="0.3">
      <c r="A70" s="171"/>
      <c r="B70" s="162"/>
      <c r="C70" s="55" t="s">
        <v>64</v>
      </c>
      <c r="D70" s="53">
        <v>2355414.1</v>
      </c>
      <c r="E70" s="53">
        <v>1884311.9</v>
      </c>
      <c r="F70" s="53">
        <v>471102.2</v>
      </c>
    </row>
    <row r="71" spans="1:6" s="35" customFormat="1" ht="99.75" customHeight="1" x14ac:dyDescent="0.3">
      <c r="A71" s="171"/>
      <c r="B71" s="58" t="s">
        <v>20</v>
      </c>
      <c r="C71" s="52" t="s">
        <v>56</v>
      </c>
      <c r="D71" s="53">
        <f>+D75</f>
        <v>25461069.800000001</v>
      </c>
      <c r="E71" s="53">
        <f t="shared" ref="E71:F71" si="19">+E75</f>
        <v>23535099.600000001</v>
      </c>
      <c r="F71" s="53">
        <f t="shared" si="19"/>
        <v>1925970.2</v>
      </c>
    </row>
    <row r="72" spans="1:6" s="35" customFormat="1" ht="24.75" customHeight="1" x14ac:dyDescent="0.3">
      <c r="A72" s="171"/>
      <c r="B72" s="162"/>
      <c r="C72" s="54" t="s">
        <v>59</v>
      </c>
      <c r="D72" s="53"/>
      <c r="E72" s="53"/>
      <c r="F72" s="53"/>
    </row>
    <row r="73" spans="1:6" s="35" customFormat="1" ht="47.25" customHeight="1" x14ac:dyDescent="0.3">
      <c r="A73" s="171"/>
      <c r="B73" s="162"/>
      <c r="C73" s="61" t="s">
        <v>58</v>
      </c>
      <c r="D73" s="62">
        <f>+D71</f>
        <v>25461069.800000001</v>
      </c>
      <c r="E73" s="62">
        <f>+E71</f>
        <v>23535099.600000001</v>
      </c>
      <c r="F73" s="62">
        <f>+F71</f>
        <v>1925970.2</v>
      </c>
    </row>
    <row r="74" spans="1:6" s="57" customFormat="1" ht="24.75" customHeight="1" x14ac:dyDescent="0.25">
      <c r="A74" s="171"/>
      <c r="B74" s="162"/>
      <c r="C74" s="55" t="s">
        <v>60</v>
      </c>
      <c r="D74" s="53"/>
      <c r="E74" s="53"/>
      <c r="F74" s="53"/>
    </row>
    <row r="75" spans="1:6" s="35" customFormat="1" ht="33" x14ac:dyDescent="0.3">
      <c r="A75" s="171"/>
      <c r="B75" s="162"/>
      <c r="C75" s="55" t="s">
        <v>61</v>
      </c>
      <c r="D75" s="53">
        <f t="shared" ref="D75:F77" si="20">+D76</f>
        <v>25461069.800000001</v>
      </c>
      <c r="E75" s="53">
        <f t="shared" si="20"/>
        <v>23535099.600000001</v>
      </c>
      <c r="F75" s="53">
        <f t="shared" si="20"/>
        <v>1925970.2</v>
      </c>
    </row>
    <row r="76" spans="1:6" s="35" customFormat="1" ht="27" customHeight="1" x14ac:dyDescent="0.3">
      <c r="A76" s="171"/>
      <c r="B76" s="162"/>
      <c r="C76" s="55" t="s">
        <v>62</v>
      </c>
      <c r="D76" s="53">
        <f t="shared" si="20"/>
        <v>25461069.800000001</v>
      </c>
      <c r="E76" s="53">
        <f t="shared" si="20"/>
        <v>23535099.600000001</v>
      </c>
      <c r="F76" s="53">
        <f t="shared" si="20"/>
        <v>1925970.2</v>
      </c>
    </row>
    <row r="77" spans="1:6" s="35" customFormat="1" ht="27" customHeight="1" x14ac:dyDescent="0.3">
      <c r="A77" s="171"/>
      <c r="B77" s="162"/>
      <c r="C77" s="55" t="s">
        <v>63</v>
      </c>
      <c r="D77" s="53">
        <f t="shared" si="20"/>
        <v>25461069.800000001</v>
      </c>
      <c r="E77" s="53">
        <f t="shared" si="20"/>
        <v>23535099.600000001</v>
      </c>
      <c r="F77" s="53">
        <f t="shared" si="20"/>
        <v>1925970.2</v>
      </c>
    </row>
    <row r="78" spans="1:6" s="35" customFormat="1" ht="27" customHeight="1" x14ac:dyDescent="0.3">
      <c r="A78" s="172"/>
      <c r="B78" s="162"/>
      <c r="C78" s="55" t="s">
        <v>64</v>
      </c>
      <c r="D78" s="53">
        <v>25461069.800000001</v>
      </c>
      <c r="E78" s="56">
        <v>23535099.600000001</v>
      </c>
      <c r="F78" s="56">
        <v>1925970.2</v>
      </c>
    </row>
    <row r="79" spans="1:6" s="35" customFormat="1" ht="28.5" customHeight="1" x14ac:dyDescent="0.3">
      <c r="A79" s="48" t="s">
        <v>96</v>
      </c>
      <c r="B79" s="49"/>
      <c r="C79" s="36" t="s">
        <v>97</v>
      </c>
      <c r="D79" s="37">
        <f>+D80</f>
        <v>2721450</v>
      </c>
      <c r="E79" s="37">
        <f t="shared" ref="E79:F79" si="21">+E80</f>
        <v>2721450</v>
      </c>
      <c r="F79" s="37">
        <f t="shared" si="21"/>
        <v>0</v>
      </c>
    </row>
    <row r="80" spans="1:6" s="35" customFormat="1" ht="75" customHeight="1" x14ac:dyDescent="0.3">
      <c r="A80" s="48"/>
      <c r="B80" s="51">
        <v>42001</v>
      </c>
      <c r="C80" s="19" t="s">
        <v>95</v>
      </c>
      <c r="D80" s="53">
        <f>+D84</f>
        <v>2721450</v>
      </c>
      <c r="E80" s="53">
        <f t="shared" ref="E80:F80" si="22">+E84</f>
        <v>2721450</v>
      </c>
      <c r="F80" s="53">
        <f t="shared" si="22"/>
        <v>0</v>
      </c>
    </row>
    <row r="81" spans="1:6" s="35" customFormat="1" ht="31.5" customHeight="1" x14ac:dyDescent="0.3">
      <c r="A81" s="161"/>
      <c r="B81" s="162"/>
      <c r="C81" s="54" t="s">
        <v>59</v>
      </c>
      <c r="D81" s="53"/>
      <c r="E81" s="53"/>
      <c r="F81" s="53"/>
    </row>
    <row r="82" spans="1:6" s="35" customFormat="1" ht="34.5" customHeight="1" x14ac:dyDescent="0.3">
      <c r="A82" s="161"/>
      <c r="B82" s="162"/>
      <c r="C82" s="61" t="s">
        <v>58</v>
      </c>
      <c r="D82" s="62">
        <f>+D80</f>
        <v>2721450</v>
      </c>
      <c r="E82" s="62">
        <f>+E80</f>
        <v>2721450</v>
      </c>
      <c r="F82" s="62">
        <f>+F80</f>
        <v>0</v>
      </c>
    </row>
    <row r="83" spans="1:6" s="57" customFormat="1" ht="31.5" customHeight="1" x14ac:dyDescent="0.25">
      <c r="A83" s="161"/>
      <c r="B83" s="162"/>
      <c r="C83" s="55" t="s">
        <v>60</v>
      </c>
      <c r="D83" s="53"/>
      <c r="E83" s="53"/>
      <c r="F83" s="53"/>
    </row>
    <row r="84" spans="1:6" s="35" customFormat="1" ht="33" x14ac:dyDescent="0.3">
      <c r="A84" s="161"/>
      <c r="B84" s="162"/>
      <c r="C84" s="55" t="s">
        <v>61</v>
      </c>
      <c r="D84" s="53">
        <f t="shared" ref="D84:F86" si="23">+D85</f>
        <v>2721450</v>
      </c>
      <c r="E84" s="53">
        <f t="shared" si="23"/>
        <v>2721450</v>
      </c>
      <c r="F84" s="53">
        <f t="shared" si="23"/>
        <v>0</v>
      </c>
    </row>
    <row r="85" spans="1:6" s="35" customFormat="1" ht="25.5" customHeight="1" x14ac:dyDescent="0.3">
      <c r="A85" s="161"/>
      <c r="B85" s="162"/>
      <c r="C85" s="55" t="s">
        <v>62</v>
      </c>
      <c r="D85" s="53">
        <f t="shared" si="23"/>
        <v>2721450</v>
      </c>
      <c r="E85" s="53">
        <f t="shared" si="23"/>
        <v>2721450</v>
      </c>
      <c r="F85" s="53">
        <f t="shared" si="23"/>
        <v>0</v>
      </c>
    </row>
    <row r="86" spans="1:6" s="35" customFormat="1" ht="25.5" customHeight="1" x14ac:dyDescent="0.3">
      <c r="A86" s="161"/>
      <c r="B86" s="162"/>
      <c r="C86" s="55" t="s">
        <v>63</v>
      </c>
      <c r="D86" s="53">
        <f t="shared" si="23"/>
        <v>2721450</v>
      </c>
      <c r="E86" s="53">
        <f t="shared" si="23"/>
        <v>2721450</v>
      </c>
      <c r="F86" s="53">
        <f t="shared" si="23"/>
        <v>0</v>
      </c>
    </row>
    <row r="87" spans="1:6" s="35" customFormat="1" ht="25.5" customHeight="1" x14ac:dyDescent="0.3">
      <c r="A87" s="161"/>
      <c r="B87" s="162"/>
      <c r="C87" s="55" t="s">
        <v>64</v>
      </c>
      <c r="D87" s="53">
        <v>2721450</v>
      </c>
      <c r="E87" s="56">
        <v>2721450</v>
      </c>
      <c r="F87" s="56">
        <v>0</v>
      </c>
    </row>
    <row r="88" spans="1:6" s="35" customFormat="1" x14ac:dyDescent="0.3"/>
  </sheetData>
  <mergeCells count="26">
    <mergeCell ref="A39:A45"/>
    <mergeCell ref="B39:B45"/>
    <mergeCell ref="A47:A53"/>
    <mergeCell ref="B47:B53"/>
    <mergeCell ref="A81:A87"/>
    <mergeCell ref="B81:B87"/>
    <mergeCell ref="B56:B62"/>
    <mergeCell ref="B64:B70"/>
    <mergeCell ref="A55:A78"/>
    <mergeCell ref="B72:B78"/>
    <mergeCell ref="E2:F2"/>
    <mergeCell ref="E3:F3"/>
    <mergeCell ref="A4:F4"/>
    <mergeCell ref="E5:F5"/>
    <mergeCell ref="A30:A36"/>
    <mergeCell ref="B30:B36"/>
    <mergeCell ref="A22:A28"/>
    <mergeCell ref="B22:B28"/>
    <mergeCell ref="A10:B10"/>
    <mergeCell ref="A14:A20"/>
    <mergeCell ref="B14:B20"/>
    <mergeCell ref="C6:C8"/>
    <mergeCell ref="D6:F6"/>
    <mergeCell ref="D7:D8"/>
    <mergeCell ref="E7:F7"/>
    <mergeCell ref="A6:B7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hav.3-1</vt:lpstr>
      <vt:lpstr>hav. 3-1.1</vt:lpstr>
      <vt:lpstr>hav3-1.1.1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Marine Gochumyan</cp:lastModifiedBy>
  <cp:lastPrinted>2021-07-22T12:09:49Z</cp:lastPrinted>
  <dcterms:created xsi:type="dcterms:W3CDTF">2019-05-19T16:48:41Z</dcterms:created>
  <dcterms:modified xsi:type="dcterms:W3CDTF">2022-06-29T14:22:03Z</dcterms:modified>
</cp:coreProperties>
</file>