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budgetorg\Revenue\SHARING\0_2023_ERAMSYAKNER\Yeramsyak havelvacner\Հավելվածներ\"/>
    </mc:Choice>
  </mc:AlternateContent>
  <bookViews>
    <workbookView xWindow="0" yWindow="0" windowWidth="28800" windowHeight="11340"/>
  </bookViews>
  <sheets>
    <sheet name="2019bacvacq (2)" sheetId="7" r:id="rId1"/>
  </sheets>
  <definedNames>
    <definedName name="_xlnm.Print_Area" localSheetId="0">'2019bacvacq (2)'!$A$1:$J$47</definedName>
    <definedName name="_xlnm.Print_Titles" localSheetId="0">'2019bacvacq (2)'!$7:$8</definedName>
  </definedNames>
  <calcPr calcId="162913"/>
</workbook>
</file>

<file path=xl/calcChain.xml><?xml version="1.0" encoding="utf-8"?>
<calcChain xmlns="http://schemas.openxmlformats.org/spreadsheetml/2006/main">
  <c r="G47" i="7" l="1"/>
  <c r="E47" i="7"/>
  <c r="E45" i="7" s="1"/>
  <c r="G44" i="7"/>
  <c r="E44" i="7"/>
  <c r="E42" i="7" s="1"/>
  <c r="G39" i="7"/>
  <c r="G37" i="7" s="1"/>
  <c r="E39" i="7"/>
  <c r="E37" i="7" s="1"/>
  <c r="G36" i="7"/>
  <c r="E36" i="7"/>
  <c r="E34" i="7" s="1"/>
  <c r="G31" i="7"/>
  <c r="E31" i="7"/>
  <c r="E29" i="7" s="1"/>
  <c r="G28" i="7"/>
  <c r="G26" i="7" s="1"/>
  <c r="E28" i="7"/>
  <c r="E26" i="7" s="1"/>
  <c r="G23" i="7"/>
  <c r="E23" i="7"/>
  <c r="I18" i="7"/>
  <c r="G18" i="7"/>
  <c r="G16" i="7" s="1"/>
  <c r="G14" i="7" s="1"/>
  <c r="E18" i="7"/>
  <c r="G13" i="7"/>
  <c r="G11" i="7" s="1"/>
  <c r="E13" i="7"/>
  <c r="E11" i="7" s="1"/>
  <c r="I13" i="7"/>
  <c r="I11" i="7" s="1"/>
  <c r="H11" i="7"/>
  <c r="C45" i="7"/>
  <c r="D45" i="7"/>
  <c r="F45" i="7"/>
  <c r="G45" i="7"/>
  <c r="H45" i="7"/>
  <c r="C42" i="7"/>
  <c r="D42" i="7"/>
  <c r="F42" i="7"/>
  <c r="G42" i="7"/>
  <c r="H42" i="7"/>
  <c r="C37" i="7"/>
  <c r="D37" i="7"/>
  <c r="F37" i="7"/>
  <c r="H37" i="7"/>
  <c r="C34" i="7"/>
  <c r="D34" i="7"/>
  <c r="F34" i="7"/>
  <c r="F32" i="7" s="1"/>
  <c r="G34" i="7"/>
  <c r="H34" i="7"/>
  <c r="C29" i="7"/>
  <c r="D29" i="7"/>
  <c r="F29" i="7"/>
  <c r="G29" i="7"/>
  <c r="H29" i="7"/>
  <c r="C26" i="7"/>
  <c r="D26" i="7"/>
  <c r="D24" i="7" s="1"/>
  <c r="F26" i="7"/>
  <c r="H26" i="7"/>
  <c r="C21" i="7"/>
  <c r="C19" i="7" s="1"/>
  <c r="D21" i="7"/>
  <c r="D19" i="7" s="1"/>
  <c r="E21" i="7"/>
  <c r="E19" i="7" s="1"/>
  <c r="F21" i="7"/>
  <c r="F19" i="7" s="1"/>
  <c r="G21" i="7"/>
  <c r="G19" i="7" s="1"/>
  <c r="H21" i="7"/>
  <c r="H19" i="7" s="1"/>
  <c r="C16" i="7"/>
  <c r="C14" i="7" s="1"/>
  <c r="D16" i="7"/>
  <c r="D14" i="7" s="1"/>
  <c r="E16" i="7"/>
  <c r="E14" i="7" s="1"/>
  <c r="F16" i="7"/>
  <c r="F14" i="7" s="1"/>
  <c r="H16" i="7"/>
  <c r="H14" i="7" s="1"/>
  <c r="C11" i="7"/>
  <c r="D11" i="7"/>
  <c r="F11" i="7"/>
  <c r="D40" i="7" l="1"/>
  <c r="H32" i="7"/>
  <c r="G40" i="7"/>
  <c r="E40" i="7"/>
  <c r="G32" i="7"/>
  <c r="E32" i="7"/>
  <c r="E24" i="7"/>
  <c r="G24" i="7"/>
  <c r="C24" i="7"/>
  <c r="D32" i="7"/>
  <c r="D9" i="7" s="1"/>
  <c r="C32" i="7"/>
  <c r="C40" i="7"/>
  <c r="H40" i="7"/>
  <c r="F40" i="7"/>
  <c r="H24" i="7"/>
  <c r="F24" i="7"/>
  <c r="J42" i="7"/>
  <c r="H9" i="7" l="1"/>
  <c r="C9" i="7"/>
  <c r="E9" i="7"/>
  <c r="G9" i="7"/>
  <c r="F9" i="7"/>
  <c r="I47" i="7" l="1"/>
  <c r="I45" i="7" s="1"/>
  <c r="J45" i="7"/>
  <c r="J40" i="7" s="1"/>
  <c r="I31" i="7"/>
  <c r="I29" i="7"/>
  <c r="J29" i="7"/>
  <c r="I23" i="7"/>
  <c r="I21" i="7" s="1"/>
  <c r="I19" i="7" s="1"/>
  <c r="J21" i="7"/>
  <c r="J19" i="7" s="1"/>
  <c r="I44" i="7"/>
  <c r="I42" i="7" s="1"/>
  <c r="I40" i="7" s="1"/>
  <c r="I39" i="7"/>
  <c r="I37" i="7" s="1"/>
  <c r="I36" i="7"/>
  <c r="I34" i="7" s="1"/>
  <c r="I32" i="7" s="1"/>
  <c r="I28" i="7"/>
  <c r="I26" i="7"/>
  <c r="I24" i="7" s="1"/>
  <c r="I16" i="7"/>
  <c r="I14" i="7" s="1"/>
  <c r="J34" i="7"/>
  <c r="J37" i="7"/>
  <c r="J26" i="7"/>
  <c r="J24" i="7" s="1"/>
  <c r="J16" i="7"/>
  <c r="J14" i="7"/>
  <c r="J11" i="7"/>
  <c r="J32" i="7" l="1"/>
  <c r="J9" i="7" s="1"/>
  <c r="I9" i="7"/>
</calcChain>
</file>

<file path=xl/sharedStrings.xml><?xml version="1.0" encoding="utf-8"?>
<sst xmlns="http://schemas.openxmlformats.org/spreadsheetml/2006/main" count="61" uniqueCount="38">
  <si>
    <t>NN</t>
  </si>
  <si>
    <t>Համայնքի անվանումը</t>
  </si>
  <si>
    <t>այդ թվում`</t>
  </si>
  <si>
    <t>Կապիտալ սուբվենցիաներ համայնքներին</t>
  </si>
  <si>
    <t>Ցանկ</t>
  </si>
  <si>
    <t>ԸՆԴԱՄԵՆԸ</t>
  </si>
  <si>
    <t>ՀՀ ԼՈՌՈՒ ՄԱՐԶ</t>
  </si>
  <si>
    <t>ՀՀ ՍՅՈՒՆԻՔԻ ՄԱՐԶ</t>
  </si>
  <si>
    <t>Կապան համայնք</t>
  </si>
  <si>
    <t>այդ թվում` ըստ բյուջետային ծախսերի տնտեսագիտական դասակարգման հոդվածների</t>
  </si>
  <si>
    <t xml:space="preserve">Ընդամենը, </t>
  </si>
  <si>
    <t>ՀՀ ԿՈՏԱՅՔԻ ՄԱՐԶ</t>
  </si>
  <si>
    <t>Հրազդան համայնք</t>
  </si>
  <si>
    <t>ՀՀ ԱՐԱՐԱՏԻ ՄԱՐԶ</t>
  </si>
  <si>
    <t>Արարատի համայնք</t>
  </si>
  <si>
    <t>Շնող համայնք</t>
  </si>
  <si>
    <t xml:space="preserve">Երևան քաղաքի բնապահպանական ծրագրով նախատեսված միջոցառումների իրականացման առաջնայնությունները և դրանց ֆինանսական համամասնությունները  ծրագիր </t>
  </si>
  <si>
    <t xml:space="preserve">Արարատ համայնքի բնապահպանական ծրագրով նախատեսված միջոցառումների իրականացման առաջնայնությունները և դրանց ֆինանսական համամասնությունները  ծրագիր </t>
  </si>
  <si>
    <t xml:space="preserve">Շնող համայնքի բնապահպանական ծրագրով նախատեսված միջոցառումների իրականացման առաջնայնությունները և դրանց ֆինանսական համամասնությունները  ծրագիր </t>
  </si>
  <si>
    <t xml:space="preserve">Չարենցավան համայնքի բնապահպանական ծրագրով նախատեսված միջոցառումների իրականացման առաջնայնությունները և դրանց ֆինանսական համամասնությունները  ծրագիր </t>
  </si>
  <si>
    <t>Չարենցավան համայնք</t>
  </si>
  <si>
    <t xml:space="preserve">Հրազդան համայնքի բնապահպանական ծրագրով նախատեսված միջոցառումների իրականացման առաջնայնությունները և դրանց ֆինանսական համամասնությունները  ծրագիր </t>
  </si>
  <si>
    <t>ԵՐԵՎԱՆ ՔԱՂԱՔ</t>
  </si>
  <si>
    <t xml:space="preserve">Կապան համայնքի բնապահպանական ծրագրով նախատեսված միջոցառումների իրականացման առաջնայնությունները և դրանց ֆինանսական համամասնությունները  ծրագիր </t>
  </si>
  <si>
    <t>ՀՀ ԱՐՄԱՎԻՐԻ ՄԱՐԶ</t>
  </si>
  <si>
    <t xml:space="preserve">Մեծամոր համայնքի բնապահպանական ծրագրով նախատեսված միջոցառումների իրականացման առաջնայնությունները և դրանց ֆինանսական համամասնությունները  ծրագիր </t>
  </si>
  <si>
    <t>Մեծամորի համայնք</t>
  </si>
  <si>
    <t>Սպիտակ համայնք</t>
  </si>
  <si>
    <t xml:space="preserve">Սպիտակ համայնքի բնապահպանական ծրագրով նախատեսված միջոցառումների իրականացման առաջնայնությունները և դրանց ֆինանսական համամասնությունները  ծրագիր </t>
  </si>
  <si>
    <t>Մեղրի համայնք</t>
  </si>
  <si>
    <t xml:space="preserve">Մեղրի համայնքի բնապահպանական ծրագրով նախատեսված միջոցառումների իրականացման առաջնայնությունները և դրանց ֆինանսական համամասնությունները  ծրագիր </t>
  </si>
  <si>
    <t xml:space="preserve">Հավելված N 5 </t>
  </si>
  <si>
    <t xml:space="preserve">Աղյուսակ N 10 </t>
  </si>
  <si>
    <t>«Հայաստանի Հանրապետության 2023 թվականի պետական բյուջեի մասին» Հայաստանի Հանրապետության օրենքի 1133 ծրագրի 12001 միջոցառման շրջանակներում «Ընկերությունների կողմից վճարվող բնապահպանական հարկի նպատակային օգտագործման մասին» Հայաստանի Հանրապետության օրենքի համաձայն համայնքների բնապահպանական ծրագրերի իրականացման համար Հայաստանի Հանրապետության համայնքներին տրամադրվող սուբվենցիաների</t>
  </si>
  <si>
    <t>Առաջին եռամսյակ</t>
  </si>
  <si>
    <t>Առաջին կիսամյակ</t>
  </si>
  <si>
    <t>Ինն ամիս</t>
  </si>
  <si>
    <t>Տարի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</si>
</sst>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_);_(* \(#,##0.0\);_(* &quot;-&quot;??_);_(@_)"/>
    <numFmt numFmtId="165" formatCode="_(* #,##0.0_);_(* \(#,##0.0\);_(* &quot;-&quot;?_);_(@_)"/>
    <numFmt numFmtId="166" formatCode="#,##0.0"/>
    <numFmt numFmtId="167" formatCode="#,##0.0_);\(#,##0.0\)"/>
  </numFmts>
  <fonts count="10" x14ac:knownFonts="1">
    <font>
      <sz val="10"/>
      <name val="Arial"/>
    </font>
    <font>
      <sz val="10"/>
      <name val="Arial"/>
    </font>
    <font>
      <sz val="11"/>
      <name val="Times Armenian"/>
      <family val="1"/>
    </font>
    <font>
      <sz val="10"/>
      <name val="Arial"/>
      <family val="2"/>
    </font>
    <font>
      <b/>
      <sz val="10"/>
      <color theme="1"/>
      <name val="GHEA Grapalat"/>
      <family val="3"/>
    </font>
    <font>
      <sz val="11"/>
      <color theme="1"/>
      <name val="GHEA Grapalat"/>
      <family val="3"/>
    </font>
    <font>
      <sz val="10"/>
      <color theme="1"/>
      <name val="GHEA Grapalat"/>
      <family val="3"/>
    </font>
    <font>
      <sz val="10"/>
      <name val="GHEA Grapalat"/>
      <family val="3"/>
    </font>
    <font>
      <b/>
      <sz val="10"/>
      <name val="GHEA Grapalat"/>
      <family val="3"/>
    </font>
    <font>
      <b/>
      <sz val="11"/>
      <name val="GHEA Grapalat"/>
      <family val="3"/>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0" fontId="2" fillId="0" borderId="0"/>
    <xf numFmtId="0" fontId="1" fillId="0" borderId="0"/>
  </cellStyleXfs>
  <cellXfs count="58">
    <xf numFmtId="0" fontId="0" fillId="0" borderId="0" xfId="0"/>
    <xf numFmtId="3" fontId="4" fillId="0" borderId="1" xfId="0" applyNumberFormat="1" applyFont="1" applyBorder="1" applyAlignment="1">
      <alignment horizontal="center" vertical="center"/>
    </xf>
    <xf numFmtId="0" fontId="4" fillId="0" borderId="1" xfId="0" applyFont="1" applyFill="1" applyBorder="1" applyAlignment="1">
      <alignment horizontal="left" vertical="center" wrapText="1"/>
    </xf>
    <xf numFmtId="164" fontId="4" fillId="0" borderId="1" xfId="1" applyNumberFormat="1" applyFont="1" applyFill="1" applyBorder="1" applyAlignment="1">
      <alignment horizontal="right" vertical="center" wrapText="1"/>
    </xf>
    <xf numFmtId="0" fontId="5" fillId="0" borderId="0" xfId="0" applyFont="1" applyAlignment="1">
      <alignment vertical="center"/>
    </xf>
    <xf numFmtId="166" fontId="6" fillId="0" borderId="1" xfId="0" applyNumberFormat="1" applyFont="1" applyBorder="1" applyAlignment="1">
      <alignment horizontal="center" vertical="center"/>
    </xf>
    <xf numFmtId="166" fontId="4" fillId="0" borderId="1" xfId="0" quotePrefix="1" applyNumberFormat="1" applyFont="1" applyBorder="1" applyAlignment="1">
      <alignment horizontal="center" vertical="center" wrapText="1"/>
    </xf>
    <xf numFmtId="0" fontId="4" fillId="0" borderId="0" xfId="0" applyFont="1" applyAlignment="1">
      <alignment vertical="center"/>
    </xf>
    <xf numFmtId="0" fontId="6" fillId="0" borderId="1" xfId="0" applyFont="1" applyFill="1" applyBorder="1" applyAlignment="1">
      <alignment horizontal="left" vertical="center" wrapText="1"/>
    </xf>
    <xf numFmtId="164" fontId="6" fillId="0" borderId="1" xfId="1" applyNumberFormat="1" applyFont="1" applyFill="1" applyBorder="1" applyAlignment="1">
      <alignment horizontal="right" vertical="center" wrapText="1"/>
    </xf>
    <xf numFmtId="0" fontId="6" fillId="0" borderId="0" xfId="0" applyFont="1" applyAlignment="1">
      <alignment vertical="center"/>
    </xf>
    <xf numFmtId="166" fontId="6" fillId="0" borderId="1" xfId="0" applyNumberFormat="1" applyFont="1" applyBorder="1" applyAlignment="1">
      <alignment horizontal="center" vertical="center" wrapText="1"/>
    </xf>
    <xf numFmtId="166" fontId="6" fillId="0" borderId="0" xfId="0" applyNumberFormat="1" applyFont="1" applyAlignment="1">
      <alignment vertical="center"/>
    </xf>
    <xf numFmtId="43" fontId="5" fillId="0" borderId="0" xfId="0" applyNumberFormat="1" applyFont="1" applyBorder="1" applyAlignment="1">
      <alignment vertical="center"/>
    </xf>
    <xf numFmtId="0" fontId="5" fillId="0" borderId="0" xfId="0" applyFont="1" applyBorder="1" applyAlignment="1">
      <alignment vertical="center"/>
    </xf>
    <xf numFmtId="165" fontId="4" fillId="2" borderId="1" xfId="4"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xf>
    <xf numFmtId="0" fontId="4" fillId="3" borderId="1" xfId="0" applyFont="1" applyFill="1" applyBorder="1" applyAlignment="1">
      <alignment horizontal="left" vertical="center" wrapText="1"/>
    </xf>
    <xf numFmtId="164" fontId="4" fillId="3" borderId="1" xfId="1" applyNumberFormat="1" applyFont="1" applyFill="1" applyBorder="1" applyAlignment="1">
      <alignment horizontal="right" vertical="center" wrapText="1"/>
    </xf>
    <xf numFmtId="0" fontId="4" fillId="3" borderId="0" xfId="0" applyFont="1" applyFill="1" applyAlignment="1">
      <alignment vertical="center"/>
    </xf>
    <xf numFmtId="166" fontId="6" fillId="3" borderId="1" xfId="0" applyNumberFormat="1" applyFont="1" applyFill="1" applyBorder="1" applyAlignment="1">
      <alignment horizontal="center" vertical="center"/>
    </xf>
    <xf numFmtId="0" fontId="6" fillId="3" borderId="1" xfId="0" applyFont="1" applyFill="1" applyBorder="1" applyAlignment="1">
      <alignment horizontal="left" vertical="center" wrapText="1"/>
    </xf>
    <xf numFmtId="0" fontId="5" fillId="3" borderId="0" xfId="0" applyFont="1" applyFill="1" applyAlignment="1">
      <alignment vertical="center"/>
    </xf>
    <xf numFmtId="166" fontId="4" fillId="3" borderId="1" xfId="0" quotePrefix="1" applyNumberFormat="1" applyFont="1" applyFill="1" applyBorder="1" applyAlignment="1">
      <alignment horizontal="center" vertical="center" wrapText="1"/>
    </xf>
    <xf numFmtId="0" fontId="6" fillId="3" borderId="0" xfId="0" applyFont="1" applyFill="1" applyAlignment="1">
      <alignment vertical="center"/>
    </xf>
    <xf numFmtId="166" fontId="6" fillId="3"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6" fillId="0" borderId="1" xfId="0" applyFont="1" applyBorder="1" applyAlignment="1">
      <alignment horizontal="left" vertical="center" wrapText="1"/>
    </xf>
    <xf numFmtId="165" fontId="4" fillId="0" borderId="1" xfId="4" applyNumberFormat="1" applyFont="1" applyFill="1" applyBorder="1" applyAlignment="1">
      <alignment horizontal="center" vertical="center" wrapText="1"/>
    </xf>
    <xf numFmtId="166" fontId="7" fillId="0" borderId="0" xfId="5" applyNumberFormat="1" applyFont="1" applyAlignment="1">
      <alignment vertical="center"/>
    </xf>
    <xf numFmtId="0" fontId="7" fillId="0" borderId="0" xfId="5" applyFont="1" applyAlignment="1">
      <alignment vertical="center"/>
    </xf>
    <xf numFmtId="0" fontId="8" fillId="0" borderId="0" xfId="5" applyFont="1" applyAlignment="1">
      <alignment horizontal="right" vertical="center"/>
    </xf>
    <xf numFmtId="167" fontId="8" fillId="0" borderId="0" xfId="5" applyNumberFormat="1" applyFont="1" applyAlignment="1">
      <alignment horizontal="right" vertical="center"/>
    </xf>
    <xf numFmtId="0" fontId="9" fillId="0" borderId="0" xfId="5" applyFont="1" applyAlignment="1">
      <alignment horizontal="center" vertical="center" wrapText="1"/>
    </xf>
    <xf numFmtId="0" fontId="9" fillId="3" borderId="0" xfId="5" applyFont="1" applyFill="1" applyAlignment="1">
      <alignment vertical="center"/>
    </xf>
    <xf numFmtId="0" fontId="9" fillId="0" borderId="0" xfId="5" applyFont="1" applyAlignment="1">
      <alignment vertical="center" wrapText="1"/>
    </xf>
    <xf numFmtId="166" fontId="8" fillId="0" borderId="0" xfId="5" applyNumberFormat="1" applyFont="1" applyAlignment="1">
      <alignment horizontal="right" vertical="center"/>
    </xf>
    <xf numFmtId="166" fontId="4" fillId="0" borderId="1" xfId="1" applyNumberFormat="1" applyFont="1" applyFill="1" applyBorder="1" applyAlignment="1">
      <alignment horizontal="right" vertical="center" wrapText="1"/>
    </xf>
    <xf numFmtId="166" fontId="4" fillId="3" borderId="1" xfId="1" applyNumberFormat="1" applyFont="1" applyFill="1" applyBorder="1" applyAlignment="1">
      <alignment horizontal="right" vertical="center" wrapText="1"/>
    </xf>
    <xf numFmtId="166" fontId="6" fillId="0" borderId="1" xfId="1" applyNumberFormat="1" applyFont="1" applyFill="1" applyBorder="1" applyAlignment="1">
      <alignment horizontal="right" vertical="center" wrapText="1"/>
    </xf>
    <xf numFmtId="166" fontId="7" fillId="0" borderId="0" xfId="5" applyNumberFormat="1" applyFont="1" applyAlignment="1">
      <alignment horizontal="right" vertical="center"/>
    </xf>
    <xf numFmtId="166" fontId="4" fillId="2" borderId="1" xfId="4" applyNumberFormat="1" applyFont="1" applyFill="1" applyBorder="1" applyAlignment="1">
      <alignment horizontal="right" vertical="center" wrapText="1"/>
    </xf>
    <xf numFmtId="166" fontId="4" fillId="0" borderId="1" xfId="4" applyNumberFormat="1" applyFont="1" applyFill="1" applyBorder="1" applyAlignment="1">
      <alignment horizontal="right" vertical="center" wrapText="1"/>
    </xf>
    <xf numFmtId="166" fontId="6" fillId="3" borderId="1" xfId="0" applyNumberFormat="1" applyFont="1" applyFill="1" applyBorder="1" applyAlignment="1">
      <alignment horizontal="right" vertical="center" wrapText="1"/>
    </xf>
    <xf numFmtId="166" fontId="6" fillId="0" borderId="1" xfId="0" applyNumberFormat="1" applyFont="1" applyFill="1" applyBorder="1" applyAlignment="1">
      <alignment horizontal="right" vertical="center" wrapText="1"/>
    </xf>
    <xf numFmtId="166" fontId="6" fillId="0" borderId="0" xfId="0" applyNumberFormat="1" applyFont="1" applyAlignment="1">
      <alignment horizontal="right" vertical="center"/>
    </xf>
    <xf numFmtId="166" fontId="8" fillId="3" borderId="0" xfId="5" applyNumberFormat="1" applyFont="1" applyFill="1" applyAlignment="1">
      <alignment horizontal="right" vertical="center"/>
    </xf>
    <xf numFmtId="166" fontId="6" fillId="3" borderId="1" xfId="1" applyNumberFormat="1" applyFont="1" applyFill="1" applyBorder="1" applyAlignment="1">
      <alignment horizontal="right" vertical="center"/>
    </xf>
    <xf numFmtId="166" fontId="6" fillId="3" borderId="1" xfId="1" applyNumberFormat="1" applyFont="1" applyFill="1" applyBorder="1" applyAlignment="1">
      <alignment horizontal="right" vertical="center" wrapText="1"/>
    </xf>
    <xf numFmtId="166" fontId="6" fillId="0" borderId="1" xfId="1" applyNumberFormat="1" applyFont="1" applyFill="1" applyBorder="1" applyAlignment="1">
      <alignment horizontal="right" vertical="center"/>
    </xf>
    <xf numFmtId="0" fontId="9" fillId="3" borderId="0" xfId="5" applyFont="1" applyFill="1" applyAlignment="1">
      <alignment horizontal="center" vertical="center"/>
    </xf>
    <xf numFmtId="0" fontId="9" fillId="0" borderId="2" xfId="5" applyFont="1" applyBorder="1" applyAlignment="1">
      <alignment horizontal="center" vertical="center" wrapText="1"/>
    </xf>
    <xf numFmtId="166" fontId="4" fillId="0" borderId="1" xfId="4" applyNumberFormat="1" applyFont="1" applyFill="1" applyBorder="1" applyAlignment="1">
      <alignment horizontal="right" vertical="center" wrapText="1"/>
    </xf>
    <xf numFmtId="166"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8" fillId="0" borderId="1" xfId="5" applyFont="1" applyBorder="1" applyAlignment="1">
      <alignment horizontal="center" vertical="center" wrapText="1"/>
    </xf>
    <xf numFmtId="166" fontId="8" fillId="0" borderId="1" xfId="5" applyNumberFormat="1" applyFont="1" applyBorder="1" applyAlignment="1">
      <alignment horizontal="right" vertical="center" wrapText="1"/>
    </xf>
    <xf numFmtId="165" fontId="4" fillId="0" borderId="1" xfId="4" applyNumberFormat="1" applyFont="1" applyFill="1" applyBorder="1" applyAlignment="1">
      <alignment horizontal="center" vertical="center" wrapText="1"/>
    </xf>
  </cellXfs>
  <cellStyles count="6">
    <cellStyle name="Comma" xfId="1" builtinId="3"/>
    <cellStyle name="Normal" xfId="0" builtinId="0"/>
    <cellStyle name="Normal 2" xfId="2"/>
    <cellStyle name="Normal 22" xfId="5"/>
    <cellStyle name="Normal 4" xfId="3"/>
    <cellStyle name="Normal_Book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tabSelected="1" zoomScale="98" zoomScaleNormal="98" zoomScaleSheetLayoutView="100" workbookViewId="0">
      <selection activeCell="M7" sqref="M7"/>
    </sheetView>
  </sheetViews>
  <sheetFormatPr defaultRowHeight="13.5" x14ac:dyDescent="0.2"/>
  <cols>
    <col min="1" max="1" width="7.28515625" style="12" customWidth="1"/>
    <col min="2" max="2" width="54.85546875" style="10" customWidth="1"/>
    <col min="3" max="4" width="17.5703125" style="10" customWidth="1"/>
    <col min="5" max="8" width="17.5703125" style="45" customWidth="1"/>
    <col min="9" max="9" width="19.140625" style="45" customWidth="1"/>
    <col min="10" max="10" width="20.42578125" style="45" customWidth="1"/>
    <col min="11" max="11" width="12.85546875" style="10" bestFit="1" customWidth="1"/>
    <col min="12" max="16384" width="9.140625" style="10"/>
  </cols>
  <sheetData>
    <row r="1" spans="1:11" s="30" customFormat="1" ht="15" customHeight="1" x14ac:dyDescent="0.2">
      <c r="A1" s="29"/>
      <c r="E1" s="40"/>
      <c r="F1" s="40"/>
      <c r="G1" s="40"/>
      <c r="H1" s="40"/>
      <c r="I1" s="46"/>
      <c r="J1" s="36" t="s">
        <v>31</v>
      </c>
      <c r="K1" s="31"/>
    </row>
    <row r="2" spans="1:11" s="30" customFormat="1" ht="15" customHeight="1" x14ac:dyDescent="0.2">
      <c r="A2" s="32"/>
      <c r="B2" s="32"/>
      <c r="C2" s="32"/>
      <c r="D2" s="32"/>
      <c r="E2" s="36"/>
      <c r="F2" s="36"/>
      <c r="G2" s="36"/>
      <c r="H2" s="36"/>
      <c r="I2" s="46"/>
      <c r="J2" s="36" t="s">
        <v>32</v>
      </c>
      <c r="K2" s="32"/>
    </row>
    <row r="3" spans="1:11" s="30" customFormat="1" ht="15" customHeight="1" x14ac:dyDescent="0.2">
      <c r="A3" s="32"/>
      <c r="B3" s="32"/>
      <c r="C3" s="32"/>
      <c r="D3" s="32"/>
      <c r="E3" s="36"/>
      <c r="F3" s="36"/>
      <c r="G3" s="36"/>
      <c r="H3" s="36"/>
      <c r="I3" s="46"/>
      <c r="J3" s="36"/>
      <c r="K3" s="32"/>
    </row>
    <row r="4" spans="1:11" s="30" customFormat="1" ht="18" customHeight="1" x14ac:dyDescent="0.2">
      <c r="A4" s="50" t="s">
        <v>4</v>
      </c>
      <c r="B4" s="50"/>
      <c r="C4" s="50"/>
      <c r="D4" s="50"/>
      <c r="E4" s="50"/>
      <c r="F4" s="50"/>
      <c r="G4" s="50"/>
      <c r="H4" s="50"/>
      <c r="I4" s="50"/>
      <c r="J4" s="50"/>
      <c r="K4" s="34"/>
    </row>
    <row r="5" spans="1:11" s="30" customFormat="1" ht="60" customHeight="1" x14ac:dyDescent="0.2">
      <c r="A5" s="51" t="s">
        <v>33</v>
      </c>
      <c r="B5" s="51"/>
      <c r="C5" s="51"/>
      <c r="D5" s="51"/>
      <c r="E5" s="51"/>
      <c r="F5" s="51"/>
      <c r="G5" s="51"/>
      <c r="H5" s="51"/>
      <c r="I5" s="51"/>
      <c r="J5" s="51"/>
      <c r="K5" s="35"/>
    </row>
    <row r="6" spans="1:11" s="30" customFormat="1" ht="21" customHeight="1" x14ac:dyDescent="0.2">
      <c r="A6" s="53" t="s">
        <v>0</v>
      </c>
      <c r="B6" s="54" t="s">
        <v>1</v>
      </c>
      <c r="C6" s="55" t="s">
        <v>34</v>
      </c>
      <c r="D6" s="55"/>
      <c r="E6" s="56" t="s">
        <v>35</v>
      </c>
      <c r="F6" s="56"/>
      <c r="G6" s="56" t="s">
        <v>36</v>
      </c>
      <c r="H6" s="56"/>
      <c r="I6" s="56" t="s">
        <v>37</v>
      </c>
      <c r="J6" s="56"/>
      <c r="K6" s="33"/>
    </row>
    <row r="7" spans="1:11" s="4" customFormat="1" ht="89.25" customHeight="1" x14ac:dyDescent="0.2">
      <c r="A7" s="53"/>
      <c r="B7" s="54"/>
      <c r="C7" s="57" t="s">
        <v>10</v>
      </c>
      <c r="D7" s="15" t="s">
        <v>9</v>
      </c>
      <c r="E7" s="52" t="s">
        <v>10</v>
      </c>
      <c r="F7" s="41" t="s">
        <v>9</v>
      </c>
      <c r="G7" s="52" t="s">
        <v>10</v>
      </c>
      <c r="H7" s="41" t="s">
        <v>9</v>
      </c>
      <c r="I7" s="52" t="s">
        <v>10</v>
      </c>
      <c r="J7" s="41" t="s">
        <v>9</v>
      </c>
    </row>
    <row r="8" spans="1:11" s="4" customFormat="1" ht="53.25" customHeight="1" x14ac:dyDescent="0.2">
      <c r="A8" s="53"/>
      <c r="B8" s="54"/>
      <c r="C8" s="57"/>
      <c r="D8" s="28" t="s">
        <v>3</v>
      </c>
      <c r="E8" s="52"/>
      <c r="F8" s="42" t="s">
        <v>3</v>
      </c>
      <c r="G8" s="52"/>
      <c r="H8" s="42" t="s">
        <v>3</v>
      </c>
      <c r="I8" s="52"/>
      <c r="J8" s="42" t="s">
        <v>3</v>
      </c>
    </row>
    <row r="9" spans="1:11" s="14" customFormat="1" ht="18.75" customHeight="1" x14ac:dyDescent="0.2">
      <c r="A9" s="5"/>
      <c r="B9" s="26" t="s">
        <v>5</v>
      </c>
      <c r="C9" s="3">
        <f t="shared" ref="C9:H9" si="0">C11+C14+C19+C24+C32+C40</f>
        <v>0</v>
      </c>
      <c r="D9" s="3">
        <f t="shared" si="0"/>
        <v>0</v>
      </c>
      <c r="E9" s="37">
        <f t="shared" si="0"/>
        <v>180630</v>
      </c>
      <c r="F9" s="37">
        <f t="shared" si="0"/>
        <v>180630</v>
      </c>
      <c r="G9" s="37">
        <f t="shared" si="0"/>
        <v>361260</v>
      </c>
      <c r="H9" s="37">
        <f t="shared" si="0"/>
        <v>361260</v>
      </c>
      <c r="I9" s="37">
        <f>I11+I14+I19+I24+I32+I40</f>
        <v>602373.80000000005</v>
      </c>
      <c r="J9" s="37">
        <f>J11+J14+J19+J24+J32+J40</f>
        <v>602373.80000000005</v>
      </c>
      <c r="K9" s="13"/>
    </row>
    <row r="10" spans="1:11" s="14" customFormat="1" ht="16.5" x14ac:dyDescent="0.2">
      <c r="A10" s="5"/>
      <c r="B10" s="27" t="s">
        <v>2</v>
      </c>
      <c r="C10" s="3"/>
      <c r="D10" s="3"/>
      <c r="E10" s="37"/>
      <c r="F10" s="37"/>
      <c r="G10" s="37"/>
      <c r="H10" s="37"/>
      <c r="I10" s="37"/>
      <c r="J10" s="37"/>
    </row>
    <row r="11" spans="1:11" s="19" customFormat="1" ht="21.75" customHeight="1" x14ac:dyDescent="0.2">
      <c r="A11" s="16">
        <v>1</v>
      </c>
      <c r="B11" s="17" t="s">
        <v>22</v>
      </c>
      <c r="C11" s="18">
        <f t="shared" ref="C11:G11" si="1">C13</f>
        <v>0</v>
      </c>
      <c r="D11" s="18">
        <f t="shared" si="1"/>
        <v>0</v>
      </c>
      <c r="E11" s="38">
        <f t="shared" si="1"/>
        <v>38000</v>
      </c>
      <c r="F11" s="38">
        <f t="shared" si="1"/>
        <v>38000</v>
      </c>
      <c r="G11" s="38">
        <f t="shared" si="1"/>
        <v>76000</v>
      </c>
      <c r="H11" s="38">
        <f>H13</f>
        <v>76000</v>
      </c>
      <c r="I11" s="38">
        <f>I13</f>
        <v>126701.3</v>
      </c>
      <c r="J11" s="38">
        <f>SUM(J13:J13)</f>
        <v>126701.3</v>
      </c>
    </row>
    <row r="12" spans="1:11" s="22" customFormat="1" ht="15" customHeight="1" x14ac:dyDescent="0.2">
      <c r="A12" s="20"/>
      <c r="B12" s="21" t="s">
        <v>2</v>
      </c>
      <c r="C12" s="21"/>
      <c r="D12" s="21"/>
      <c r="E12" s="43"/>
      <c r="F12" s="43"/>
      <c r="G12" s="43"/>
      <c r="H12" s="43"/>
      <c r="I12" s="38"/>
      <c r="J12" s="47"/>
    </row>
    <row r="13" spans="1:11" s="22" customFormat="1" ht="54" x14ac:dyDescent="0.2">
      <c r="A13" s="20"/>
      <c r="B13" s="21" t="s">
        <v>16</v>
      </c>
      <c r="C13" s="21"/>
      <c r="D13" s="21"/>
      <c r="E13" s="43">
        <f>F13</f>
        <v>38000</v>
      </c>
      <c r="F13" s="43">
        <v>38000</v>
      </c>
      <c r="G13" s="43">
        <f>H13</f>
        <v>76000</v>
      </c>
      <c r="H13" s="43">
        <v>76000</v>
      </c>
      <c r="I13" s="48">
        <f>+J13</f>
        <v>126701.3</v>
      </c>
      <c r="J13" s="47">
        <v>126701.3</v>
      </c>
    </row>
    <row r="14" spans="1:11" s="22" customFormat="1" ht="16.5" x14ac:dyDescent="0.2">
      <c r="A14" s="16">
        <v>2</v>
      </c>
      <c r="B14" s="17" t="s">
        <v>13</v>
      </c>
      <c r="C14" s="18">
        <f t="shared" ref="C14:H14" si="2">C16</f>
        <v>0</v>
      </c>
      <c r="D14" s="18">
        <f t="shared" si="2"/>
        <v>0</v>
      </c>
      <c r="E14" s="38">
        <f t="shared" si="2"/>
        <v>43330</v>
      </c>
      <c r="F14" s="38">
        <f t="shared" si="2"/>
        <v>43330</v>
      </c>
      <c r="G14" s="38">
        <f t="shared" si="2"/>
        <v>86660</v>
      </c>
      <c r="H14" s="38">
        <f t="shared" si="2"/>
        <v>86660</v>
      </c>
      <c r="I14" s="38">
        <f>I16</f>
        <v>144426.29999999999</v>
      </c>
      <c r="J14" s="38">
        <f>J16</f>
        <v>144426.29999999999</v>
      </c>
    </row>
    <row r="15" spans="1:11" s="22" customFormat="1" ht="16.5" x14ac:dyDescent="0.2">
      <c r="A15" s="20"/>
      <c r="B15" s="21" t="s">
        <v>2</v>
      </c>
      <c r="C15" s="18"/>
      <c r="D15" s="18"/>
      <c r="E15" s="38"/>
      <c r="F15" s="38"/>
      <c r="G15" s="38"/>
      <c r="H15" s="38"/>
      <c r="I15" s="38"/>
      <c r="J15" s="47"/>
    </row>
    <row r="16" spans="1:11" s="19" customFormat="1" ht="14.25" x14ac:dyDescent="0.2">
      <c r="A16" s="23">
        <v>2.1</v>
      </c>
      <c r="B16" s="17" t="s">
        <v>14</v>
      </c>
      <c r="C16" s="18">
        <f t="shared" ref="C16:H16" si="3">C18</f>
        <v>0</v>
      </c>
      <c r="D16" s="18">
        <f t="shared" si="3"/>
        <v>0</v>
      </c>
      <c r="E16" s="38">
        <f t="shared" si="3"/>
        <v>43330</v>
      </c>
      <c r="F16" s="38">
        <f t="shared" si="3"/>
        <v>43330</v>
      </c>
      <c r="G16" s="38">
        <f t="shared" si="3"/>
        <v>86660</v>
      </c>
      <c r="H16" s="38">
        <f t="shared" si="3"/>
        <v>86660</v>
      </c>
      <c r="I16" s="38">
        <f>I18</f>
        <v>144426.29999999999</v>
      </c>
      <c r="J16" s="38">
        <f>J18</f>
        <v>144426.29999999999</v>
      </c>
    </row>
    <row r="17" spans="1:10" s="22" customFormat="1" ht="16.5" x14ac:dyDescent="0.2">
      <c r="A17" s="20"/>
      <c r="B17" s="21" t="s">
        <v>2</v>
      </c>
      <c r="C17" s="21"/>
      <c r="D17" s="21"/>
      <c r="E17" s="43"/>
      <c r="F17" s="43"/>
      <c r="G17" s="43"/>
      <c r="H17" s="43"/>
      <c r="I17" s="38"/>
      <c r="J17" s="47"/>
    </row>
    <row r="18" spans="1:10" s="22" customFormat="1" ht="63" customHeight="1" x14ac:dyDescent="0.2">
      <c r="A18" s="20"/>
      <c r="B18" s="21" t="s">
        <v>17</v>
      </c>
      <c r="C18" s="21"/>
      <c r="D18" s="21"/>
      <c r="E18" s="43">
        <f>F18</f>
        <v>43330</v>
      </c>
      <c r="F18" s="43">
        <v>43330</v>
      </c>
      <c r="G18" s="43">
        <f>H18</f>
        <v>86660</v>
      </c>
      <c r="H18" s="43">
        <v>86660</v>
      </c>
      <c r="I18" s="48">
        <f>+J18</f>
        <v>144426.29999999999</v>
      </c>
      <c r="J18" s="48">
        <v>144426.29999999999</v>
      </c>
    </row>
    <row r="19" spans="1:10" s="22" customFormat="1" ht="16.5" x14ac:dyDescent="0.2">
      <c r="A19" s="16">
        <v>3</v>
      </c>
      <c r="B19" s="17" t="s">
        <v>24</v>
      </c>
      <c r="C19" s="18">
        <f t="shared" ref="C19:H19" si="4">C21</f>
        <v>0</v>
      </c>
      <c r="D19" s="18">
        <f t="shared" si="4"/>
        <v>0</v>
      </c>
      <c r="E19" s="38">
        <f t="shared" si="4"/>
        <v>8400</v>
      </c>
      <c r="F19" s="38">
        <f t="shared" si="4"/>
        <v>8400</v>
      </c>
      <c r="G19" s="38">
        <f t="shared" si="4"/>
        <v>16800</v>
      </c>
      <c r="H19" s="38">
        <f t="shared" si="4"/>
        <v>16800</v>
      </c>
      <c r="I19" s="38">
        <f>I21</f>
        <v>28000</v>
      </c>
      <c r="J19" s="38">
        <f>J21</f>
        <v>28000</v>
      </c>
    </row>
    <row r="20" spans="1:10" s="22" customFormat="1" ht="16.5" x14ac:dyDescent="0.2">
      <c r="A20" s="20"/>
      <c r="B20" s="21" t="s">
        <v>2</v>
      </c>
      <c r="C20" s="18"/>
      <c r="D20" s="18"/>
      <c r="E20" s="38"/>
      <c r="F20" s="38"/>
      <c r="G20" s="38"/>
      <c r="H20" s="38"/>
      <c r="I20" s="38"/>
      <c r="J20" s="47"/>
    </row>
    <row r="21" spans="1:10" s="19" customFormat="1" ht="14.25" x14ac:dyDescent="0.2">
      <c r="A21" s="23">
        <v>3.1</v>
      </c>
      <c r="B21" s="17" t="s">
        <v>26</v>
      </c>
      <c r="C21" s="18">
        <f t="shared" ref="C21:H21" si="5">C23</f>
        <v>0</v>
      </c>
      <c r="D21" s="18">
        <f t="shared" si="5"/>
        <v>0</v>
      </c>
      <c r="E21" s="38">
        <f t="shared" si="5"/>
        <v>8400</v>
      </c>
      <c r="F21" s="38">
        <f t="shared" si="5"/>
        <v>8400</v>
      </c>
      <c r="G21" s="38">
        <f t="shared" si="5"/>
        <v>16800</v>
      </c>
      <c r="H21" s="38">
        <f t="shared" si="5"/>
        <v>16800</v>
      </c>
      <c r="I21" s="38">
        <f>I23</f>
        <v>28000</v>
      </c>
      <c r="J21" s="38">
        <f>J23</f>
        <v>28000</v>
      </c>
    </row>
    <row r="22" spans="1:10" s="22" customFormat="1" ht="16.5" x14ac:dyDescent="0.2">
      <c r="A22" s="20"/>
      <c r="B22" s="21" t="s">
        <v>2</v>
      </c>
      <c r="C22" s="21"/>
      <c r="D22" s="21"/>
      <c r="E22" s="43"/>
      <c r="F22" s="43"/>
      <c r="G22" s="43"/>
      <c r="H22" s="43"/>
      <c r="I22" s="38"/>
      <c r="J22" s="47"/>
    </row>
    <row r="23" spans="1:10" s="22" customFormat="1" ht="62.25" customHeight="1" x14ac:dyDescent="0.2">
      <c r="A23" s="20"/>
      <c r="B23" s="21" t="s">
        <v>25</v>
      </c>
      <c r="C23" s="21"/>
      <c r="D23" s="21"/>
      <c r="E23" s="43">
        <f>F23</f>
        <v>8400</v>
      </c>
      <c r="F23" s="43">
        <v>8400</v>
      </c>
      <c r="G23" s="43">
        <f>H23</f>
        <v>16800</v>
      </c>
      <c r="H23" s="43">
        <v>16800</v>
      </c>
      <c r="I23" s="48">
        <f>+J23</f>
        <v>28000</v>
      </c>
      <c r="J23" s="48">
        <v>28000</v>
      </c>
    </row>
    <row r="24" spans="1:10" s="22" customFormat="1" ht="16.5" x14ac:dyDescent="0.2">
      <c r="A24" s="16">
        <v>4</v>
      </c>
      <c r="B24" s="17" t="s">
        <v>6</v>
      </c>
      <c r="C24" s="18">
        <f t="shared" ref="C24:H24" si="6">C26+C29</f>
        <v>0</v>
      </c>
      <c r="D24" s="18">
        <f t="shared" si="6"/>
        <v>0</v>
      </c>
      <c r="E24" s="38">
        <f t="shared" si="6"/>
        <v>28700</v>
      </c>
      <c r="F24" s="38">
        <f t="shared" si="6"/>
        <v>28700</v>
      </c>
      <c r="G24" s="38">
        <f t="shared" si="6"/>
        <v>57400</v>
      </c>
      <c r="H24" s="38">
        <f t="shared" si="6"/>
        <v>57400</v>
      </c>
      <c r="I24" s="38">
        <f>I26+I29</f>
        <v>96054</v>
      </c>
      <c r="J24" s="38">
        <f>J26+J29</f>
        <v>96054</v>
      </c>
    </row>
    <row r="25" spans="1:10" s="22" customFormat="1" ht="16.5" x14ac:dyDescent="0.2">
      <c r="A25" s="20"/>
      <c r="B25" s="21" t="s">
        <v>2</v>
      </c>
      <c r="C25" s="18"/>
      <c r="D25" s="18"/>
      <c r="E25" s="38"/>
      <c r="F25" s="38"/>
      <c r="G25" s="38"/>
      <c r="H25" s="38"/>
      <c r="I25" s="38"/>
      <c r="J25" s="47"/>
    </row>
    <row r="26" spans="1:10" s="19" customFormat="1" ht="14.25" x14ac:dyDescent="0.2">
      <c r="A26" s="23">
        <v>4.0999999999999996</v>
      </c>
      <c r="B26" s="17" t="s">
        <v>15</v>
      </c>
      <c r="C26" s="18">
        <f t="shared" ref="C26:H26" si="7">C28</f>
        <v>0</v>
      </c>
      <c r="D26" s="18">
        <f t="shared" si="7"/>
        <v>0</v>
      </c>
      <c r="E26" s="38">
        <f t="shared" si="7"/>
        <v>27000</v>
      </c>
      <c r="F26" s="38">
        <f t="shared" si="7"/>
        <v>27000</v>
      </c>
      <c r="G26" s="38">
        <f t="shared" si="7"/>
        <v>54000</v>
      </c>
      <c r="H26" s="38">
        <f t="shared" si="7"/>
        <v>54000</v>
      </c>
      <c r="I26" s="38">
        <f>I28</f>
        <v>90500</v>
      </c>
      <c r="J26" s="38">
        <f>SUM(J28:J28)</f>
        <v>90500</v>
      </c>
    </row>
    <row r="27" spans="1:10" s="22" customFormat="1" ht="16.5" x14ac:dyDescent="0.2">
      <c r="A27" s="20"/>
      <c r="B27" s="21" t="s">
        <v>2</v>
      </c>
      <c r="C27" s="21"/>
      <c r="D27" s="21"/>
      <c r="E27" s="43"/>
      <c r="F27" s="43"/>
      <c r="G27" s="43"/>
      <c r="H27" s="43"/>
      <c r="I27" s="38"/>
      <c r="J27" s="47"/>
    </row>
    <row r="28" spans="1:10" s="22" customFormat="1" ht="54" x14ac:dyDescent="0.2">
      <c r="A28" s="20"/>
      <c r="B28" s="21" t="s">
        <v>18</v>
      </c>
      <c r="C28" s="21"/>
      <c r="D28" s="21"/>
      <c r="E28" s="43">
        <f>F28</f>
        <v>27000</v>
      </c>
      <c r="F28" s="43">
        <v>27000</v>
      </c>
      <c r="G28" s="43">
        <f>H28</f>
        <v>54000</v>
      </c>
      <c r="H28" s="43">
        <v>54000</v>
      </c>
      <c r="I28" s="48">
        <f>+J28</f>
        <v>90500</v>
      </c>
      <c r="J28" s="48">
        <v>90500</v>
      </c>
    </row>
    <row r="29" spans="1:10" s="19" customFormat="1" ht="14.25" x14ac:dyDescent="0.2">
      <c r="A29" s="23">
        <v>4.2</v>
      </c>
      <c r="B29" s="17" t="s">
        <v>27</v>
      </c>
      <c r="C29" s="18">
        <f t="shared" ref="C29:H29" si="8">C31</f>
        <v>0</v>
      </c>
      <c r="D29" s="18">
        <f t="shared" si="8"/>
        <v>0</v>
      </c>
      <c r="E29" s="38">
        <f t="shared" si="8"/>
        <v>1700</v>
      </c>
      <c r="F29" s="38">
        <f t="shared" si="8"/>
        <v>1700</v>
      </c>
      <c r="G29" s="38">
        <f t="shared" si="8"/>
        <v>3400</v>
      </c>
      <c r="H29" s="38">
        <f t="shared" si="8"/>
        <v>3400</v>
      </c>
      <c r="I29" s="38">
        <f>I31</f>
        <v>5554</v>
      </c>
      <c r="J29" s="38">
        <f>SUM(J31:J31)</f>
        <v>5554</v>
      </c>
    </row>
    <row r="30" spans="1:10" s="22" customFormat="1" ht="16.5" x14ac:dyDescent="0.2">
      <c r="A30" s="20"/>
      <c r="B30" s="21" t="s">
        <v>2</v>
      </c>
      <c r="C30" s="21"/>
      <c r="D30" s="21"/>
      <c r="E30" s="43"/>
      <c r="F30" s="43"/>
      <c r="G30" s="43"/>
      <c r="H30" s="43"/>
      <c r="I30" s="38"/>
      <c r="J30" s="47"/>
    </row>
    <row r="31" spans="1:10" s="22" customFormat="1" ht="65.25" customHeight="1" x14ac:dyDescent="0.2">
      <c r="A31" s="20"/>
      <c r="B31" s="21" t="s">
        <v>28</v>
      </c>
      <c r="C31" s="21"/>
      <c r="D31" s="21"/>
      <c r="E31" s="43">
        <f>F31</f>
        <v>1700</v>
      </c>
      <c r="F31" s="43">
        <v>1700</v>
      </c>
      <c r="G31" s="43">
        <f>H31</f>
        <v>3400</v>
      </c>
      <c r="H31" s="43">
        <v>3400</v>
      </c>
      <c r="I31" s="48">
        <f>+J31</f>
        <v>5554</v>
      </c>
      <c r="J31" s="48">
        <v>5554</v>
      </c>
    </row>
    <row r="32" spans="1:10" s="24" customFormat="1" ht="14.25" x14ac:dyDescent="0.2">
      <c r="A32" s="16">
        <v>5</v>
      </c>
      <c r="B32" s="17" t="s">
        <v>11</v>
      </c>
      <c r="C32" s="18">
        <f t="shared" ref="C32:H32" si="9">C34+C37</f>
        <v>0</v>
      </c>
      <c r="D32" s="18">
        <f t="shared" si="9"/>
        <v>0</v>
      </c>
      <c r="E32" s="38">
        <f t="shared" si="9"/>
        <v>5900</v>
      </c>
      <c r="F32" s="38">
        <f t="shared" si="9"/>
        <v>5900</v>
      </c>
      <c r="G32" s="38">
        <f t="shared" si="9"/>
        <v>11800</v>
      </c>
      <c r="H32" s="38">
        <f t="shared" si="9"/>
        <v>11800</v>
      </c>
      <c r="I32" s="38">
        <f>I34+I37</f>
        <v>19621.2</v>
      </c>
      <c r="J32" s="38">
        <f>J34+J37</f>
        <v>19621.2</v>
      </c>
    </row>
    <row r="33" spans="1:10" s="24" customFormat="1" ht="14.25" x14ac:dyDescent="0.2">
      <c r="A33" s="25"/>
      <c r="B33" s="21" t="s">
        <v>2</v>
      </c>
      <c r="C33" s="18"/>
      <c r="D33" s="18"/>
      <c r="E33" s="38"/>
      <c r="F33" s="38"/>
      <c r="G33" s="38"/>
      <c r="H33" s="38"/>
      <c r="I33" s="38"/>
      <c r="J33" s="48"/>
    </row>
    <row r="34" spans="1:10" s="19" customFormat="1" ht="14.25" x14ac:dyDescent="0.2">
      <c r="A34" s="23">
        <v>5.0999999999999996</v>
      </c>
      <c r="B34" s="17" t="s">
        <v>20</v>
      </c>
      <c r="C34" s="18">
        <f t="shared" ref="C34:H34" si="10">SUM(C36:C36)</f>
        <v>0</v>
      </c>
      <c r="D34" s="18">
        <f t="shared" si="10"/>
        <v>0</v>
      </c>
      <c r="E34" s="38">
        <f t="shared" si="10"/>
        <v>1400</v>
      </c>
      <c r="F34" s="38">
        <f t="shared" si="10"/>
        <v>1400</v>
      </c>
      <c r="G34" s="38">
        <f t="shared" si="10"/>
        <v>2800</v>
      </c>
      <c r="H34" s="38">
        <f t="shared" si="10"/>
        <v>2800</v>
      </c>
      <c r="I34" s="38">
        <f>SUM(I36:I36)</f>
        <v>4718.1000000000004</v>
      </c>
      <c r="J34" s="38">
        <f>SUM(J36:J36)</f>
        <v>4718.1000000000004</v>
      </c>
    </row>
    <row r="35" spans="1:10" s="22" customFormat="1" ht="16.5" x14ac:dyDescent="0.2">
      <c r="A35" s="20"/>
      <c r="B35" s="21" t="s">
        <v>2</v>
      </c>
      <c r="C35" s="21"/>
      <c r="D35" s="21"/>
      <c r="E35" s="43"/>
      <c r="F35" s="43"/>
      <c r="G35" s="43"/>
      <c r="H35" s="43"/>
      <c r="I35" s="38"/>
      <c r="J35" s="47"/>
    </row>
    <row r="36" spans="1:10" s="22" customFormat="1" ht="67.5" customHeight="1" x14ac:dyDescent="0.2">
      <c r="A36" s="20"/>
      <c r="B36" s="21" t="s">
        <v>19</v>
      </c>
      <c r="C36" s="21"/>
      <c r="D36" s="21"/>
      <c r="E36" s="43">
        <f>F36</f>
        <v>1400</v>
      </c>
      <c r="F36" s="43">
        <v>1400</v>
      </c>
      <c r="G36" s="43">
        <f>H36</f>
        <v>2800</v>
      </c>
      <c r="H36" s="43">
        <v>2800</v>
      </c>
      <c r="I36" s="48">
        <f>+J36</f>
        <v>4718.1000000000004</v>
      </c>
      <c r="J36" s="48">
        <v>4718.1000000000004</v>
      </c>
    </row>
    <row r="37" spans="1:10" s="19" customFormat="1" ht="14.25" x14ac:dyDescent="0.2">
      <c r="A37" s="23">
        <v>5.2</v>
      </c>
      <c r="B37" s="17" t="s">
        <v>12</v>
      </c>
      <c r="C37" s="18">
        <f t="shared" ref="C37:H37" si="11">SUM(C39:C39)</f>
        <v>0</v>
      </c>
      <c r="D37" s="18">
        <f t="shared" si="11"/>
        <v>0</v>
      </c>
      <c r="E37" s="38">
        <f t="shared" si="11"/>
        <v>4500</v>
      </c>
      <c r="F37" s="38">
        <f t="shared" si="11"/>
        <v>4500</v>
      </c>
      <c r="G37" s="38">
        <f t="shared" si="11"/>
        <v>9000</v>
      </c>
      <c r="H37" s="38">
        <f t="shared" si="11"/>
        <v>9000</v>
      </c>
      <c r="I37" s="38">
        <f>SUM(I39:I39)</f>
        <v>14903.1</v>
      </c>
      <c r="J37" s="38">
        <f>SUM(J39:J39)</f>
        <v>14903.1</v>
      </c>
    </row>
    <row r="38" spans="1:10" s="22" customFormat="1" ht="16.5" x14ac:dyDescent="0.2">
      <c r="A38" s="20"/>
      <c r="B38" s="21" t="s">
        <v>2</v>
      </c>
      <c r="C38" s="21"/>
      <c r="D38" s="21"/>
      <c r="E38" s="43"/>
      <c r="F38" s="43"/>
      <c r="G38" s="43"/>
      <c r="H38" s="43"/>
      <c r="I38" s="38"/>
      <c r="J38" s="47"/>
    </row>
    <row r="39" spans="1:10" s="22" customFormat="1" ht="63.75" customHeight="1" x14ac:dyDescent="0.2">
      <c r="A39" s="20"/>
      <c r="B39" s="21" t="s">
        <v>21</v>
      </c>
      <c r="C39" s="21"/>
      <c r="D39" s="21"/>
      <c r="E39" s="43">
        <f>F39</f>
        <v>4500</v>
      </c>
      <c r="F39" s="43">
        <v>4500</v>
      </c>
      <c r="G39" s="43">
        <f>H39</f>
        <v>9000</v>
      </c>
      <c r="H39" s="43">
        <v>9000</v>
      </c>
      <c r="I39" s="48">
        <f>+J39</f>
        <v>14903.1</v>
      </c>
      <c r="J39" s="47">
        <v>14903.1</v>
      </c>
    </row>
    <row r="40" spans="1:10" ht="14.25" x14ac:dyDescent="0.2">
      <c r="A40" s="1">
        <v>6</v>
      </c>
      <c r="B40" s="2" t="s">
        <v>7</v>
      </c>
      <c r="C40" s="3">
        <f t="shared" ref="C40:H40" si="12">C42+C45</f>
        <v>0</v>
      </c>
      <c r="D40" s="3">
        <f t="shared" si="12"/>
        <v>0</v>
      </c>
      <c r="E40" s="37">
        <f t="shared" si="12"/>
        <v>56300</v>
      </c>
      <c r="F40" s="37">
        <f t="shared" si="12"/>
        <v>56300</v>
      </c>
      <c r="G40" s="37">
        <f t="shared" si="12"/>
        <v>112600</v>
      </c>
      <c r="H40" s="37">
        <f t="shared" si="12"/>
        <v>112600</v>
      </c>
      <c r="I40" s="37">
        <f>I42+I45</f>
        <v>187571</v>
      </c>
      <c r="J40" s="37">
        <f>J42+J45</f>
        <v>187571</v>
      </c>
    </row>
    <row r="41" spans="1:10" x14ac:dyDescent="0.2">
      <c r="A41" s="11"/>
      <c r="B41" s="21" t="s">
        <v>2</v>
      </c>
      <c r="C41" s="9"/>
      <c r="D41" s="9"/>
      <c r="E41" s="39"/>
      <c r="F41" s="39"/>
      <c r="G41" s="39"/>
      <c r="H41" s="39"/>
      <c r="I41" s="39"/>
      <c r="J41" s="39"/>
    </row>
    <row r="42" spans="1:10" s="7" customFormat="1" ht="14.25" x14ac:dyDescent="0.2">
      <c r="A42" s="6">
        <v>6.1</v>
      </c>
      <c r="B42" s="2" t="s">
        <v>8</v>
      </c>
      <c r="C42" s="3">
        <f t="shared" ref="C42:H42" si="13">C44</f>
        <v>0</v>
      </c>
      <c r="D42" s="3">
        <f t="shared" si="13"/>
        <v>0</v>
      </c>
      <c r="E42" s="37">
        <f t="shared" si="13"/>
        <v>40300</v>
      </c>
      <c r="F42" s="37">
        <f t="shared" si="13"/>
        <v>40300</v>
      </c>
      <c r="G42" s="37">
        <f t="shared" si="13"/>
        <v>80600</v>
      </c>
      <c r="H42" s="37">
        <f t="shared" si="13"/>
        <v>80600</v>
      </c>
      <c r="I42" s="37">
        <f>I44</f>
        <v>134579.1</v>
      </c>
      <c r="J42" s="37">
        <f>J44</f>
        <v>134579.1</v>
      </c>
    </row>
    <row r="43" spans="1:10" x14ac:dyDescent="0.2">
      <c r="A43" s="11"/>
      <c r="B43" s="8" t="s">
        <v>2</v>
      </c>
      <c r="C43" s="8"/>
      <c r="D43" s="8"/>
      <c r="E43" s="44"/>
      <c r="F43" s="44"/>
      <c r="G43" s="44"/>
      <c r="H43" s="44"/>
      <c r="I43" s="49"/>
      <c r="J43" s="49"/>
    </row>
    <row r="44" spans="1:10" ht="63" customHeight="1" x14ac:dyDescent="0.2">
      <c r="A44" s="11"/>
      <c r="B44" s="8" t="s">
        <v>23</v>
      </c>
      <c r="C44" s="8"/>
      <c r="D44" s="8"/>
      <c r="E44" s="44">
        <f>F44</f>
        <v>40300</v>
      </c>
      <c r="F44" s="44">
        <v>40300</v>
      </c>
      <c r="G44" s="44">
        <f>H44</f>
        <v>80600</v>
      </c>
      <c r="H44" s="44">
        <v>80600</v>
      </c>
      <c r="I44" s="39">
        <f>+J44</f>
        <v>134579.1</v>
      </c>
      <c r="J44" s="39">
        <v>134579.1</v>
      </c>
    </row>
    <row r="45" spans="1:10" s="7" customFormat="1" ht="14.25" x14ac:dyDescent="0.2">
      <c r="A45" s="6">
        <v>6.2</v>
      </c>
      <c r="B45" s="2" t="s">
        <v>29</v>
      </c>
      <c r="C45" s="3">
        <f t="shared" ref="C45:H45" si="14">C47</f>
        <v>0</v>
      </c>
      <c r="D45" s="3">
        <f t="shared" si="14"/>
        <v>0</v>
      </c>
      <c r="E45" s="37">
        <f t="shared" si="14"/>
        <v>16000</v>
      </c>
      <c r="F45" s="37">
        <f t="shared" si="14"/>
        <v>16000</v>
      </c>
      <c r="G45" s="37">
        <f t="shared" si="14"/>
        <v>32000</v>
      </c>
      <c r="H45" s="37">
        <f t="shared" si="14"/>
        <v>32000</v>
      </c>
      <c r="I45" s="37">
        <f>I47</f>
        <v>52991.9</v>
      </c>
      <c r="J45" s="37">
        <f>J47</f>
        <v>52991.9</v>
      </c>
    </row>
    <row r="46" spans="1:10" x14ac:dyDescent="0.2">
      <c r="A46" s="11"/>
      <c r="B46" s="21" t="s">
        <v>2</v>
      </c>
      <c r="C46" s="21"/>
      <c r="D46" s="21"/>
      <c r="E46" s="43"/>
      <c r="F46" s="43"/>
      <c r="G46" s="43"/>
      <c r="H46" s="43"/>
      <c r="I46" s="49"/>
      <c r="J46" s="49"/>
    </row>
    <row r="47" spans="1:10" ht="66" customHeight="1" x14ac:dyDescent="0.2">
      <c r="A47" s="11"/>
      <c r="B47" s="8" t="s">
        <v>30</v>
      </c>
      <c r="C47" s="8"/>
      <c r="D47" s="8"/>
      <c r="E47" s="44">
        <f>F47</f>
        <v>16000</v>
      </c>
      <c r="F47" s="44">
        <v>16000</v>
      </c>
      <c r="G47" s="44">
        <f>H47</f>
        <v>32000</v>
      </c>
      <c r="H47" s="44">
        <v>32000</v>
      </c>
      <c r="I47" s="39">
        <f>+J47</f>
        <v>52991.9</v>
      </c>
      <c r="J47" s="39">
        <v>52991.9</v>
      </c>
    </row>
  </sheetData>
  <mergeCells count="12">
    <mergeCell ref="A4:J4"/>
    <mergeCell ref="A5:J5"/>
    <mergeCell ref="I7:I8"/>
    <mergeCell ref="A6:A8"/>
    <mergeCell ref="B6:B8"/>
    <mergeCell ref="C6:D6"/>
    <mergeCell ref="E6:F6"/>
    <mergeCell ref="G6:H6"/>
    <mergeCell ref="I6:J6"/>
    <mergeCell ref="C7:C8"/>
    <mergeCell ref="E7:E8"/>
    <mergeCell ref="G7:G8"/>
  </mergeCells>
  <printOptions horizontalCentered="1"/>
  <pageMargins left="0.2" right="0.2" top="0.49" bottom="0.42" header="0.19" footer="0.16"/>
  <pageSetup paperSize="9" scale="49" firstPageNumber="326" orientation="portrait" useFirstPageNumber="1" horizontalDpi="4294967294" verticalDpi="4294967294" r:id="rId1"/>
  <headerFooter alignWithMargins="0">
    <oddFooter>&amp;C&amp;P</oddFooter>
  </headerFooter>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2019bacvacq (2)</vt:lpstr>
      <vt:lpstr>'2019bacvacq (2)'!Print_Area</vt:lpstr>
      <vt:lpstr>'2019bacvacq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Artak Karapetyan</cp:lastModifiedBy>
  <cp:lastPrinted>2022-12-08T14:59:57Z</cp:lastPrinted>
  <dcterms:created xsi:type="dcterms:W3CDTF">1996-10-14T23:33:28Z</dcterms:created>
  <dcterms:modified xsi:type="dcterms:W3CDTF">2022-12-29T05:13:15Z</dcterms:modified>
</cp:coreProperties>
</file>