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udgetorg\Revenue\SHARING\0_2023_ERAMSYAKNER\Yeramsyak havelvacner\Հավելվածներ\"/>
    </mc:Choice>
  </mc:AlternateContent>
  <bookViews>
    <workbookView xWindow="0" yWindow="0" windowWidth="28800" windowHeight="11340"/>
  </bookViews>
  <sheets>
    <sheet name="Երևան" sheetId="1" r:id="rId1"/>
  </sheets>
  <definedNames>
    <definedName name="_xlnm._FilterDatabase" localSheetId="0" hidden="1">Երևան!$A$5:$G$89</definedName>
  </definedNames>
  <calcPr calcId="162913"/>
</workbook>
</file>

<file path=xl/calcChain.xml><?xml version="1.0" encoding="utf-8"?>
<calcChain xmlns="http://schemas.openxmlformats.org/spreadsheetml/2006/main">
  <c r="G7" i="1" l="1"/>
  <c r="G29" i="1"/>
  <c r="G57" i="1"/>
  <c r="G90" i="1" l="1"/>
  <c r="G87" i="1"/>
  <c r="G80" i="1"/>
  <c r="G79" i="1"/>
  <c r="G72" i="1"/>
  <c r="G74" i="1"/>
  <c r="G66" i="1"/>
  <c r="G65" i="1"/>
  <c r="G53" i="1"/>
  <c r="G52" i="1" s="1"/>
  <c r="G54" i="1"/>
  <c r="G48" i="1"/>
  <c r="G13" i="1"/>
  <c r="G8" i="1"/>
  <c r="G86" i="1"/>
  <c r="G63" i="1"/>
  <c r="G40" i="1"/>
  <c r="G11" i="1"/>
  <c r="G10" i="1"/>
  <c r="G9" i="1"/>
  <c r="G21" i="1"/>
  <c r="G20" i="1"/>
  <c r="G19" i="1"/>
  <c r="G25" i="1"/>
  <c r="G24" i="1"/>
  <c r="G23" i="1"/>
  <c r="G28" i="1"/>
  <c r="G27" i="1" s="1"/>
  <c r="G18" i="1" s="1"/>
  <c r="G39" i="1"/>
  <c r="G47" i="1"/>
  <c r="G46" i="1"/>
  <c r="G45" i="1"/>
  <c r="G55" i="1"/>
  <c r="G58" i="1"/>
  <c r="G61" i="1"/>
  <c r="G60" i="1"/>
  <c r="G70" i="1"/>
  <c r="G69" i="1"/>
  <c r="G73" i="1"/>
  <c r="G77" i="1"/>
  <c r="G76" i="1"/>
  <c r="G81" i="1"/>
  <c r="G84" i="1"/>
  <c r="G88" i="1"/>
  <c r="G15" i="1"/>
  <c r="G14" i="1"/>
  <c r="G64" i="1"/>
</calcChain>
</file>

<file path=xl/sharedStrings.xml><?xml version="1.0" encoding="utf-8"?>
<sst xmlns="http://schemas.openxmlformats.org/spreadsheetml/2006/main" count="177" uniqueCount="127">
  <si>
    <t xml:space="preserve"> Գործառական դասիչը</t>
  </si>
  <si>
    <t xml:space="preserve"> Ծրագրային դասիչը</t>
  </si>
  <si>
    <t xml:space="preserve"> Գումարը  (հազար դրամ)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</si>
  <si>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</si>
  <si>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</si>
  <si>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</si>
  <si>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</si>
  <si>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</si>
  <si>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</si>
  <si>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01</t>
  </si>
  <si>
    <t>ԸՆԴՀԱՆՈՒՐ ԲՆՈՒՅԹԻ ՀԱՆՐԱՅԻՆ ԾԱՌԱՅՈՒԹՅՈՒՆՆԵՐ</t>
  </si>
  <si>
    <t xml:space="preserve"> 11001</t>
  </si>
  <si>
    <t xml:space="preserve"> 11002</t>
  </si>
  <si>
    <t xml:space="preserve"> 11003</t>
  </si>
  <si>
    <t xml:space="preserve"> 11004</t>
  </si>
  <si>
    <t xml:space="preserve"> 02</t>
  </si>
  <si>
    <t xml:space="preserve"> 12001</t>
  </si>
  <si>
    <t xml:space="preserve"> 03</t>
  </si>
  <si>
    <t xml:space="preserve"> 11005</t>
  </si>
  <si>
    <t xml:space="preserve"> 1212</t>
  </si>
  <si>
    <t xml:space="preserve"> 12004</t>
  </si>
  <si>
    <t xml:space="preserve"> 04</t>
  </si>
  <si>
    <t xml:space="preserve"> 11008</t>
  </si>
  <si>
    <t xml:space="preserve"> 05</t>
  </si>
  <si>
    <t xml:space="preserve"> 06</t>
  </si>
  <si>
    <t xml:space="preserve"> 08</t>
  </si>
  <si>
    <t>Կառավարության տարբեր մակարդակների միջև իրականացվող ընդհանուր բնույթի տրանսֆերտներ</t>
  </si>
  <si>
    <t xml:space="preserve"> 12003</t>
  </si>
  <si>
    <t xml:space="preserve"> 12028</t>
  </si>
  <si>
    <t>Երևան քաղաքին սուբվենցիաների տրամադրում՛ քաղաքային ենթակառուցվածքների պահպանման նպատակով</t>
  </si>
  <si>
    <t>ՊԱՇՏՊԱՆՈՒԹՅՈՒՆ</t>
  </si>
  <si>
    <t>Պաշտպանություն (այլ դասերին չպատկանող)</t>
  </si>
  <si>
    <t xml:space="preserve"> 1110</t>
  </si>
  <si>
    <t>Այլընտրանքային աշխատանքային ծառայողներին դրամական բավարարման և դրամական փոխհատուցման տրամադրում</t>
  </si>
  <si>
    <t>ՏՆՏԵՍԱԿԱՆ ՀԱՐԱԲԵՐՈՒԹՅՈՒՆՆԵՐ</t>
  </si>
  <si>
    <t>Ընդհանուր բնույթի տնտեսական, առևտրային և աշխատանքի գծով հարաբերություններ</t>
  </si>
  <si>
    <t>Ընդհանուր բնույթի տնտեսական և առևտրային  հարաբերություններ</t>
  </si>
  <si>
    <t xml:space="preserve"> 12012</t>
  </si>
  <si>
    <t xml:space="preserve"> 12006</t>
  </si>
  <si>
    <t xml:space="preserve"> 12008</t>
  </si>
  <si>
    <t xml:space="preserve"> 12013</t>
  </si>
  <si>
    <t xml:space="preserve"> 12014</t>
  </si>
  <si>
    <t>Վառելիք և էներգետիկա</t>
  </si>
  <si>
    <t>Էլեկտրաէներգիա</t>
  </si>
  <si>
    <t xml:space="preserve"> 1157</t>
  </si>
  <si>
    <t>Եվրոպական ներդրումային բանկի աջակցությամբ իրականացվող Երևանի էներգաարդյունավետության ծրագրին պետական աջակցություն</t>
  </si>
  <si>
    <t>Տրանսպորտ</t>
  </si>
  <si>
    <t>Ճանապարհային տրանսպորտ</t>
  </si>
  <si>
    <t xml:space="preserve"> 21002</t>
  </si>
  <si>
    <t>Ասիական զարգացման բանկի աջակցությամբ իրականացվող քաղաքային ենթակառուցվածքների և քաղաքի կայուն զարգացման ներդրումային ծրագրի համակարգում և կառավարում</t>
  </si>
  <si>
    <t>Ասիական զարգացման բանկի աջակցությամբ իրականացվող քաղաքային ենթակառուցվածքների և քաղաքի կայուն զարգացման ներդրումային երկրորդ ծրագրի համակարգում և կառավարում</t>
  </si>
  <si>
    <t xml:space="preserve"> 12020</t>
  </si>
  <si>
    <t>Ասիական զարգացման բանկի աջակցությամբ իրականացվող քաղաքային ենթակառուցվածքների և քաղաքի կայուն զարգացման ներդրումային ծրագրի շրջանակներում ճանապարհային շինարարություն</t>
  </si>
  <si>
    <t xml:space="preserve"> 12021</t>
  </si>
  <si>
    <t>Ասիական զարգացման բանկի աջակցությամբ իրականացվող քաղաքային ենթակառուցվածքների և քաղաքի կայուն զարգացման ներդրումային երկրորդ ծրագրի շրջանակներում ճանապարհային շինարարություն</t>
  </si>
  <si>
    <t xml:space="preserve"> 12025</t>
  </si>
  <si>
    <t>Երևանի տարածքում ճանապարհային երթևեկության կարգավորման գծով պետության կողմից համայնքի ղեկավարին պատվիրակված լիազորությունների իրականացում</t>
  </si>
  <si>
    <t>Արևելյան Եվրոպայի էներգախնյողության և շրջակա միջավայրի գործընկերության տարածաշրջանային հիմնադրամի աջակցությամբ իրականացվող Երևան քաղաքի հանրային տրանսպորտի նոր երթուղային ցանցի շարժակազմի ներդրման ֆինասական աջակցության դրամաշնորհային ծրագիր</t>
  </si>
  <si>
    <t xml:space="preserve"> 12030</t>
  </si>
  <si>
    <t>Խողովակաշարային և այլ տրանսպորտ</t>
  </si>
  <si>
    <t>Երևանի մետրոպոլիտենով ուղևորափոխադրման ծառայությունների գծով պետության կողմից համայնքի ղեկավարին պատվիրակված լիազորությունների իրականացում</t>
  </si>
  <si>
    <t>Երևանի մետրոպոլիտենի ենթակառուցվածքների կառուցում</t>
  </si>
  <si>
    <t xml:space="preserve"> 09</t>
  </si>
  <si>
    <t>ԲՆԱԿԱՐԱՆԱՅԻՆ ՇԻՆԱՐԱՐՈՒԹՅՈՒՆ ԵՎ ԿՈՄՈՒՆԱԼ ԾԱՌԱՅՈՒԹՅՈՒՆՆԵՐ</t>
  </si>
  <si>
    <t>Փողոցների լուսավորում</t>
  </si>
  <si>
    <t>Արևելյան եվրոպայի էներգախնայողության և բնապահպանական գործընկերության ֆոնդի աջակցությամբ իրականացվող Երևանի քաղաքային լուսավորության դրամաշնորհային ծրագրի կատարման ապահովում</t>
  </si>
  <si>
    <t>Վերակառուցման և զարգացման եվրոպական բանկի աջակցությամբ իրականացվող Երևանի քաղաքային լուսավորության դրամաշնորհային ծրագրի կատարման ապահովում</t>
  </si>
  <si>
    <t>ՀԱՆԳԻՍՏ, ՄՇԱԿՈՒՅԹ ԵՎ ԿՐՈՆ</t>
  </si>
  <si>
    <t>Մշակութային ծառայություններ</t>
  </si>
  <si>
    <t>Թանգարաններ և ցուցասրահներ</t>
  </si>
  <si>
    <t xml:space="preserve"> 1075</t>
  </si>
  <si>
    <t>Թանգարանային ծառայություններ և ցուցահանդեսներ</t>
  </si>
  <si>
    <t xml:space="preserve"> 1186</t>
  </si>
  <si>
    <t>Այլ մշակութային կազմակերպություններ</t>
  </si>
  <si>
    <t>Կենդանաբանական այգու ցուցադրություններ</t>
  </si>
  <si>
    <t>Արվեստ</t>
  </si>
  <si>
    <t xml:space="preserve"> 1168</t>
  </si>
  <si>
    <t>Թատերական ներկայացումներ</t>
  </si>
  <si>
    <t>ԿՐԹՈՒԹՅՈՒՆ</t>
  </si>
  <si>
    <t>Նախադպրոցական և տարրական ընդհանուր կրթություն</t>
  </si>
  <si>
    <t>Նախադպրոցական կրթություն</t>
  </si>
  <si>
    <t xml:space="preserve"> 1146</t>
  </si>
  <si>
    <t>Սոցիալական որոշ խմբերի  1.5-5 տարեկան երեխաների նախադպրոցական կրթության ապահովում</t>
  </si>
  <si>
    <t>Տարրական ընդհանուր կրթություն</t>
  </si>
  <si>
    <t>Տարրական ընդհանուր հանրակրթություն</t>
  </si>
  <si>
    <t>Միջնակարգ ընդհանուր կրթություն</t>
  </si>
  <si>
    <t>Հիմնական ընդհանուր կրթություն</t>
  </si>
  <si>
    <t>Հիմնական ընդհանուր հանրակրթություն</t>
  </si>
  <si>
    <t>Միջնակարգ (լրիվ)  ընդհանուր կրթություն</t>
  </si>
  <si>
    <t>Միջնակարգ ընդհանուր հանրակրթություն</t>
  </si>
  <si>
    <t>Ըստ մակարդակների չդասակարգվող կրթություն</t>
  </si>
  <si>
    <t>Արտադպրոցական դաստիարակություն</t>
  </si>
  <si>
    <t xml:space="preserve"> 1148</t>
  </si>
  <si>
    <t>«Հակոբ Կոջոյան» կրթահամալիր» ՊՈԱԿ-ում արտադպրոցական դաստիարակության կազմակերպում</t>
  </si>
  <si>
    <t>Ուսումնամարզական գործընթացի իրականացում մարզադպրոցներում</t>
  </si>
  <si>
    <t xml:space="preserve"> 1198</t>
  </si>
  <si>
    <t>Ազգային, փողային և լարային նվագարանների գծով ուսուցում</t>
  </si>
  <si>
    <t>Կրթությանը տրամադրվող օժանդակ ծառայություններ</t>
  </si>
  <si>
    <t>Ատեստավորման միջոցով որակավորում ստացած ուսուցիչներին հավելավճարների տրամադրում</t>
  </si>
  <si>
    <t xml:space="preserve"> 12029</t>
  </si>
  <si>
    <t>Ասիական զարգացման բանկի աջակցությամբ իրականացվող քաղաքային կանաչ զարգացման ներդրումային ծրագրի համակարգում և կառավարում</t>
  </si>
  <si>
    <t>Ասիական զարգացման բանկի աջակցությամբ իրականացվող քաղաքային կանաչ զարգացման ներդրումային ծրագրի շրջանակներում ճանապարհային շինարարություն</t>
  </si>
  <si>
    <t>Եվրոպական միության հարևանության ներդրումային բանկի աջակցությամբ իրականացվող Երևանի մետրոպոլիտենի վերակառուցման երկրորդ դրամաշնորհային ծրագիր</t>
  </si>
  <si>
    <t xml:space="preserve"> Էներգաարդյունավետության ծրագիր</t>
  </si>
  <si>
    <t>Տարածքային զարգացում</t>
  </si>
  <si>
    <t xml:space="preserve"> Այլընտրանքային աշխատանքային ծառայություն</t>
  </si>
  <si>
    <t xml:space="preserve">Բյուջետային հատակացումների գլխավոր կարգադրիչներ, ծրագրերի, միջոցառումների և միջոցառումներն իրականացնող պետական մարմինների անվանումները </t>
  </si>
  <si>
    <t xml:space="preserve"> Հավելված N 8                                      </t>
  </si>
  <si>
    <t>ՑԱՆԿ</t>
  </si>
  <si>
    <t xml:space="preserve">  «Հայաստանի Հանրապետության 2023 թվականի պետական բյուջեի մասին» Հայաստանի Հանրապետության օրենքով նախատեսված այն ծրագրերի միջոցառումների, որոնց գծով Հայաստանի Հանրապետության տարածքային կառավարման և ենթակառուցվածքների նախարարությանը վերապահված միջոցառումն իրականացնող պետական մարմնի իրավունքները փոխանցվում են Երևանի քաղաքապետարանին</t>
  </si>
  <si>
    <t>Հազ. դրամ</t>
  </si>
  <si>
    <t xml:space="preserve"> Եվրասիական զարգացման բանկի աջակցությամբ իրականացվող հանրային  շենքերում էներգախնայողության բարելավման  և կանաչ էներգիայի զարգացմանը նպաստող  դրամաշնորհային ծրագրի կառավարում</t>
  </si>
  <si>
    <t xml:space="preserve"> Քաղաքային զարգացում</t>
  </si>
  <si>
    <t xml:space="preserve"> Վերակառուցման և զարգացման եվրոպական բանկի աջակցությամբ իրականացվող Երևանի քաղաքային լուսավորության ծրագրի կատարման ապահովում</t>
  </si>
  <si>
    <t xml:space="preserve"> Մշակութային ժառանգության ծրագիր</t>
  </si>
  <si>
    <t xml:space="preserve"> Բնագիտական նմուշների պահպանություն և ցուցադրություն</t>
  </si>
  <si>
    <t xml:space="preserve"> Արվեստների ծրագիր</t>
  </si>
  <si>
    <t xml:space="preserve"> 11013</t>
  </si>
  <si>
    <t>Հանրակրթության ծրագիր</t>
  </si>
  <si>
    <t>Մշակութային և գեղագիտական դաստիարակության ծրագիր</t>
  </si>
  <si>
    <t xml:space="preserve"> Կրթության որակի ապահովում</t>
  </si>
  <si>
    <t xml:space="preserve"> 11010</t>
  </si>
  <si>
    <t xml:space="preserve"> Ատեստավորման նոր համակարգի ներդրում՛ ուղղված ուսուցիչների որակի բարձրացմանը</t>
  </si>
  <si>
    <t>Հանրակրթական հիմնական և նախադպրոցական  ծրագրեր իրականացնող ուսումնական հաստատությունների հերթական ատեստավորման ենթակա ուսուցչի և մանկավարժի վերապատրաստում</t>
  </si>
  <si>
    <t xml:space="preserve"> Արտադպրոցական դաստիարակության ծրագիր</t>
  </si>
  <si>
    <t xml:space="preserve">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</si>
  <si>
    <t>Վերակառուցման և զարգացման եվրոպական բանկի աջակցությամբ իրականացվող Երևան քաղաքի հանրային տրանսպորտի նոր երթուղային ցանցի շարժակազմերի ներդրման ֆինանսական աջակցության ծրագրի շրջանակներում ենթավարկի տրամադրում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</si>
</sst>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0.0;\(##,##0.0\);\-"/>
  </numFmts>
  <fonts count="30" x14ac:knownFonts="1">
    <font>
      <sz val="8"/>
      <name val="GHEA Grapalat"/>
      <family val="2"/>
    </font>
    <font>
      <sz val="8"/>
      <name val="GHEA Grapalat"/>
      <family val="2"/>
    </font>
    <font>
      <b/>
      <sz val="10"/>
      <name val="GHEA Grapalat"/>
      <family val="2"/>
    </font>
    <font>
      <b/>
      <sz val="8"/>
      <name val="GHEA Grapalat"/>
      <family val="2"/>
    </font>
    <font>
      <sz val="10"/>
      <name val="GHEA Grapalat"/>
      <family val="2"/>
    </font>
    <font>
      <sz val="10"/>
      <name val="GHEA Grapalat"/>
      <family val="3"/>
    </font>
    <font>
      <sz val="10"/>
      <name val="Arial"/>
      <family val="2"/>
    </font>
    <font>
      <sz val="10"/>
      <name val="Arial Unicode"/>
      <family val="2"/>
    </font>
    <font>
      <b/>
      <sz val="12"/>
      <name val="GHEA Grapalat"/>
      <family val="3"/>
    </font>
    <font>
      <sz val="9"/>
      <name val="GHEA Grapalat"/>
      <family val="3"/>
    </font>
    <font>
      <i/>
      <sz val="8"/>
      <name val="GHEA Grapalat"/>
      <family val="2"/>
    </font>
    <font>
      <b/>
      <sz val="10"/>
      <name val="GHEA Grapalat"/>
      <family val="3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GHEA Grapalat"/>
      <family val="3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>
      <alignment horizontal="left" vertical="top" wrapText="1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2" applyNumberFormat="0" applyAlignment="0" applyProtection="0"/>
    <xf numFmtId="0" fontId="16" fillId="28" borderId="3" applyNumberFormat="0" applyAlignment="0" applyProtection="0"/>
    <xf numFmtId="0" fontId="17" fillId="0" borderId="0" applyNumberFormat="0" applyFill="0" applyBorder="0" applyAlignment="0" applyProtection="0"/>
    <xf numFmtId="0" fontId="18" fillId="29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30" borderId="2" applyNumberFormat="0" applyAlignment="0" applyProtection="0"/>
    <xf numFmtId="0" fontId="23" fillId="0" borderId="7" applyNumberFormat="0" applyFill="0" applyAlignment="0" applyProtection="0"/>
    <xf numFmtId="0" fontId="24" fillId="31" borderId="0" applyNumberFormat="0" applyBorder="0" applyAlignment="0" applyProtection="0"/>
    <xf numFmtId="0" fontId="6" fillId="0" borderId="0"/>
    <xf numFmtId="0" fontId="7" fillId="0" borderId="0"/>
    <xf numFmtId="0" fontId="12" fillId="32" borderId="8" applyNumberFormat="0" applyFont="0" applyAlignment="0" applyProtection="0"/>
    <xf numFmtId="0" fontId="25" fillId="27" borderId="9" applyNumberFormat="0" applyAlignment="0" applyProtection="0"/>
    <xf numFmtId="164" fontId="1" fillId="0" borderId="0" applyFill="0" applyBorder="0" applyProtection="0">
      <alignment horizontal="right" vertical="top"/>
    </xf>
    <xf numFmtId="164" fontId="3" fillId="0" borderId="0" applyFill="0" applyBorder="0" applyProtection="0">
      <alignment horizontal="right" vertical="top"/>
    </xf>
    <xf numFmtId="164" fontId="10" fillId="0" borderId="0" applyFill="0" applyBorder="0" applyProtection="0">
      <alignment horizontal="right" vertical="top"/>
    </xf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0" applyNumberFormat="0" applyFill="0" applyBorder="0" applyAlignment="0" applyProtection="0"/>
  </cellStyleXfs>
  <cellXfs count="32">
    <xf numFmtId="0" fontId="0" fillId="0" borderId="0" xfId="0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4" fillId="0" borderId="0" xfId="0" applyFo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42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41" applyNumberFormat="1" applyFont="1" applyBorder="1" applyAlignment="1">
      <alignment horizontal="right" vertical="top"/>
    </xf>
    <xf numFmtId="0" fontId="4" fillId="33" borderId="1" xfId="0" applyFont="1" applyFill="1" applyBorder="1" applyAlignment="1">
      <alignment horizontal="center" vertical="top" wrapText="1"/>
    </xf>
    <xf numFmtId="164" fontId="4" fillId="33" borderId="1" xfId="41" applyNumberFormat="1" applyFont="1" applyFill="1" applyBorder="1" applyAlignment="1">
      <alignment horizontal="right" vertical="top"/>
    </xf>
    <xf numFmtId="0" fontId="4" fillId="33" borderId="1" xfId="0" applyFont="1" applyFill="1" applyBorder="1" applyAlignment="1">
      <alignment horizontal="left" vertical="top" wrapText="1"/>
    </xf>
    <xf numFmtId="0" fontId="0" fillId="0" borderId="1" xfId="0" applyBorder="1">
      <alignment horizontal="left" vertical="top" wrapText="1"/>
    </xf>
    <xf numFmtId="164" fontId="5" fillId="0" borderId="1" xfId="42" applyNumberFormat="1" applyFont="1" applyBorder="1" applyAlignment="1">
      <alignment horizontal="right" vertical="top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top" wrapText="1"/>
    </xf>
    <xf numFmtId="0" fontId="8" fillId="0" borderId="0" xfId="38" applyFont="1" applyFill="1" applyAlignment="1">
      <alignment vertical="center"/>
    </xf>
    <xf numFmtId="0" fontId="9" fillId="34" borderId="1" xfId="0" applyNumberFormat="1" applyFont="1" applyFill="1" applyBorder="1" applyAlignment="1" applyProtection="1">
      <alignment horizontal="left" vertical="top"/>
      <protection locked="0"/>
    </xf>
    <xf numFmtId="0" fontId="9" fillId="33" borderId="1" xfId="0" applyNumberFormat="1" applyFont="1" applyFill="1" applyBorder="1" applyAlignment="1" applyProtection="1">
      <alignment horizontal="left" vertical="top"/>
      <protection locked="0"/>
    </xf>
    <xf numFmtId="0" fontId="5" fillId="33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4" fontId="5" fillId="0" borderId="1" xfId="43" applyNumberFormat="1" applyFont="1" applyBorder="1" applyAlignment="1">
      <alignment horizontal="right" vertical="center"/>
    </xf>
    <xf numFmtId="164" fontId="11" fillId="0" borderId="1" xfId="42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37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29" fillId="0" borderId="0" xfId="38" applyFont="1" applyFill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5" xfId="37"/>
    <cellStyle name="Normal 8" xfId="38"/>
    <cellStyle name="Note" xfId="39" builtinId="10" customBuiltin="1"/>
    <cellStyle name="Output" xfId="40" builtinId="21" customBuiltin="1"/>
    <cellStyle name="SN_241" xfId="41"/>
    <cellStyle name="SN_b" xfId="42"/>
    <cellStyle name="SN_it" xfId="43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zoomScale="130" zoomScaleNormal="130" workbookViewId="0">
      <selection activeCell="A3" sqref="A3:G3"/>
    </sheetView>
  </sheetViews>
  <sheetFormatPr defaultRowHeight="12.75" x14ac:dyDescent="0.25"/>
  <cols>
    <col min="1" max="1" width="9.140625" customWidth="1"/>
    <col min="2" max="2" width="8.42578125" customWidth="1"/>
    <col min="3" max="3" width="5.7109375" customWidth="1"/>
    <col min="4" max="5" width="8.5703125" customWidth="1"/>
    <col min="6" max="6" width="66.7109375" style="1" customWidth="1"/>
    <col min="7" max="7" width="16" style="1" customWidth="1"/>
  </cols>
  <sheetData>
    <row r="1" spans="1:9" s="2" customFormat="1" ht="13.5" customHeight="1" x14ac:dyDescent="0.25">
      <c r="F1" s="3"/>
      <c r="G1" s="5" t="s">
        <v>107</v>
      </c>
    </row>
    <row r="2" spans="1:9" s="2" customFormat="1" ht="13.5" customHeight="1" x14ac:dyDescent="0.25">
      <c r="A2" s="31" t="s">
        <v>108</v>
      </c>
      <c r="B2" s="31"/>
      <c r="C2" s="31"/>
      <c r="D2" s="31"/>
      <c r="E2" s="31"/>
      <c r="F2" s="31"/>
      <c r="G2" s="31"/>
      <c r="H2" s="20"/>
      <c r="I2" s="20"/>
    </row>
    <row r="3" spans="1:9" s="2" customFormat="1" ht="63" customHeight="1" x14ac:dyDescent="0.25">
      <c r="A3" s="30" t="s">
        <v>109</v>
      </c>
      <c r="B3" s="30"/>
      <c r="C3" s="30"/>
      <c r="D3" s="30"/>
      <c r="E3" s="30"/>
      <c r="F3" s="30"/>
      <c r="G3" s="30"/>
    </row>
    <row r="4" spans="1:9" s="2" customFormat="1" ht="13.5" x14ac:dyDescent="0.25">
      <c r="A4" s="4"/>
      <c r="B4" s="4"/>
      <c r="C4" s="4"/>
      <c r="D4" s="5"/>
      <c r="E4" s="5"/>
      <c r="F4" s="5"/>
      <c r="G4" s="5" t="s">
        <v>110</v>
      </c>
    </row>
    <row r="5" spans="1:9" ht="24.95" customHeight="1" x14ac:dyDescent="0.25">
      <c r="A5" s="28" t="s">
        <v>0</v>
      </c>
      <c r="B5" s="28"/>
      <c r="C5" s="28"/>
      <c r="D5" s="28" t="s">
        <v>1</v>
      </c>
      <c r="E5" s="28"/>
      <c r="F5" s="29" t="s">
        <v>106</v>
      </c>
      <c r="G5" s="28" t="s">
        <v>2</v>
      </c>
    </row>
    <row r="6" spans="1:9" ht="32.25" customHeight="1" x14ac:dyDescent="0.25">
      <c r="A6" s="11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29"/>
      <c r="G6" s="28"/>
    </row>
    <row r="7" spans="1:9" ht="14.25" x14ac:dyDescent="0.25">
      <c r="A7" s="6"/>
      <c r="B7" s="6"/>
      <c r="C7" s="6"/>
      <c r="D7" s="6"/>
      <c r="E7" s="6"/>
      <c r="F7" s="7" t="s">
        <v>8</v>
      </c>
      <c r="G7" s="8">
        <f>+G8+G13+G18+G45+G52+G63</f>
        <v>50476428.100000001</v>
      </c>
    </row>
    <row r="8" spans="1:9" ht="14.25" x14ac:dyDescent="0.25">
      <c r="A8" s="10" t="s">
        <v>9</v>
      </c>
      <c r="B8" s="6"/>
      <c r="C8" s="6"/>
      <c r="D8" s="6"/>
      <c r="E8" s="6"/>
      <c r="F8" s="7" t="s">
        <v>10</v>
      </c>
      <c r="G8" s="8">
        <f>+G9</f>
        <v>5412000</v>
      </c>
    </row>
    <row r="9" spans="1:9" ht="28.5" x14ac:dyDescent="0.25">
      <c r="A9" s="6"/>
      <c r="B9" s="10" t="s">
        <v>25</v>
      </c>
      <c r="C9" s="6"/>
      <c r="D9" s="6"/>
      <c r="E9" s="6"/>
      <c r="F9" s="7" t="s">
        <v>26</v>
      </c>
      <c r="G9" s="8">
        <f>+G10</f>
        <v>5412000</v>
      </c>
    </row>
    <row r="10" spans="1:9" ht="28.5" x14ac:dyDescent="0.25">
      <c r="A10" s="6"/>
      <c r="B10" s="6"/>
      <c r="C10" s="10" t="s">
        <v>9</v>
      </c>
      <c r="D10" s="6"/>
      <c r="E10" s="6"/>
      <c r="F10" s="7" t="s">
        <v>26</v>
      </c>
      <c r="G10" s="8">
        <f>+G11</f>
        <v>5412000</v>
      </c>
    </row>
    <row r="11" spans="1:9" ht="13.5" x14ac:dyDescent="0.25">
      <c r="A11" s="6"/>
      <c r="B11" s="6"/>
      <c r="C11" s="6"/>
      <c r="D11" s="11" t="s">
        <v>19</v>
      </c>
      <c r="E11" s="6"/>
      <c r="F11" s="9" t="s">
        <v>104</v>
      </c>
      <c r="G11" s="19">
        <f>+G12</f>
        <v>5412000</v>
      </c>
    </row>
    <row r="12" spans="1:9" ht="27" x14ac:dyDescent="0.25">
      <c r="A12" s="6"/>
      <c r="B12" s="6"/>
      <c r="C12" s="6"/>
      <c r="E12" s="11" t="s">
        <v>28</v>
      </c>
      <c r="F12" s="9" t="s">
        <v>29</v>
      </c>
      <c r="G12" s="12">
        <v>5412000</v>
      </c>
    </row>
    <row r="13" spans="1:9" ht="14.25" x14ac:dyDescent="0.25">
      <c r="A13" s="10" t="s">
        <v>15</v>
      </c>
      <c r="B13" s="6"/>
      <c r="C13" s="6"/>
      <c r="D13" s="6"/>
      <c r="E13" s="6"/>
      <c r="F13" s="7" t="s">
        <v>30</v>
      </c>
      <c r="G13" s="8">
        <f>+G14</f>
        <v>7080</v>
      </c>
    </row>
    <row r="14" spans="1:9" ht="14.25" x14ac:dyDescent="0.25">
      <c r="A14" s="6"/>
      <c r="B14" s="10" t="s">
        <v>23</v>
      </c>
      <c r="C14" s="6"/>
      <c r="D14" s="6"/>
      <c r="E14" s="6"/>
      <c r="F14" s="7" t="s">
        <v>31</v>
      </c>
      <c r="G14" s="8">
        <f>+G15</f>
        <v>7080</v>
      </c>
    </row>
    <row r="15" spans="1:9" ht="14.25" x14ac:dyDescent="0.25">
      <c r="A15" s="6"/>
      <c r="B15" s="6"/>
      <c r="C15" s="10" t="s">
        <v>9</v>
      </c>
      <c r="D15" s="6"/>
      <c r="E15" s="6"/>
      <c r="F15" s="7" t="s">
        <v>31</v>
      </c>
      <c r="G15" s="8">
        <f>+G17</f>
        <v>7080</v>
      </c>
    </row>
    <row r="16" spans="1:9" ht="13.5" x14ac:dyDescent="0.25">
      <c r="A16" s="6"/>
      <c r="B16" s="6"/>
      <c r="C16" s="6"/>
      <c r="D16" s="11" t="s">
        <v>32</v>
      </c>
      <c r="E16" s="6"/>
      <c r="F16" s="18" t="s">
        <v>105</v>
      </c>
      <c r="G16" s="6"/>
    </row>
    <row r="17" spans="1:7" ht="27" x14ac:dyDescent="0.25">
      <c r="A17" s="6"/>
      <c r="B17" s="6"/>
      <c r="C17" s="6"/>
      <c r="E17" s="11" t="s">
        <v>16</v>
      </c>
      <c r="F17" s="9" t="s">
        <v>33</v>
      </c>
      <c r="G17" s="14">
        <v>7080</v>
      </c>
    </row>
    <row r="18" spans="1:7" ht="14.25" x14ac:dyDescent="0.25">
      <c r="A18" s="10" t="s">
        <v>21</v>
      </c>
      <c r="B18" s="6"/>
      <c r="C18" s="6"/>
      <c r="D18" s="6"/>
      <c r="E18" s="6"/>
      <c r="F18" s="7" t="s">
        <v>34</v>
      </c>
      <c r="G18" s="8">
        <f>+G19+G23+G27</f>
        <v>24279123.100000001</v>
      </c>
    </row>
    <row r="19" spans="1:7" ht="28.5" x14ac:dyDescent="0.25">
      <c r="A19" s="6"/>
      <c r="B19" s="10" t="s">
        <v>9</v>
      </c>
      <c r="C19" s="6"/>
      <c r="D19" s="6"/>
      <c r="E19" s="6"/>
      <c r="F19" s="7" t="s">
        <v>35</v>
      </c>
      <c r="G19" s="8">
        <f>+G20</f>
        <v>53704.4</v>
      </c>
    </row>
    <row r="20" spans="1:7" ht="14.25" x14ac:dyDescent="0.25">
      <c r="A20" s="6"/>
      <c r="B20" s="6"/>
      <c r="C20" s="10" t="s">
        <v>9</v>
      </c>
      <c r="D20" s="6"/>
      <c r="E20" s="6"/>
      <c r="F20" s="7" t="s">
        <v>36</v>
      </c>
      <c r="G20" s="8">
        <f>+G21</f>
        <v>53704.4</v>
      </c>
    </row>
    <row r="21" spans="1:7" ht="13.5" x14ac:dyDescent="0.25">
      <c r="A21" s="6"/>
      <c r="B21" s="6"/>
      <c r="C21" s="6"/>
      <c r="D21" s="11">
        <v>1232</v>
      </c>
      <c r="F21" s="18" t="s">
        <v>103</v>
      </c>
      <c r="G21" s="12">
        <f>+G22</f>
        <v>53704.4</v>
      </c>
    </row>
    <row r="22" spans="1:7" ht="54" x14ac:dyDescent="0.25">
      <c r="A22" s="6"/>
      <c r="B22" s="6"/>
      <c r="C22" s="6"/>
      <c r="D22" s="11"/>
      <c r="E22" s="11">
        <v>12001</v>
      </c>
      <c r="F22" s="9" t="s">
        <v>111</v>
      </c>
      <c r="G22" s="12">
        <v>53704.4</v>
      </c>
    </row>
    <row r="23" spans="1:7" ht="14.25" x14ac:dyDescent="0.25">
      <c r="A23" s="6"/>
      <c r="B23" s="10" t="s">
        <v>17</v>
      </c>
      <c r="C23" s="6"/>
      <c r="D23" s="6"/>
      <c r="E23" s="6"/>
      <c r="F23" s="7" t="s">
        <v>42</v>
      </c>
      <c r="G23" s="8">
        <f>+G24</f>
        <v>600000</v>
      </c>
    </row>
    <row r="24" spans="1:7" ht="14.25" x14ac:dyDescent="0.25">
      <c r="A24" s="6"/>
      <c r="B24" s="6"/>
      <c r="C24" s="10" t="s">
        <v>23</v>
      </c>
      <c r="D24" s="6"/>
      <c r="E24" s="6"/>
      <c r="F24" s="7" t="s">
        <v>43</v>
      </c>
      <c r="G24" s="8">
        <f>+G25</f>
        <v>600000</v>
      </c>
    </row>
    <row r="25" spans="1:7" ht="14.25" x14ac:dyDescent="0.25">
      <c r="A25" s="6"/>
      <c r="B25" s="6"/>
      <c r="C25" s="10"/>
      <c r="D25" s="11" t="s">
        <v>44</v>
      </c>
      <c r="E25" s="6"/>
      <c r="F25" s="18" t="s">
        <v>112</v>
      </c>
      <c r="G25" s="17">
        <f>+G26</f>
        <v>600000</v>
      </c>
    </row>
    <row r="26" spans="1:7" ht="27" x14ac:dyDescent="0.25">
      <c r="A26" s="6"/>
      <c r="B26" s="6"/>
      <c r="C26" s="6"/>
      <c r="E26" s="11" t="s">
        <v>38</v>
      </c>
      <c r="F26" s="9" t="s">
        <v>45</v>
      </c>
      <c r="G26" s="12">
        <v>600000</v>
      </c>
    </row>
    <row r="27" spans="1:7" ht="14.25" x14ac:dyDescent="0.25">
      <c r="A27" s="6"/>
      <c r="B27" s="10" t="s">
        <v>23</v>
      </c>
      <c r="C27" s="6"/>
      <c r="D27" s="6"/>
      <c r="E27" s="6"/>
      <c r="F27" s="7" t="s">
        <v>46</v>
      </c>
      <c r="G27" s="8">
        <f>+G28+G39</f>
        <v>23625418.700000003</v>
      </c>
    </row>
    <row r="28" spans="1:7" ht="14.25" x14ac:dyDescent="0.25">
      <c r="A28" s="6"/>
      <c r="B28" s="6"/>
      <c r="C28" s="10" t="s">
        <v>9</v>
      </c>
      <c r="D28" s="6"/>
      <c r="E28" s="6"/>
      <c r="F28" s="7" t="s">
        <v>47</v>
      </c>
      <c r="G28" s="8">
        <f>+G29</f>
        <v>18840918.700000003</v>
      </c>
    </row>
    <row r="29" spans="1:7" ht="14.25" x14ac:dyDescent="0.25">
      <c r="A29" s="6"/>
      <c r="B29" s="6"/>
      <c r="C29" s="10"/>
      <c r="D29" s="11" t="s">
        <v>44</v>
      </c>
      <c r="E29" s="6"/>
      <c r="F29" s="18" t="s">
        <v>112</v>
      </c>
      <c r="G29" s="8">
        <f>SUM(G30:G38)</f>
        <v>18840918.700000003</v>
      </c>
    </row>
    <row r="30" spans="1:7" ht="40.5" x14ac:dyDescent="0.25">
      <c r="A30" s="6"/>
      <c r="B30" s="6"/>
      <c r="C30" s="6"/>
      <c r="E30" s="11" t="s">
        <v>37</v>
      </c>
      <c r="F30" s="9" t="s">
        <v>49</v>
      </c>
      <c r="G30" s="12">
        <v>245527.8</v>
      </c>
    </row>
    <row r="31" spans="1:7" ht="40.5" x14ac:dyDescent="0.25">
      <c r="A31" s="6"/>
      <c r="B31" s="6"/>
      <c r="C31" s="6"/>
      <c r="D31" s="11"/>
      <c r="E31" s="11" t="s">
        <v>40</v>
      </c>
      <c r="F31" s="9" t="s">
        <v>50</v>
      </c>
      <c r="G31" s="12">
        <v>69508.7</v>
      </c>
    </row>
    <row r="32" spans="1:7" ht="40.5" x14ac:dyDescent="0.25">
      <c r="A32" s="6"/>
      <c r="B32" s="6"/>
      <c r="C32" s="6"/>
      <c r="D32" s="11"/>
      <c r="E32" s="11" t="s">
        <v>51</v>
      </c>
      <c r="F32" s="9" t="s">
        <v>52</v>
      </c>
      <c r="G32" s="12">
        <v>70636.800000000003</v>
      </c>
    </row>
    <row r="33" spans="1:7" ht="40.5" x14ac:dyDescent="0.25">
      <c r="A33" s="6"/>
      <c r="B33" s="6"/>
      <c r="C33" s="6"/>
      <c r="D33" s="11"/>
      <c r="E33" s="11" t="s">
        <v>53</v>
      </c>
      <c r="F33" s="9" t="s">
        <v>54</v>
      </c>
      <c r="G33" s="12">
        <v>2541821.1</v>
      </c>
    </row>
    <row r="34" spans="1:7" ht="40.5" x14ac:dyDescent="0.25">
      <c r="A34" s="6"/>
      <c r="B34" s="6"/>
      <c r="C34" s="6"/>
      <c r="D34" s="11"/>
      <c r="E34" s="11" t="s">
        <v>55</v>
      </c>
      <c r="F34" s="9" t="s">
        <v>56</v>
      </c>
      <c r="G34" s="12">
        <v>765928.6</v>
      </c>
    </row>
    <row r="35" spans="1:7" ht="67.5" x14ac:dyDescent="0.25">
      <c r="A35" s="6"/>
      <c r="B35" s="6"/>
      <c r="C35" s="6"/>
      <c r="D35" s="11"/>
      <c r="E35" s="11" t="s">
        <v>28</v>
      </c>
      <c r="F35" s="9" t="s">
        <v>57</v>
      </c>
      <c r="G35" s="12">
        <v>2042636.4</v>
      </c>
    </row>
    <row r="36" spans="1:7" ht="27" x14ac:dyDescent="0.25">
      <c r="A36" s="6"/>
      <c r="B36" s="6"/>
      <c r="C36" s="6"/>
      <c r="D36" s="11"/>
      <c r="E36" s="11" t="s">
        <v>99</v>
      </c>
      <c r="F36" s="9" t="s">
        <v>100</v>
      </c>
      <c r="G36" s="12">
        <v>1152061.2</v>
      </c>
    </row>
    <row r="37" spans="1:7" ht="40.5" x14ac:dyDescent="0.25">
      <c r="A37" s="6"/>
      <c r="B37" s="6"/>
      <c r="C37" s="6"/>
      <c r="D37" s="11"/>
      <c r="E37" s="11" t="s">
        <v>58</v>
      </c>
      <c r="F37" s="9" t="s">
        <v>101</v>
      </c>
      <c r="G37" s="12">
        <v>3040325.5</v>
      </c>
    </row>
    <row r="38" spans="1:7" ht="60" customHeight="1" x14ac:dyDescent="0.25">
      <c r="A38" s="6"/>
      <c r="B38" s="6"/>
      <c r="C38" s="6"/>
      <c r="D38" s="11"/>
      <c r="E38" s="11">
        <v>42004</v>
      </c>
      <c r="F38" s="9" t="s">
        <v>126</v>
      </c>
      <c r="G38" s="12">
        <v>8912472.5999999996</v>
      </c>
    </row>
    <row r="39" spans="1:7" ht="14.25" x14ac:dyDescent="0.25">
      <c r="A39" s="6"/>
      <c r="B39" s="6"/>
      <c r="C39" s="10" t="s">
        <v>23</v>
      </c>
      <c r="D39" s="6"/>
      <c r="E39" s="6"/>
      <c r="F39" s="7" t="s">
        <v>59</v>
      </c>
      <c r="G39" s="8">
        <f>+G40</f>
        <v>4784500</v>
      </c>
    </row>
    <row r="40" spans="1:7" ht="14.25" x14ac:dyDescent="0.25">
      <c r="A40" s="6"/>
      <c r="B40" s="6"/>
      <c r="C40" s="10"/>
      <c r="D40" s="11" t="s">
        <v>44</v>
      </c>
      <c r="E40" s="6"/>
      <c r="F40" s="18" t="s">
        <v>112</v>
      </c>
      <c r="G40" s="17">
        <f>+G41+G42+G43+G44</f>
        <v>4784500</v>
      </c>
    </row>
    <row r="41" spans="1:7" ht="40.5" x14ac:dyDescent="0.25">
      <c r="A41" s="6"/>
      <c r="B41" s="6"/>
      <c r="C41" s="6"/>
      <c r="E41" s="11" t="s">
        <v>39</v>
      </c>
      <c r="F41" s="9" t="s">
        <v>60</v>
      </c>
      <c r="G41" s="12">
        <v>2712500</v>
      </c>
    </row>
    <row r="42" spans="1:7" ht="40.5" x14ac:dyDescent="0.25">
      <c r="A42" s="6"/>
      <c r="B42" s="6"/>
      <c r="C42" s="6"/>
      <c r="D42" s="11"/>
      <c r="E42" s="11" t="s">
        <v>41</v>
      </c>
      <c r="F42" s="9" t="s">
        <v>102</v>
      </c>
      <c r="G42" s="12">
        <v>486000</v>
      </c>
    </row>
    <row r="43" spans="1:7" ht="24.75" customHeight="1" x14ac:dyDescent="0.25">
      <c r="A43" s="6"/>
      <c r="B43" s="6"/>
      <c r="C43" s="6"/>
      <c r="D43" s="13"/>
      <c r="E43" s="13" t="s">
        <v>48</v>
      </c>
      <c r="F43" s="15" t="s">
        <v>61</v>
      </c>
      <c r="G43" s="14">
        <v>1100000</v>
      </c>
    </row>
    <row r="44" spans="1:7" ht="43.5" customHeight="1" x14ac:dyDescent="0.25">
      <c r="A44" s="6"/>
      <c r="B44" s="6"/>
      <c r="C44" s="6"/>
      <c r="D44" s="24"/>
      <c r="E44" s="24">
        <v>42003</v>
      </c>
      <c r="F44" s="25" t="s">
        <v>125</v>
      </c>
      <c r="G44" s="12">
        <v>486000</v>
      </c>
    </row>
    <row r="45" spans="1:7" ht="28.5" x14ac:dyDescent="0.25">
      <c r="A45" s="10" t="s">
        <v>24</v>
      </c>
      <c r="B45" s="6"/>
      <c r="C45" s="6"/>
      <c r="D45" s="6"/>
      <c r="E45" s="6"/>
      <c r="F45" s="7" t="s">
        <v>63</v>
      </c>
      <c r="G45" s="8">
        <f>+G46</f>
        <v>142429.5</v>
      </c>
    </row>
    <row r="46" spans="1:7" ht="14.25" x14ac:dyDescent="0.25">
      <c r="A46" s="6"/>
      <c r="B46" s="10" t="s">
        <v>21</v>
      </c>
      <c r="C46" s="6"/>
      <c r="D46" s="6"/>
      <c r="E46" s="6"/>
      <c r="F46" s="7" t="s">
        <v>64</v>
      </c>
      <c r="G46" s="8">
        <f>+G47</f>
        <v>142429.5</v>
      </c>
    </row>
    <row r="47" spans="1:7" ht="14.25" x14ac:dyDescent="0.25">
      <c r="A47" s="6"/>
      <c r="B47" s="6"/>
      <c r="C47" s="10" t="s">
        <v>9</v>
      </c>
      <c r="D47" s="6"/>
      <c r="E47" s="6"/>
      <c r="F47" s="7" t="s">
        <v>64</v>
      </c>
      <c r="G47" s="8">
        <f>+G48</f>
        <v>142429.5</v>
      </c>
    </row>
    <row r="48" spans="1:7" ht="14.25" x14ac:dyDescent="0.25">
      <c r="A48" s="6"/>
      <c r="B48" s="6"/>
      <c r="C48" s="10"/>
      <c r="D48" s="11" t="s">
        <v>44</v>
      </c>
      <c r="E48" s="6"/>
      <c r="F48" s="18" t="s">
        <v>112</v>
      </c>
      <c r="G48" s="17">
        <f>+G49+G50+G51</f>
        <v>142429.5</v>
      </c>
    </row>
    <row r="49" spans="1:7" ht="54" x14ac:dyDescent="0.25">
      <c r="A49" s="6"/>
      <c r="B49" s="6"/>
      <c r="C49" s="6"/>
      <c r="E49" s="11" t="s">
        <v>27</v>
      </c>
      <c r="F49" s="9" t="s">
        <v>65</v>
      </c>
      <c r="G49" s="12">
        <v>45402.1</v>
      </c>
    </row>
    <row r="50" spans="1:7" ht="40.5" x14ac:dyDescent="0.25">
      <c r="A50" s="6"/>
      <c r="B50" s="6"/>
      <c r="C50" s="6"/>
      <c r="D50" s="11"/>
      <c r="E50" s="11" t="s">
        <v>20</v>
      </c>
      <c r="F50" s="9" t="s">
        <v>66</v>
      </c>
      <c r="G50" s="12">
        <v>3345.4</v>
      </c>
    </row>
    <row r="51" spans="1:7" ht="40.5" x14ac:dyDescent="0.25">
      <c r="A51" s="6"/>
      <c r="B51" s="6"/>
      <c r="C51" s="6"/>
      <c r="D51" s="6"/>
      <c r="E51" s="24">
        <v>42001</v>
      </c>
      <c r="F51" s="18" t="s">
        <v>113</v>
      </c>
      <c r="G51" s="12">
        <v>93682</v>
      </c>
    </row>
    <row r="52" spans="1:7" ht="14.25" x14ac:dyDescent="0.25">
      <c r="A52" s="10" t="s">
        <v>25</v>
      </c>
      <c r="B52" s="6"/>
      <c r="C52" s="6"/>
      <c r="D52" s="6"/>
      <c r="E52" s="6"/>
      <c r="F52" s="7" t="s">
        <v>67</v>
      </c>
      <c r="G52" s="8">
        <f>+G53</f>
        <v>1062840.6000000001</v>
      </c>
    </row>
    <row r="53" spans="1:7" ht="14.25" x14ac:dyDescent="0.25">
      <c r="A53" s="6"/>
      <c r="B53" s="10" t="s">
        <v>15</v>
      </c>
      <c r="C53" s="6"/>
      <c r="D53" s="6"/>
      <c r="E53" s="6"/>
      <c r="F53" s="7" t="s">
        <v>68</v>
      </c>
      <c r="G53" s="8">
        <f>+G54+G57+G60</f>
        <v>1062840.6000000001</v>
      </c>
    </row>
    <row r="54" spans="1:7" ht="14.25" x14ac:dyDescent="0.25">
      <c r="A54" s="6"/>
      <c r="B54" s="6"/>
      <c r="C54" s="10" t="s">
        <v>15</v>
      </c>
      <c r="D54" s="6"/>
      <c r="E54" s="6"/>
      <c r="F54" s="7" t="s">
        <v>69</v>
      </c>
      <c r="G54" s="27">
        <f>+G55</f>
        <v>297759.3</v>
      </c>
    </row>
    <row r="55" spans="1:7" ht="14.25" x14ac:dyDescent="0.25">
      <c r="A55" s="6"/>
      <c r="B55" s="6"/>
      <c r="C55" s="10"/>
      <c r="D55" s="11" t="s">
        <v>70</v>
      </c>
      <c r="E55" s="6"/>
      <c r="F55" s="18" t="s">
        <v>114</v>
      </c>
      <c r="G55" s="17">
        <f>+G56</f>
        <v>297759.3</v>
      </c>
    </row>
    <row r="56" spans="1:7" ht="13.5" x14ac:dyDescent="0.25">
      <c r="A56" s="6"/>
      <c r="B56" s="6"/>
      <c r="C56" s="6"/>
      <c r="E56" s="11" t="s">
        <v>14</v>
      </c>
      <c r="F56" s="9" t="s">
        <v>71</v>
      </c>
      <c r="G56" s="12">
        <v>297759.3</v>
      </c>
    </row>
    <row r="57" spans="1:7" ht="14.25" x14ac:dyDescent="0.25">
      <c r="A57" s="6"/>
      <c r="B57" s="6"/>
      <c r="C57" s="10" t="s">
        <v>21</v>
      </c>
      <c r="D57" s="6"/>
      <c r="E57" s="6"/>
      <c r="F57" s="7" t="s">
        <v>73</v>
      </c>
      <c r="G57" s="8">
        <f>+G58</f>
        <v>308016.7</v>
      </c>
    </row>
    <row r="58" spans="1:7" ht="14.25" x14ac:dyDescent="0.25">
      <c r="A58" s="6"/>
      <c r="B58" s="6"/>
      <c r="C58" s="10"/>
      <c r="D58" s="11" t="s">
        <v>72</v>
      </c>
      <c r="E58" s="6"/>
      <c r="F58" s="18" t="s">
        <v>115</v>
      </c>
      <c r="G58" s="17">
        <f>+G59</f>
        <v>308016.7</v>
      </c>
    </row>
    <row r="59" spans="1:7" ht="13.5" x14ac:dyDescent="0.25">
      <c r="A59" s="6"/>
      <c r="B59" s="6"/>
      <c r="C59" s="6"/>
      <c r="E59" s="11" t="s">
        <v>12</v>
      </c>
      <c r="F59" s="9" t="s">
        <v>74</v>
      </c>
      <c r="G59" s="12">
        <v>308016.7</v>
      </c>
    </row>
    <row r="60" spans="1:7" ht="14.25" x14ac:dyDescent="0.25">
      <c r="A60" s="6"/>
      <c r="B60" s="6"/>
      <c r="C60" s="10" t="s">
        <v>23</v>
      </c>
      <c r="D60" s="6"/>
      <c r="E60" s="6"/>
      <c r="F60" s="7" t="s">
        <v>75</v>
      </c>
      <c r="G60" s="8">
        <f>+G61</f>
        <v>457064.6</v>
      </c>
    </row>
    <row r="61" spans="1:7" ht="14.25" x14ac:dyDescent="0.25">
      <c r="A61" s="6"/>
      <c r="B61" s="6"/>
      <c r="C61" s="10"/>
      <c r="D61" s="11" t="s">
        <v>76</v>
      </c>
      <c r="E61" s="6"/>
      <c r="F61" s="18" t="s">
        <v>116</v>
      </c>
      <c r="G61" s="17">
        <f>+G62</f>
        <v>457064.6</v>
      </c>
    </row>
    <row r="62" spans="1:7" ht="13.5" x14ac:dyDescent="0.25">
      <c r="A62" s="6"/>
      <c r="B62" s="6"/>
      <c r="C62" s="6"/>
      <c r="E62" s="11" t="s">
        <v>13</v>
      </c>
      <c r="F62" s="9" t="s">
        <v>77</v>
      </c>
      <c r="G62" s="26">
        <v>457064.6</v>
      </c>
    </row>
    <row r="63" spans="1:7" ht="14.25" x14ac:dyDescent="0.25">
      <c r="A63" s="10" t="s">
        <v>62</v>
      </c>
      <c r="B63" s="6"/>
      <c r="C63" s="6"/>
      <c r="D63" s="6"/>
      <c r="E63" s="6"/>
      <c r="F63" s="7" t="s">
        <v>78</v>
      </c>
      <c r="G63" s="8">
        <f>G64+G72+G79+G86</f>
        <v>19572954.899999999</v>
      </c>
    </row>
    <row r="64" spans="1:7" ht="14.25" x14ac:dyDescent="0.25">
      <c r="A64" s="6"/>
      <c r="B64" s="10" t="s">
        <v>9</v>
      </c>
      <c r="C64" s="6"/>
      <c r="D64" s="6"/>
      <c r="E64" s="6"/>
      <c r="F64" s="7" t="s">
        <v>79</v>
      </c>
      <c r="G64" s="8">
        <f>+G65+G69</f>
        <v>9274358.5999999996</v>
      </c>
    </row>
    <row r="65" spans="1:7" ht="14.25" x14ac:dyDescent="0.25">
      <c r="A65" s="6"/>
      <c r="B65" s="6"/>
      <c r="C65" s="10" t="s">
        <v>9</v>
      </c>
      <c r="D65" s="6"/>
      <c r="E65" s="6"/>
      <c r="F65" s="7" t="s">
        <v>80</v>
      </c>
      <c r="G65" s="8">
        <f>G66</f>
        <v>1070143.8999999999</v>
      </c>
    </row>
    <row r="66" spans="1:7" ht="14.25" x14ac:dyDescent="0.25">
      <c r="A66" s="6"/>
      <c r="B66" s="6"/>
      <c r="C66" s="10"/>
      <c r="D66" s="11" t="s">
        <v>81</v>
      </c>
      <c r="E66" s="6"/>
      <c r="F66" s="18" t="s">
        <v>118</v>
      </c>
      <c r="G66" s="17">
        <f>+G67+G68</f>
        <v>1070143.8999999999</v>
      </c>
    </row>
    <row r="67" spans="1:7" ht="13.5" x14ac:dyDescent="0.25">
      <c r="A67" s="6"/>
      <c r="B67" s="6"/>
      <c r="C67" s="6"/>
      <c r="E67" s="11" t="s">
        <v>117</v>
      </c>
      <c r="F67" s="9" t="s">
        <v>80</v>
      </c>
      <c r="G67" s="12">
        <v>27037</v>
      </c>
    </row>
    <row r="68" spans="1:7" ht="33" customHeight="1" x14ac:dyDescent="0.25">
      <c r="A68" s="6"/>
      <c r="B68" s="6"/>
      <c r="C68" s="6"/>
      <c r="D68" s="11"/>
      <c r="E68" s="11" t="s">
        <v>40</v>
      </c>
      <c r="F68" s="9" t="s">
        <v>82</v>
      </c>
      <c r="G68" s="12">
        <v>1043106.9</v>
      </c>
    </row>
    <row r="69" spans="1:7" ht="14.25" x14ac:dyDescent="0.25">
      <c r="A69" s="6"/>
      <c r="B69" s="6"/>
      <c r="C69" s="10" t="s">
        <v>15</v>
      </c>
      <c r="D69" s="6"/>
      <c r="E69" s="6"/>
      <c r="F69" s="7" t="s">
        <v>83</v>
      </c>
      <c r="G69" s="8">
        <f>G70</f>
        <v>8204214.7000000002</v>
      </c>
    </row>
    <row r="70" spans="1:7" ht="14.25" x14ac:dyDescent="0.25">
      <c r="A70" s="6"/>
      <c r="B70" s="6"/>
      <c r="C70" s="10"/>
      <c r="D70" s="11" t="s">
        <v>81</v>
      </c>
      <c r="E70" s="6"/>
      <c r="F70" s="18" t="s">
        <v>118</v>
      </c>
      <c r="G70" s="12">
        <f>+G71</f>
        <v>8204214.7000000002</v>
      </c>
    </row>
    <row r="71" spans="1:7" ht="13.5" x14ac:dyDescent="0.25">
      <c r="A71" s="6"/>
      <c r="B71" s="6"/>
      <c r="C71" s="6"/>
      <c r="E71" s="11" t="s">
        <v>11</v>
      </c>
      <c r="F71" s="9" t="s">
        <v>84</v>
      </c>
      <c r="G71" s="12">
        <v>8204214.7000000002</v>
      </c>
    </row>
    <row r="72" spans="1:7" ht="14.25" x14ac:dyDescent="0.25">
      <c r="A72" s="6"/>
      <c r="B72" s="10" t="s">
        <v>15</v>
      </c>
      <c r="C72" s="6"/>
      <c r="D72" s="6"/>
      <c r="E72" s="6"/>
      <c r="F72" s="7" t="s">
        <v>85</v>
      </c>
      <c r="G72" s="8">
        <f>+G73+G76</f>
        <v>9699728</v>
      </c>
    </row>
    <row r="73" spans="1:7" ht="14.25" x14ac:dyDescent="0.25">
      <c r="A73" s="6"/>
      <c r="B73" s="6"/>
      <c r="C73" s="10" t="s">
        <v>9</v>
      </c>
      <c r="D73" s="6"/>
      <c r="E73" s="6"/>
      <c r="F73" s="7" t="s">
        <v>86</v>
      </c>
      <c r="G73" s="8">
        <f>+G74</f>
        <v>9448623.1999999993</v>
      </c>
    </row>
    <row r="74" spans="1:7" ht="14.25" x14ac:dyDescent="0.25">
      <c r="A74" s="6"/>
      <c r="B74" s="6"/>
      <c r="C74" s="10"/>
      <c r="D74" s="11" t="s">
        <v>81</v>
      </c>
      <c r="E74" s="6"/>
      <c r="F74" s="18" t="s">
        <v>118</v>
      </c>
      <c r="G74" s="8">
        <f>+G75</f>
        <v>9448623.1999999993</v>
      </c>
    </row>
    <row r="75" spans="1:7" ht="13.5" x14ac:dyDescent="0.25">
      <c r="A75" s="6"/>
      <c r="B75" s="6"/>
      <c r="C75" s="6"/>
      <c r="E75" s="11" t="s">
        <v>12</v>
      </c>
      <c r="F75" s="9" t="s">
        <v>87</v>
      </c>
      <c r="G75" s="12">
        <v>9448623.1999999993</v>
      </c>
    </row>
    <row r="76" spans="1:7" ht="14.25" x14ac:dyDescent="0.25">
      <c r="A76" s="6"/>
      <c r="B76" s="6"/>
      <c r="C76" s="10" t="s">
        <v>15</v>
      </c>
      <c r="D76" s="6"/>
      <c r="E76" s="6"/>
      <c r="F76" s="7" t="s">
        <v>88</v>
      </c>
      <c r="G76" s="8">
        <f>+G77</f>
        <v>251104.8</v>
      </c>
    </row>
    <row r="77" spans="1:7" ht="14.25" x14ac:dyDescent="0.25">
      <c r="A77" s="6"/>
      <c r="B77" s="6"/>
      <c r="C77" s="10"/>
      <c r="D77" s="11" t="s">
        <v>81</v>
      </c>
      <c r="E77" s="6"/>
      <c r="F77" s="18" t="s">
        <v>118</v>
      </c>
      <c r="G77" s="8">
        <f>+G78</f>
        <v>251104.8</v>
      </c>
    </row>
    <row r="78" spans="1:7" ht="13.5" x14ac:dyDescent="0.25">
      <c r="A78" s="6"/>
      <c r="B78" s="6"/>
      <c r="C78" s="6"/>
      <c r="D78" s="11"/>
      <c r="E78" s="11" t="s">
        <v>13</v>
      </c>
      <c r="F78" s="9" t="s">
        <v>89</v>
      </c>
      <c r="G78" s="12">
        <v>251104.8</v>
      </c>
    </row>
    <row r="79" spans="1:7" ht="14.25" x14ac:dyDescent="0.25">
      <c r="A79" s="6"/>
      <c r="B79" s="10" t="s">
        <v>23</v>
      </c>
      <c r="C79" s="6"/>
      <c r="D79" s="6"/>
      <c r="E79" s="6"/>
      <c r="F79" s="7" t="s">
        <v>90</v>
      </c>
      <c r="G79" s="8">
        <f>+G80</f>
        <v>123009.9</v>
      </c>
    </row>
    <row r="80" spans="1:7" ht="14.25" x14ac:dyDescent="0.25">
      <c r="A80" s="6"/>
      <c r="B80" s="6"/>
      <c r="C80" s="10" t="s">
        <v>9</v>
      </c>
      <c r="D80" s="6"/>
      <c r="E80" s="6"/>
      <c r="F80" s="7" t="s">
        <v>91</v>
      </c>
      <c r="G80" s="8">
        <f>+G81+G84</f>
        <v>123009.9</v>
      </c>
    </row>
    <row r="81" spans="1:7" ht="14.25" x14ac:dyDescent="0.25">
      <c r="A81" s="6"/>
      <c r="B81" s="6"/>
      <c r="C81" s="10"/>
      <c r="D81" s="11" t="s">
        <v>92</v>
      </c>
      <c r="E81" s="6"/>
      <c r="F81" s="18" t="s">
        <v>124</v>
      </c>
      <c r="G81" s="8">
        <f>+G82+G83</f>
        <v>62656</v>
      </c>
    </row>
    <row r="82" spans="1:7" ht="33" customHeight="1" x14ac:dyDescent="0.25">
      <c r="A82" s="6"/>
      <c r="B82" s="6"/>
      <c r="C82" s="6"/>
      <c r="E82" s="11" t="s">
        <v>22</v>
      </c>
      <c r="F82" s="9" t="s">
        <v>93</v>
      </c>
      <c r="G82" s="12">
        <v>6793</v>
      </c>
    </row>
    <row r="83" spans="1:7" ht="17.25" customHeight="1" x14ac:dyDescent="0.25">
      <c r="A83" s="6"/>
      <c r="B83" s="6"/>
      <c r="C83" s="6"/>
      <c r="D83" s="11"/>
      <c r="E83" s="11" t="s">
        <v>16</v>
      </c>
      <c r="F83" s="9" t="s">
        <v>94</v>
      </c>
      <c r="G83" s="12">
        <v>55863</v>
      </c>
    </row>
    <row r="84" spans="1:7" ht="18.75" customHeight="1" x14ac:dyDescent="0.25">
      <c r="A84" s="6"/>
      <c r="B84" s="6"/>
      <c r="C84" s="6"/>
      <c r="D84" s="11" t="s">
        <v>95</v>
      </c>
      <c r="E84" s="11"/>
      <c r="F84" s="18" t="s">
        <v>119</v>
      </c>
      <c r="G84" s="12">
        <f>+G85</f>
        <v>60353.9</v>
      </c>
    </row>
    <row r="85" spans="1:7" ht="19.5" customHeight="1" x14ac:dyDescent="0.25">
      <c r="A85" s="6"/>
      <c r="B85" s="6"/>
      <c r="C85" s="6"/>
      <c r="E85" s="11" t="s">
        <v>18</v>
      </c>
      <c r="F85" s="9" t="s">
        <v>96</v>
      </c>
      <c r="G85" s="12">
        <v>60353.9</v>
      </c>
    </row>
    <row r="86" spans="1:7" ht="18" customHeight="1" x14ac:dyDescent="0.25">
      <c r="A86" s="6"/>
      <c r="B86" s="10" t="s">
        <v>24</v>
      </c>
      <c r="C86" s="6"/>
      <c r="D86" s="6"/>
      <c r="E86" s="6"/>
      <c r="F86" s="7" t="s">
        <v>97</v>
      </c>
      <c r="G86" s="8">
        <f>+G87</f>
        <v>475858.4</v>
      </c>
    </row>
    <row r="87" spans="1:7" ht="18.75" customHeight="1" x14ac:dyDescent="0.25">
      <c r="A87" s="6"/>
      <c r="B87" s="6"/>
      <c r="C87" s="10" t="s">
        <v>9</v>
      </c>
      <c r="D87" s="6"/>
      <c r="E87" s="6"/>
      <c r="F87" s="7" t="s">
        <v>97</v>
      </c>
      <c r="G87" s="8">
        <f>+G88+G90</f>
        <v>475858.4</v>
      </c>
    </row>
    <row r="88" spans="1:7" ht="14.25" x14ac:dyDescent="0.25">
      <c r="A88" s="6"/>
      <c r="B88" s="6"/>
      <c r="C88" s="10"/>
      <c r="D88" s="11" t="s">
        <v>81</v>
      </c>
      <c r="E88" s="6"/>
      <c r="F88" s="18" t="s">
        <v>118</v>
      </c>
      <c r="G88" s="17">
        <f>+G89</f>
        <v>37662.199999999997</v>
      </c>
    </row>
    <row r="89" spans="1:7" ht="31.5" customHeight="1" x14ac:dyDescent="0.25">
      <c r="A89" s="6"/>
      <c r="B89" s="6"/>
      <c r="C89" s="6"/>
      <c r="D89" s="16"/>
      <c r="E89" s="11" t="s">
        <v>20</v>
      </c>
      <c r="F89" s="9" t="s">
        <v>98</v>
      </c>
      <c r="G89" s="12">
        <v>37662.199999999997</v>
      </c>
    </row>
    <row r="90" spans="1:7" ht="13.5" x14ac:dyDescent="0.25">
      <c r="A90" s="6"/>
      <c r="B90" s="6"/>
      <c r="C90" s="6"/>
      <c r="D90" s="11">
        <v>1192</v>
      </c>
      <c r="E90" s="11"/>
      <c r="F90" s="18" t="s">
        <v>120</v>
      </c>
      <c r="G90" s="12">
        <f>G91+G92</f>
        <v>438196.2</v>
      </c>
    </row>
    <row r="91" spans="1:7" ht="35.25" customHeight="1" x14ac:dyDescent="0.25">
      <c r="A91" s="6"/>
      <c r="B91" s="6"/>
      <c r="C91" s="6"/>
      <c r="D91" s="16"/>
      <c r="E91" s="21" t="s">
        <v>121</v>
      </c>
      <c r="F91" s="23" t="s">
        <v>122</v>
      </c>
      <c r="G91" s="12">
        <v>350068.2</v>
      </c>
    </row>
    <row r="92" spans="1:7" ht="49.5" customHeight="1" x14ac:dyDescent="0.25">
      <c r="A92" s="16"/>
      <c r="B92" s="16"/>
      <c r="C92" s="16"/>
      <c r="D92" s="16"/>
      <c r="E92" s="22">
        <v>11022</v>
      </c>
      <c r="F92" s="23" t="s">
        <v>123</v>
      </c>
      <c r="G92" s="12">
        <v>88128</v>
      </c>
    </row>
  </sheetData>
  <mergeCells count="6">
    <mergeCell ref="A2:G2"/>
    <mergeCell ref="A5:C5"/>
    <mergeCell ref="D5:E5"/>
    <mergeCell ref="F5:F6"/>
    <mergeCell ref="G5:G6"/>
    <mergeCell ref="A3:G3"/>
  </mergeCells>
  <pageMargins left="0.18" right="0.22" top="0.24" bottom="0.2" header="0.16" footer="0.1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Երևան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Gochumyan</dc:creator>
  <cp:lastModifiedBy>Artak Karapetyan</cp:lastModifiedBy>
  <cp:lastPrinted>2022-12-28T15:18:06Z</cp:lastPrinted>
  <dcterms:created xsi:type="dcterms:W3CDTF">2022-09-30T09:02:23Z</dcterms:created>
  <dcterms:modified xsi:type="dcterms:W3CDTF">2022-12-29T05:14:50Z</dcterms:modified>
</cp:coreProperties>
</file>