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sine\Desktop\Yntacik\2025\09.2025\15.09.2025\404\"/>
    </mc:Choice>
  </mc:AlternateContent>
  <xr:revisionPtr revIDLastSave="0" documentId="13_ncr:1_{ACC55119-7131-4E80-8FF0-137D0447D359}" xr6:coauthVersionLast="47" xr6:coauthVersionMax="47" xr10:uidLastSave="{00000000-0000-0000-0000-000000000000}"/>
  <bookViews>
    <workbookView xWindow="2685" yWindow="2685" windowWidth="21600" windowHeight="11385" tabRatio="942" firstSheet="5" activeTab="5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3" sheetId="219" r:id="rId6"/>
    <sheet name="havelvac 7.2" sheetId="200" state="hidden" r:id="rId7"/>
    <sheet name="havelvac 7.3" sheetId="201" state="hidden" r:id="rId8"/>
    <sheet name="havelvac 7.4" sheetId="202" state="hidden" r:id="rId9"/>
    <sheet name="havelvac 7.5" sheetId="203" state="hidden" r:id="rId10"/>
    <sheet name="havelvac 7.6" sheetId="204" state="hidden" r:id="rId11"/>
    <sheet name="havelvac 7.7" sheetId="205" state="hidden" r:id="rId12"/>
    <sheet name="havelvac 7.8" sheetId="207" state="hidden" r:id="rId13"/>
    <sheet name="havelvac 7.9" sheetId="206" state="hidden" r:id="rId14"/>
    <sheet name="havelvac 7.10" sheetId="208" state="hidden" r:id="rId15"/>
    <sheet name="havelvac 7.11" sheetId="210" state="hidden" r:id="rId16"/>
    <sheet name="havelvac 7.12" sheetId="211" state="hidden" r:id="rId17"/>
    <sheet name="havelvac 7.13" sheetId="212" state="hidden" r:id="rId18"/>
  </sheets>
  <definedNames>
    <definedName name="_xlnm._FilterDatabase" localSheetId="3" hidden="1">'havelvac 6 varchakan'!$H$7:$M$7</definedName>
    <definedName name="_xlnm._FilterDatabase" localSheetId="14" hidden="1">'havelvac 7.10'!$H$12:$M$41</definedName>
    <definedName name="_xlnm._FilterDatabase" localSheetId="15" hidden="1">'havelvac 7.11'!$H$12:$M$41</definedName>
    <definedName name="_xlnm._FilterDatabase" localSheetId="16" hidden="1">'havelvac 7.12'!$H$12:$M$41</definedName>
    <definedName name="_xlnm._FilterDatabase" localSheetId="17" hidden="1">'havelvac 7.13'!$H$12:$M$41</definedName>
    <definedName name="_xlnm._FilterDatabase" localSheetId="6" hidden="1">'havelvac 7.2'!$H$12:$M$41</definedName>
    <definedName name="_xlnm._FilterDatabase" localSheetId="7" hidden="1">'havelvac 7.3'!$H$12:$M$41</definedName>
    <definedName name="_xlnm._FilterDatabase" localSheetId="8" hidden="1">'havelvac 7.4'!$H$12:$M$41</definedName>
    <definedName name="_xlnm._FilterDatabase" localSheetId="9" hidden="1">'havelvac 7.5'!$H$12:$M$41</definedName>
    <definedName name="_xlnm._FilterDatabase" localSheetId="10" hidden="1">'havelvac 7.6'!$H$12:$M$41</definedName>
    <definedName name="_xlnm._FilterDatabase" localSheetId="11" hidden="1">'havelvac 7.7'!$H$12:$M$41</definedName>
    <definedName name="_xlnm._FilterDatabase" localSheetId="12" hidden="1">'havelvac 7.8'!$H$12:$M$41</definedName>
    <definedName name="_xlnm._FilterDatabase" localSheetId="13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1">'havelvac 3'!$A$1:$M$130</definedName>
    <definedName name="_xlnm.Print_Area" localSheetId="3">'havelvac 6 varchakan'!$H$1:$AB$623</definedName>
    <definedName name="_xlnm.Print_Area" localSheetId="14">'havelvac 7.10'!$H$1:$P$762</definedName>
    <definedName name="_xlnm.Print_Area" localSheetId="15">'havelvac 7.11'!$F$1:$P$608</definedName>
    <definedName name="_xlnm.Print_Area" localSheetId="16">'havelvac 7.12'!$H$1:$P$756</definedName>
    <definedName name="_xlnm.Print_Area" localSheetId="17">'havelvac 7.13'!$H$1:$P$605</definedName>
    <definedName name="_xlnm.Print_Area" localSheetId="6">'havelvac 7.2'!$H$1:$P$762</definedName>
    <definedName name="_xlnm.Print_Area" localSheetId="7">'havelvac 7.3'!$H$1:$P$762</definedName>
    <definedName name="_xlnm.Print_Area" localSheetId="8">'havelvac 7.4'!$H$1:$P$762</definedName>
    <definedName name="_xlnm.Print_Area" localSheetId="9">'havelvac 7.5'!$H$1:$P$762</definedName>
    <definedName name="_xlnm.Print_Area" localSheetId="10">'havelvac 7.6'!$A$1:$P$760</definedName>
    <definedName name="_xlnm.Print_Area" localSheetId="11">'havelvac 7.7'!$H$1:$P$762</definedName>
    <definedName name="_xlnm.Print_Area" localSheetId="12">'havelvac 7.8'!$H$1:$P$762</definedName>
    <definedName name="_xlnm.Print_Area" localSheetId="13">'havelvac 7.9'!$H$1:$P$762</definedName>
    <definedName name="_xlnm.Print_Area" localSheetId="5">havelvac3!$A$1:$F$133</definedName>
    <definedName name="_xlnm.Print_Titles" localSheetId="4">'havelvac 1'!$9:$11</definedName>
    <definedName name="_xlnm.Print_Titles" localSheetId="1">'havelvac 3'!$9:$12</definedName>
    <definedName name="_xlnm.Print_Titles" localSheetId="3">'havelvac 6 varchakan'!$4:$7</definedName>
    <definedName name="_xlnm.Print_Titles" localSheetId="14">'havelvac 7.10'!$10:$12</definedName>
    <definedName name="_xlnm.Print_Titles" localSheetId="15">'havelvac 7.11'!$10:$12</definedName>
    <definedName name="_xlnm.Print_Titles" localSheetId="16">'havelvac 7.12'!$10:$12</definedName>
    <definedName name="_xlnm.Print_Titles" localSheetId="17">'havelvac 7.13'!$10:$12</definedName>
    <definedName name="_xlnm.Print_Titles" localSheetId="6">'havelvac 7.2'!$10:$12</definedName>
    <definedName name="_xlnm.Print_Titles" localSheetId="7">'havelvac 7.3'!$10:$12</definedName>
    <definedName name="_xlnm.Print_Titles" localSheetId="8">'havelvac 7.4'!$10:$12</definedName>
    <definedName name="_xlnm.Print_Titles" localSheetId="9">'havelvac 7.5'!$10:$12</definedName>
    <definedName name="_xlnm.Print_Titles" localSheetId="10">'havelvac 7.6'!$10:$12</definedName>
    <definedName name="_xlnm.Print_Titles" localSheetId="11">'havelvac 7.7'!$10:$12</definedName>
    <definedName name="_xlnm.Print_Titles" localSheetId="12">'havelvac 7.8'!$10:$12</definedName>
    <definedName name="_xlnm.Print_Titles" localSheetId="13">'havelvac 7.9'!$10:$12</definedName>
    <definedName name="_xlnm.Print_Titles" localSheetId="5">havelvac3!$9:$11</definedName>
    <definedName name="_xlnm.Print_Titles">#N/A</definedName>
    <definedName name="Ա290">#REF!</definedName>
  </definedNames>
  <calcPr calcId="191029"/>
</workbook>
</file>

<file path=xl/calcChain.xml><?xml version="1.0" encoding="utf-8"?>
<calcChain xmlns="http://schemas.openxmlformats.org/spreadsheetml/2006/main">
  <c r="E123" i="222" l="1"/>
  <c r="D125" i="222"/>
  <c r="P615" i="200"/>
  <c r="P615" i="201"/>
  <c r="P615" i="202"/>
  <c r="P615" i="203"/>
  <c r="P615" i="204"/>
  <c r="P615" i="205"/>
  <c r="P615" i="207"/>
  <c r="P615" i="206"/>
  <c r="P615" i="208"/>
  <c r="P615" i="210"/>
  <c r="P615" i="211"/>
  <c r="P615" i="212"/>
  <c r="O615" i="200"/>
  <c r="N615" i="200" s="1"/>
  <c r="O615" i="201"/>
  <c r="N615" i="201" s="1"/>
  <c r="O615" i="202"/>
  <c r="O615" i="203"/>
  <c r="O615" i="204"/>
  <c r="N615" i="204" s="1"/>
  <c r="O615" i="205"/>
  <c r="N615" i="205" s="1"/>
  <c r="O615" i="207"/>
  <c r="O615" i="206"/>
  <c r="O615" i="208"/>
  <c r="N615" i="208" s="1"/>
  <c r="O615" i="210"/>
  <c r="N615" i="210" s="1"/>
  <c r="O615" i="211"/>
  <c r="O615" i="212"/>
  <c r="N616" i="200"/>
  <c r="A615" i="200"/>
  <c r="N616" i="201"/>
  <c r="A615" i="201"/>
  <c r="N616" i="202"/>
  <c r="N615" i="202"/>
  <c r="A615" i="202"/>
  <c r="N616" i="203"/>
  <c r="N615" i="203"/>
  <c r="A615" i="203"/>
  <c r="N616" i="204"/>
  <c r="A615" i="204"/>
  <c r="N616" i="205"/>
  <c r="A615" i="205"/>
  <c r="N616" i="207"/>
  <c r="N615" i="207"/>
  <c r="A615" i="207"/>
  <c r="N616" i="206"/>
  <c r="N615" i="206"/>
  <c r="A615" i="206"/>
  <c r="N616" i="208"/>
  <c r="A615" i="208"/>
  <c r="N616" i="210"/>
  <c r="A615" i="210"/>
  <c r="N616" i="211"/>
  <c r="A615" i="211"/>
  <c r="N616" i="212"/>
  <c r="N615" i="212"/>
  <c r="A615" i="212"/>
  <c r="P422" i="200"/>
  <c r="P422" i="201"/>
  <c r="P420" i="201" s="1"/>
  <c r="P422" i="202"/>
  <c r="P420" i="202" s="1"/>
  <c r="P422" i="203"/>
  <c r="P420" i="203" s="1"/>
  <c r="P422" i="204"/>
  <c r="P422" i="205"/>
  <c r="P420" i="205" s="1"/>
  <c r="P422" i="207"/>
  <c r="P420" i="207" s="1"/>
  <c r="P422" i="206"/>
  <c r="P420" i="206" s="1"/>
  <c r="P422" i="208"/>
  <c r="P420" i="208" s="1"/>
  <c r="P422" i="210"/>
  <c r="P420" i="210" s="1"/>
  <c r="P422" i="211"/>
  <c r="P420" i="211" s="1"/>
  <c r="P422" i="212"/>
  <c r="P420" i="212" s="1"/>
  <c r="O422" i="200"/>
  <c r="O420" i="200" s="1"/>
  <c r="O418" i="200" s="1"/>
  <c r="O422" i="201"/>
  <c r="O420" i="201" s="1"/>
  <c r="O418" i="201" s="1"/>
  <c r="O422" i="202"/>
  <c r="O420" i="202" s="1"/>
  <c r="O418" i="202" s="1"/>
  <c r="O422" i="203"/>
  <c r="O420" i="203" s="1"/>
  <c r="O418" i="203" s="1"/>
  <c r="O422" i="204"/>
  <c r="O420" i="204" s="1"/>
  <c r="O418" i="204" s="1"/>
  <c r="O422" i="205"/>
  <c r="O420" i="205" s="1"/>
  <c r="O418" i="205" s="1"/>
  <c r="O422" i="207"/>
  <c r="O420" i="207" s="1"/>
  <c r="O418" i="207" s="1"/>
  <c r="O422" i="206"/>
  <c r="O420" i="206" s="1"/>
  <c r="O418" i="206" s="1"/>
  <c r="O422" i="208"/>
  <c r="O422" i="210"/>
  <c r="O420" i="210" s="1"/>
  <c r="O418" i="210" s="1"/>
  <c r="O422" i="211"/>
  <c r="O420" i="211" s="1"/>
  <c r="O418" i="211" s="1"/>
  <c r="O422" i="212"/>
  <c r="O420" i="212" s="1"/>
  <c r="O418" i="212" s="1"/>
  <c r="N423" i="200"/>
  <c r="A423" i="200"/>
  <c r="N423" i="201"/>
  <c r="A423" i="201"/>
  <c r="N423" i="202"/>
  <c r="A423" i="202"/>
  <c r="N423" i="203"/>
  <c r="A423" i="203"/>
  <c r="N423" i="204"/>
  <c r="A423" i="204"/>
  <c r="N423" i="205"/>
  <c r="A423" i="205"/>
  <c r="N423" i="207"/>
  <c r="A423" i="207"/>
  <c r="N423" i="206"/>
  <c r="A423" i="206"/>
  <c r="N423" i="208"/>
  <c r="A423" i="208"/>
  <c r="N423" i="210"/>
  <c r="A423" i="210"/>
  <c r="N423" i="211"/>
  <c r="A423" i="211"/>
  <c r="N423" i="212"/>
  <c r="A423" i="212"/>
  <c r="A422" i="200"/>
  <c r="A421" i="200"/>
  <c r="A420" i="200"/>
  <c r="A419" i="200"/>
  <c r="A418" i="200"/>
  <c r="A422" i="201"/>
  <c r="A421" i="201"/>
  <c r="A420" i="201"/>
  <c r="A419" i="201"/>
  <c r="A418" i="201"/>
  <c r="A422" i="202"/>
  <c r="A421" i="202"/>
  <c r="A420" i="202"/>
  <c r="A419" i="202"/>
  <c r="A418" i="202"/>
  <c r="A422" i="203"/>
  <c r="A421" i="203"/>
  <c r="A420" i="203"/>
  <c r="A419" i="203"/>
  <c r="A418" i="203"/>
  <c r="A422" i="204"/>
  <c r="A421" i="204"/>
  <c r="A420" i="204"/>
  <c r="A419" i="204"/>
  <c r="A418" i="204"/>
  <c r="A422" i="205"/>
  <c r="A421" i="205"/>
  <c r="A420" i="205"/>
  <c r="A419" i="205"/>
  <c r="A418" i="205"/>
  <c r="A422" i="207"/>
  <c r="A421" i="207"/>
  <c r="A420" i="207"/>
  <c r="A419" i="207"/>
  <c r="A418" i="207"/>
  <c r="A422" i="206"/>
  <c r="A421" i="206"/>
  <c r="A420" i="206"/>
  <c r="A419" i="206"/>
  <c r="A418" i="206"/>
  <c r="A422" i="208"/>
  <c r="A421" i="208"/>
  <c r="A420" i="208"/>
  <c r="A419" i="208"/>
  <c r="A418" i="208"/>
  <c r="A422" i="210"/>
  <c r="A421" i="210"/>
  <c r="A420" i="210"/>
  <c r="A419" i="210"/>
  <c r="A418" i="210"/>
  <c r="A422" i="211"/>
  <c r="A421" i="211"/>
  <c r="A420" i="211"/>
  <c r="A419" i="211"/>
  <c r="A418" i="211"/>
  <c r="A422" i="212"/>
  <c r="A421" i="212"/>
  <c r="A420" i="212"/>
  <c r="A419" i="212"/>
  <c r="A418" i="212"/>
  <c r="P667" i="200"/>
  <c r="P667" i="201"/>
  <c r="P667" i="202"/>
  <c r="P667" i="203"/>
  <c r="P667" i="204"/>
  <c r="P667" i="205"/>
  <c r="N667" i="205" s="1"/>
  <c r="P667" i="207"/>
  <c r="P667" i="206"/>
  <c r="P667" i="208"/>
  <c r="P667" i="210"/>
  <c r="P667" i="211"/>
  <c r="P667" i="212"/>
  <c r="O667" i="200"/>
  <c r="O667" i="201"/>
  <c r="O667" i="202"/>
  <c r="O667" i="203"/>
  <c r="O667" i="204"/>
  <c r="O667" i="205"/>
  <c r="O667" i="207"/>
  <c r="O667" i="206"/>
  <c r="O667" i="208"/>
  <c r="O667" i="210"/>
  <c r="O667" i="211"/>
  <c r="O667" i="212"/>
  <c r="N668" i="200"/>
  <c r="N668" i="201"/>
  <c r="N668" i="202"/>
  <c r="N668" i="203"/>
  <c r="N668" i="204"/>
  <c r="N668" i="205"/>
  <c r="N668" i="207"/>
  <c r="N668" i="206"/>
  <c r="N668" i="208"/>
  <c r="N668" i="210"/>
  <c r="N668" i="211"/>
  <c r="N668" i="212"/>
  <c r="N422" i="205" l="1"/>
  <c r="N422" i="201"/>
  <c r="N615" i="211"/>
  <c r="N422" i="210"/>
  <c r="N667" i="204"/>
  <c r="N667" i="210"/>
  <c r="N667" i="201"/>
  <c r="N422" i="212"/>
  <c r="N422" i="204"/>
  <c r="N422" i="200"/>
  <c r="P420" i="200"/>
  <c r="N422" i="206"/>
  <c r="N422" i="203"/>
  <c r="P420" i="204"/>
  <c r="N422" i="208"/>
  <c r="O420" i="208"/>
  <c r="O418" i="208" s="1"/>
  <c r="N422" i="211"/>
  <c r="N422" i="207"/>
  <c r="N422" i="202"/>
  <c r="N667" i="208"/>
  <c r="N667" i="200"/>
  <c r="N667" i="211"/>
  <c r="N667" i="207"/>
  <c r="N667" i="202"/>
  <c r="N667" i="206"/>
  <c r="N667" i="203"/>
  <c r="N667" i="212"/>
  <c r="S16" i="205" l="1"/>
  <c r="N219" i="206" l="1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P234" i="200" l="1"/>
  <c r="O234" i="200" l="1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N238" i="202" s="1"/>
  <c r="O238" i="203"/>
  <c r="O238" i="204"/>
  <c r="O238" i="205"/>
  <c r="N238" i="205" s="1"/>
  <c r="O238" i="207"/>
  <c r="N238" i="207" s="1"/>
  <c r="O238" i="206"/>
  <c r="O238" i="208"/>
  <c r="O238" i="210"/>
  <c r="N238" i="210" s="1"/>
  <c r="O238" i="211"/>
  <c r="N238" i="211" s="1"/>
  <c r="O238" i="212"/>
  <c r="N238" i="212" s="1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8" i="206" l="1"/>
  <c r="N238" i="208"/>
  <c r="N238" i="203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O213" i="200"/>
  <c r="O213" i="201"/>
  <c r="O213" i="202"/>
  <c r="O213" i="203"/>
  <c r="O213" i="204"/>
  <c r="O213" i="205"/>
  <c r="O213" i="207"/>
  <c r="O213" i="206"/>
  <c r="O213" i="208"/>
  <c r="O213" i="210"/>
  <c r="O213" i="211"/>
  <c r="O213" i="212"/>
  <c r="N213" i="200" l="1"/>
  <c r="N213" i="208"/>
  <c r="N213" i="205"/>
  <c r="N213" i="211"/>
  <c r="N213" i="202"/>
  <c r="N213" i="210"/>
  <c r="N213" i="201"/>
  <c r="N213" i="207"/>
  <c r="N213" i="203"/>
  <c r="N213" i="212"/>
  <c r="N213" i="206"/>
  <c r="N213" i="204"/>
  <c r="P317" i="200" l="1"/>
  <c r="P317" i="201"/>
  <c r="P317" i="202"/>
  <c r="P317" i="203"/>
  <c r="P317" i="204"/>
  <c r="P317" i="205"/>
  <c r="P317" i="207"/>
  <c r="P317" i="206"/>
  <c r="P317" i="208"/>
  <c r="P317" i="210"/>
  <c r="P317" i="211"/>
  <c r="P317" i="212"/>
  <c r="O317" i="200"/>
  <c r="O317" i="201"/>
  <c r="O317" i="202"/>
  <c r="O317" i="203"/>
  <c r="O317" i="204"/>
  <c r="O317" i="205"/>
  <c r="O317" i="207"/>
  <c r="O317" i="206"/>
  <c r="O317" i="208"/>
  <c r="O317" i="210"/>
  <c r="O317" i="211"/>
  <c r="O317" i="212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7" i="212" l="1"/>
  <c r="N317" i="206"/>
  <c r="N317" i="203"/>
  <c r="N317" i="210"/>
  <c r="N317" i="201"/>
  <c r="N317" i="207"/>
  <c r="N317" i="204"/>
  <c r="N317" i="211"/>
  <c r="N317" i="208"/>
  <c r="N317" i="205"/>
  <c r="N317" i="202"/>
  <c r="N317" i="200"/>
  <c r="P482" i="200" l="1"/>
  <c r="P482" i="201"/>
  <c r="P482" i="202"/>
  <c r="P482" i="203"/>
  <c r="P482" i="204"/>
  <c r="P482" i="205"/>
  <c r="P482" i="207"/>
  <c r="P482" i="206"/>
  <c r="P482" i="208"/>
  <c r="P482" i="210"/>
  <c r="P482" i="211"/>
  <c r="P482" i="212"/>
  <c r="O482" i="200"/>
  <c r="O482" i="201"/>
  <c r="O482" i="202"/>
  <c r="O482" i="203"/>
  <c r="O482" i="204"/>
  <c r="O482" i="205"/>
  <c r="O482" i="207"/>
  <c r="O482" i="206"/>
  <c r="O482" i="208"/>
  <c r="O482" i="210"/>
  <c r="O482" i="211"/>
  <c r="O482" i="212"/>
  <c r="P487" i="200"/>
  <c r="P487" i="201"/>
  <c r="P487" i="202"/>
  <c r="P487" i="203"/>
  <c r="P487" i="204"/>
  <c r="P487" i="205"/>
  <c r="P487" i="207"/>
  <c r="P487" i="206"/>
  <c r="P487" i="208"/>
  <c r="P487" i="210"/>
  <c r="P487" i="211"/>
  <c r="P487" i="212"/>
  <c r="O487" i="200"/>
  <c r="O487" i="201"/>
  <c r="O487" i="202"/>
  <c r="O487" i="203"/>
  <c r="O487" i="204"/>
  <c r="O487" i="205"/>
  <c r="O487" i="207"/>
  <c r="O487" i="206"/>
  <c r="O487" i="208"/>
  <c r="O487" i="210"/>
  <c r="O487" i="211"/>
  <c r="O487" i="212"/>
  <c r="P546" i="200" l="1"/>
  <c r="P546" i="201"/>
  <c r="P546" i="202"/>
  <c r="P546" i="203"/>
  <c r="P546" i="204"/>
  <c r="P546" i="205"/>
  <c r="P546" i="207"/>
  <c r="P546" i="206"/>
  <c r="P546" i="208"/>
  <c r="P546" i="210"/>
  <c r="P546" i="211"/>
  <c r="P546" i="212"/>
  <c r="O546" i="200"/>
  <c r="O546" i="201"/>
  <c r="O546" i="202"/>
  <c r="O546" i="203"/>
  <c r="O546" i="204"/>
  <c r="O546" i="205"/>
  <c r="O546" i="207"/>
  <c r="O546" i="206"/>
  <c r="O546" i="208"/>
  <c r="O546" i="210"/>
  <c r="O546" i="211"/>
  <c r="O546" i="212"/>
  <c r="N548" i="200"/>
  <c r="A548" i="200"/>
  <c r="N548" i="201"/>
  <c r="A548" i="201"/>
  <c r="N548" i="202"/>
  <c r="A548" i="202"/>
  <c r="N548" i="203"/>
  <c r="A548" i="203"/>
  <c r="N548" i="204"/>
  <c r="A548" i="204"/>
  <c r="N548" i="205"/>
  <c r="A548" i="205"/>
  <c r="N548" i="207"/>
  <c r="A548" i="207"/>
  <c r="N548" i="206"/>
  <c r="A548" i="206"/>
  <c r="N548" i="208"/>
  <c r="A548" i="208"/>
  <c r="N548" i="210"/>
  <c r="A548" i="210"/>
  <c r="N548" i="211"/>
  <c r="A548" i="211"/>
  <c r="N548" i="212"/>
  <c r="A548" i="212"/>
  <c r="O464" i="200" l="1"/>
  <c r="O464" i="201"/>
  <c r="O464" i="202"/>
  <c r="O464" i="203"/>
  <c r="O464" i="204"/>
  <c r="O464" i="205"/>
  <c r="O464" i="207"/>
  <c r="O464" i="206"/>
  <c r="O464" i="208"/>
  <c r="O464" i="210"/>
  <c r="O464" i="211"/>
  <c r="O464" i="212"/>
  <c r="N470" i="200"/>
  <c r="A470" i="200"/>
  <c r="N470" i="201"/>
  <c r="A470" i="201"/>
  <c r="N470" i="202"/>
  <c r="A470" i="202"/>
  <c r="N470" i="203"/>
  <c r="A470" i="203"/>
  <c r="N470" i="204"/>
  <c r="A470" i="204"/>
  <c r="N470" i="205"/>
  <c r="A470" i="205"/>
  <c r="N470" i="207"/>
  <c r="A470" i="207"/>
  <c r="N470" i="206"/>
  <c r="A470" i="206"/>
  <c r="N470" i="208"/>
  <c r="A470" i="208"/>
  <c r="N470" i="210"/>
  <c r="A470" i="210"/>
  <c r="N470" i="211"/>
  <c r="A470" i="211"/>
  <c r="N470" i="212"/>
  <c r="A470" i="212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4" i="200"/>
  <c r="N244" i="202"/>
  <c r="N244" i="204"/>
  <c r="N244" i="207"/>
  <c r="N244" i="208"/>
  <c r="N244" i="211"/>
  <c r="N487" i="200"/>
  <c r="N487" i="205"/>
  <c r="N487" i="208"/>
  <c r="N487" i="210"/>
  <c r="N488" i="200"/>
  <c r="A488" i="200"/>
  <c r="N488" i="201"/>
  <c r="A488" i="201"/>
  <c r="N488" i="202"/>
  <c r="A488" i="202"/>
  <c r="N488" i="203"/>
  <c r="A488" i="203"/>
  <c r="N488" i="204"/>
  <c r="A488" i="204"/>
  <c r="N488" i="205"/>
  <c r="A488" i="205"/>
  <c r="N488" i="207"/>
  <c r="A488" i="207"/>
  <c r="N488" i="206"/>
  <c r="A488" i="206"/>
  <c r="N488" i="208"/>
  <c r="A488" i="208"/>
  <c r="N488" i="210"/>
  <c r="A488" i="210"/>
  <c r="N488" i="211"/>
  <c r="A488" i="211"/>
  <c r="N488" i="212"/>
  <c r="A488" i="212"/>
  <c r="A487" i="200"/>
  <c r="A487" i="201"/>
  <c r="A487" i="202"/>
  <c r="A487" i="203"/>
  <c r="N487" i="204"/>
  <c r="A487" i="204"/>
  <c r="A487" i="205"/>
  <c r="A487" i="207"/>
  <c r="A487" i="206"/>
  <c r="A487" i="208"/>
  <c r="A487" i="210"/>
  <c r="A487" i="211"/>
  <c r="A487" i="212"/>
  <c r="N487" i="201" l="1"/>
  <c r="N244" i="212"/>
  <c r="N244" i="206"/>
  <c r="N244" i="203"/>
  <c r="N244" i="201"/>
  <c r="N244" i="210"/>
  <c r="N244" i="205"/>
  <c r="N487" i="212"/>
  <c r="N487" i="206"/>
  <c r="N487" i="203"/>
  <c r="N487" i="211"/>
  <c r="N487" i="202"/>
  <c r="N487" i="207"/>
  <c r="P393" i="200" l="1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N393" i="203" s="1"/>
  <c r="O393" i="204"/>
  <c r="N393" i="204" s="1"/>
  <c r="O393" i="205"/>
  <c r="N393" i="205" s="1"/>
  <c r="O393" i="207"/>
  <c r="N393" i="207" s="1"/>
  <c r="O393" i="206"/>
  <c r="O393" i="208"/>
  <c r="N393" i="208" s="1"/>
  <c r="O393" i="210"/>
  <c r="N393" i="210" s="1"/>
  <c r="O393" i="211"/>
  <c r="N393" i="211" s="1"/>
  <c r="O393" i="212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3" i="206" l="1"/>
  <c r="N393" i="200"/>
  <c r="N393" i="202"/>
  <c r="N393" i="201"/>
  <c r="N393" i="212"/>
  <c r="P560" i="200" l="1"/>
  <c r="P560" i="201"/>
  <c r="P560" i="202"/>
  <c r="P560" i="203"/>
  <c r="P560" i="204"/>
  <c r="P560" i="205"/>
  <c r="P560" i="207"/>
  <c r="P560" i="206"/>
  <c r="P560" i="208"/>
  <c r="P560" i="210"/>
  <c r="P560" i="211"/>
  <c r="P560" i="212"/>
  <c r="O560" i="200"/>
  <c r="O560" i="201"/>
  <c r="O560" i="202"/>
  <c r="O560" i="203"/>
  <c r="N560" i="203" s="1"/>
  <c r="O560" i="204"/>
  <c r="N560" i="204" s="1"/>
  <c r="O560" i="205"/>
  <c r="N560" i="205" s="1"/>
  <c r="O560" i="207"/>
  <c r="O560" i="206"/>
  <c r="N560" i="206" s="1"/>
  <c r="O560" i="208"/>
  <c r="O560" i="210"/>
  <c r="O560" i="211"/>
  <c r="O560" i="212"/>
  <c r="N560" i="212" s="1"/>
  <c r="N560" i="200"/>
  <c r="N560" i="201"/>
  <c r="N564" i="200"/>
  <c r="A564" i="200"/>
  <c r="N564" i="201"/>
  <c r="A564" i="201"/>
  <c r="N564" i="202"/>
  <c r="A564" i="202"/>
  <c r="N564" i="203"/>
  <c r="A564" i="203"/>
  <c r="N564" i="204"/>
  <c r="A564" i="204"/>
  <c r="N564" i="205"/>
  <c r="A564" i="205"/>
  <c r="N564" i="207"/>
  <c r="A564" i="207"/>
  <c r="N564" i="206"/>
  <c r="A564" i="206"/>
  <c r="N564" i="208"/>
  <c r="A564" i="208"/>
  <c r="N564" i="210"/>
  <c r="A564" i="210"/>
  <c r="N564" i="211"/>
  <c r="A564" i="211"/>
  <c r="N564" i="212"/>
  <c r="A564" i="212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O404" i="208"/>
  <c r="O404" i="210"/>
  <c r="N404" i="210" s="1"/>
  <c r="O404" i="211"/>
  <c r="N404" i="211" s="1"/>
  <c r="O404" i="212"/>
  <c r="N404" i="212" s="1"/>
  <c r="N404" i="201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404" i="206" l="1"/>
  <c r="N560" i="210"/>
  <c r="N404" i="205"/>
  <c r="N404" i="200"/>
  <c r="N404" i="208"/>
  <c r="N560" i="208"/>
  <c r="N560" i="202"/>
  <c r="N560" i="211"/>
  <c r="N560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N746" i="200" l="1"/>
  <c r="N747" i="200"/>
  <c r="N748" i="200"/>
  <c r="N746" i="201"/>
  <c r="N747" i="201"/>
  <c r="N748" i="201"/>
  <c r="N746" i="202"/>
  <c r="N747" i="202"/>
  <c r="N748" i="202"/>
  <c r="N746" i="203"/>
  <c r="N747" i="203"/>
  <c r="N748" i="203"/>
  <c r="N746" i="204"/>
  <c r="N747" i="204"/>
  <c r="N748" i="204"/>
  <c r="N746" i="205"/>
  <c r="N747" i="205"/>
  <c r="N748" i="205"/>
  <c r="N746" i="206"/>
  <c r="N747" i="206"/>
  <c r="N748" i="206"/>
  <c r="N746" i="207"/>
  <c r="N747" i="207"/>
  <c r="N748" i="207"/>
  <c r="N746" i="208"/>
  <c r="N747" i="208"/>
  <c r="N748" i="208"/>
  <c r="N746" i="210"/>
  <c r="N747" i="210"/>
  <c r="N748" i="210"/>
  <c r="N746" i="211"/>
  <c r="N747" i="211"/>
  <c r="N748" i="211"/>
  <c r="N746" i="212"/>
  <c r="N747" i="212"/>
  <c r="N748" i="212"/>
  <c r="N745" i="200"/>
  <c r="N745" i="201"/>
  <c r="N745" i="202"/>
  <c r="N745" i="203"/>
  <c r="N745" i="204"/>
  <c r="N745" i="205"/>
  <c r="N745" i="206"/>
  <c r="N745" i="207"/>
  <c r="N745" i="208"/>
  <c r="N745" i="210"/>
  <c r="N745" i="211"/>
  <c r="N745" i="212"/>
  <c r="P743" i="200"/>
  <c r="P743" i="201"/>
  <c r="P743" i="202"/>
  <c r="P743" i="203"/>
  <c r="P743" i="204"/>
  <c r="P743" i="205"/>
  <c r="P743" i="206"/>
  <c r="P743" i="207"/>
  <c r="P743" i="208"/>
  <c r="P743" i="210"/>
  <c r="P743" i="211"/>
  <c r="P743" i="212"/>
  <c r="O743" i="200"/>
  <c r="O743" i="201"/>
  <c r="O743" i="202"/>
  <c r="O743" i="203"/>
  <c r="O743" i="204"/>
  <c r="O743" i="205"/>
  <c r="O743" i="206"/>
  <c r="O743" i="207"/>
  <c r="O743" i="208"/>
  <c r="O743" i="210"/>
  <c r="O743" i="211"/>
  <c r="O743" i="212"/>
  <c r="N739" i="200"/>
  <c r="N739" i="201"/>
  <c r="N739" i="202"/>
  <c r="N739" i="203"/>
  <c r="N739" i="204"/>
  <c r="N739" i="205"/>
  <c r="N739" i="206"/>
  <c r="N739" i="207"/>
  <c r="N739" i="208"/>
  <c r="N739" i="210"/>
  <c r="N739" i="211"/>
  <c r="N739" i="212"/>
  <c r="N728" i="200"/>
  <c r="N728" i="201"/>
  <c r="N728" i="202"/>
  <c r="N728" i="203"/>
  <c r="N728" i="204"/>
  <c r="N728" i="205"/>
  <c r="N728" i="206"/>
  <c r="N728" i="207"/>
  <c r="N728" i="208"/>
  <c r="N728" i="210"/>
  <c r="N728" i="211"/>
  <c r="N728" i="212"/>
  <c r="N727" i="200"/>
  <c r="N727" i="201"/>
  <c r="N727" i="202"/>
  <c r="N727" i="203"/>
  <c r="N727" i="204"/>
  <c r="N727" i="205"/>
  <c r="N727" i="206"/>
  <c r="N727" i="207"/>
  <c r="N727" i="208"/>
  <c r="N727" i="210"/>
  <c r="N727" i="211"/>
  <c r="N727" i="212"/>
  <c r="O718" i="200"/>
  <c r="O718" i="201"/>
  <c r="O718" i="202"/>
  <c r="O718" i="203"/>
  <c r="O718" i="204"/>
  <c r="O718" i="205"/>
  <c r="O718" i="206"/>
  <c r="O718" i="207"/>
  <c r="O718" i="208"/>
  <c r="O718" i="210"/>
  <c r="O718" i="211"/>
  <c r="O718" i="212"/>
  <c r="N722" i="200"/>
  <c r="N722" i="201"/>
  <c r="N722" i="202"/>
  <c r="N722" i="203"/>
  <c r="N722" i="204"/>
  <c r="N722" i="205"/>
  <c r="N722" i="206"/>
  <c r="N722" i="207"/>
  <c r="N722" i="208"/>
  <c r="N722" i="210"/>
  <c r="N722" i="211"/>
  <c r="N722" i="212"/>
  <c r="O710" i="200"/>
  <c r="O710" i="201"/>
  <c r="O710" i="202"/>
  <c r="O710" i="203"/>
  <c r="O710" i="204"/>
  <c r="O710" i="205"/>
  <c r="O710" i="206"/>
  <c r="O710" i="207"/>
  <c r="O710" i="208"/>
  <c r="O710" i="210"/>
  <c r="O710" i="211"/>
  <c r="O710" i="212"/>
  <c r="N714" i="200"/>
  <c r="N714" i="201"/>
  <c r="N714" i="202"/>
  <c r="N714" i="203"/>
  <c r="N714" i="204"/>
  <c r="N714" i="205"/>
  <c r="N714" i="206"/>
  <c r="N714" i="207"/>
  <c r="N714" i="208"/>
  <c r="N714" i="210"/>
  <c r="N714" i="211"/>
  <c r="N714" i="212"/>
  <c r="O569" i="200" l="1"/>
  <c r="P569" i="200"/>
  <c r="O569" i="201"/>
  <c r="P569" i="201"/>
  <c r="O569" i="202"/>
  <c r="P569" i="202"/>
  <c r="O569" i="203"/>
  <c r="P569" i="203"/>
  <c r="O569" i="204"/>
  <c r="P569" i="204"/>
  <c r="O569" i="205"/>
  <c r="P569" i="205"/>
  <c r="O569" i="206"/>
  <c r="P569" i="206"/>
  <c r="O569" i="207"/>
  <c r="P569" i="207"/>
  <c r="O569" i="208"/>
  <c r="P569" i="208"/>
  <c r="O569" i="210"/>
  <c r="P569" i="210"/>
  <c r="O569" i="211"/>
  <c r="P569" i="211"/>
  <c r="O569" i="212"/>
  <c r="P569" i="212"/>
  <c r="N571" i="200"/>
  <c r="A571" i="200"/>
  <c r="N571" i="201"/>
  <c r="A571" i="201"/>
  <c r="N571" i="202"/>
  <c r="A571" i="202"/>
  <c r="N571" i="203"/>
  <c r="A571" i="203"/>
  <c r="N571" i="204"/>
  <c r="A571" i="204"/>
  <c r="N571" i="205"/>
  <c r="A571" i="205"/>
  <c r="N571" i="206"/>
  <c r="A571" i="206"/>
  <c r="N571" i="207"/>
  <c r="A571" i="207"/>
  <c r="N571" i="208"/>
  <c r="A571" i="208"/>
  <c r="N571" i="210"/>
  <c r="A571" i="210"/>
  <c r="N571" i="211"/>
  <c r="A571" i="211"/>
  <c r="N571" i="212"/>
  <c r="A571" i="212"/>
  <c r="N547" i="200"/>
  <c r="A547" i="200"/>
  <c r="N547" i="201"/>
  <c r="A547" i="201"/>
  <c r="N547" i="202"/>
  <c r="A547" i="202"/>
  <c r="N547" i="203"/>
  <c r="A547" i="203"/>
  <c r="N547" i="204"/>
  <c r="A547" i="204"/>
  <c r="N547" i="205"/>
  <c r="A547" i="205"/>
  <c r="N547" i="206"/>
  <c r="A547" i="206"/>
  <c r="N547" i="207"/>
  <c r="A547" i="207"/>
  <c r="N547" i="208"/>
  <c r="A547" i="208"/>
  <c r="N547" i="210"/>
  <c r="A547" i="210"/>
  <c r="N547" i="211"/>
  <c r="A547" i="211"/>
  <c r="N547" i="212"/>
  <c r="A547" i="212"/>
  <c r="N536" i="200"/>
  <c r="N537" i="200"/>
  <c r="N538" i="200"/>
  <c r="N539" i="200"/>
  <c r="N536" i="201"/>
  <c r="N537" i="201"/>
  <c r="N538" i="201"/>
  <c r="N539" i="201"/>
  <c r="N536" i="202"/>
  <c r="N537" i="202"/>
  <c r="N538" i="202"/>
  <c r="N539" i="202"/>
  <c r="N536" i="203"/>
  <c r="N537" i="203"/>
  <c r="N538" i="203"/>
  <c r="N539" i="203"/>
  <c r="N536" i="204"/>
  <c r="N537" i="204"/>
  <c r="N538" i="204"/>
  <c r="N539" i="204"/>
  <c r="N536" i="205"/>
  <c r="N537" i="205"/>
  <c r="N538" i="205"/>
  <c r="N539" i="205"/>
  <c r="N536" i="206"/>
  <c r="N537" i="206"/>
  <c r="N538" i="206"/>
  <c r="N539" i="206"/>
  <c r="N536" i="207"/>
  <c r="N537" i="207"/>
  <c r="N538" i="207"/>
  <c r="N539" i="207"/>
  <c r="N536" i="208"/>
  <c r="N537" i="208"/>
  <c r="N538" i="208"/>
  <c r="N539" i="208"/>
  <c r="N536" i="210"/>
  <c r="N537" i="210"/>
  <c r="N538" i="210"/>
  <c r="N539" i="210"/>
  <c r="N536" i="211"/>
  <c r="N537" i="211"/>
  <c r="N538" i="211"/>
  <c r="N539" i="211"/>
  <c r="N536" i="212"/>
  <c r="N537" i="212"/>
  <c r="N538" i="212"/>
  <c r="N539" i="212"/>
  <c r="O535" i="200"/>
  <c r="P535" i="200"/>
  <c r="O535" i="201"/>
  <c r="P535" i="201"/>
  <c r="O535" i="202"/>
  <c r="P535" i="202"/>
  <c r="O535" i="203"/>
  <c r="P535" i="203"/>
  <c r="O535" i="204"/>
  <c r="P535" i="204"/>
  <c r="O535" i="205"/>
  <c r="P535" i="205"/>
  <c r="O535" i="206"/>
  <c r="P535" i="206"/>
  <c r="O535" i="207"/>
  <c r="P535" i="207"/>
  <c r="O535" i="208"/>
  <c r="P535" i="208"/>
  <c r="O535" i="210"/>
  <c r="P535" i="210"/>
  <c r="O535" i="211"/>
  <c r="P535" i="211"/>
  <c r="O535" i="212"/>
  <c r="P535" i="212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6"/>
  <c r="A542" i="206"/>
  <c r="N542" i="207"/>
  <c r="A542" i="207"/>
  <c r="N542" i="208"/>
  <c r="A542" i="208"/>
  <c r="N542" i="210"/>
  <c r="A542" i="210"/>
  <c r="N542" i="211"/>
  <c r="A542" i="211"/>
  <c r="N542" i="212"/>
  <c r="A542" i="212"/>
  <c r="N498" i="200"/>
  <c r="N499" i="200"/>
  <c r="N498" i="201"/>
  <c r="N499" i="201"/>
  <c r="N498" i="202"/>
  <c r="N499" i="202"/>
  <c r="N498" i="203"/>
  <c r="N499" i="203"/>
  <c r="N498" i="204"/>
  <c r="N499" i="204"/>
  <c r="N498" i="205"/>
  <c r="N499" i="205"/>
  <c r="N498" i="206"/>
  <c r="N499" i="206"/>
  <c r="N498" i="207"/>
  <c r="N499" i="207"/>
  <c r="N498" i="208"/>
  <c r="N499" i="208"/>
  <c r="N498" i="210"/>
  <c r="N499" i="210"/>
  <c r="N498" i="211"/>
  <c r="N499" i="211"/>
  <c r="N498" i="212"/>
  <c r="N499" i="212"/>
  <c r="N515" i="200"/>
  <c r="A515" i="200"/>
  <c r="N515" i="201"/>
  <c r="A515" i="201"/>
  <c r="N515" i="202"/>
  <c r="A515" i="202"/>
  <c r="N515" i="203"/>
  <c r="A515" i="203"/>
  <c r="N515" i="204"/>
  <c r="A515" i="204"/>
  <c r="N515" i="205"/>
  <c r="A515" i="205"/>
  <c r="N515" i="206"/>
  <c r="A515" i="206"/>
  <c r="N515" i="207"/>
  <c r="A515" i="207"/>
  <c r="N515" i="208"/>
  <c r="A515" i="208"/>
  <c r="N515" i="210"/>
  <c r="A515" i="210"/>
  <c r="N515" i="211"/>
  <c r="A515" i="211"/>
  <c r="N515" i="212"/>
  <c r="A515" i="212"/>
  <c r="O495" i="200"/>
  <c r="P495" i="200"/>
  <c r="O495" i="201"/>
  <c r="P495" i="201"/>
  <c r="O495" i="202"/>
  <c r="P495" i="202"/>
  <c r="O495" i="203"/>
  <c r="P495" i="203"/>
  <c r="O495" i="204"/>
  <c r="P495" i="204"/>
  <c r="O495" i="205"/>
  <c r="P495" i="205"/>
  <c r="O495" i="206"/>
  <c r="P495" i="206"/>
  <c r="O495" i="207"/>
  <c r="P495" i="207"/>
  <c r="O495" i="208"/>
  <c r="P495" i="208"/>
  <c r="O495" i="210"/>
  <c r="P495" i="210"/>
  <c r="O495" i="211"/>
  <c r="P495" i="211"/>
  <c r="O495" i="212"/>
  <c r="P495" i="212"/>
  <c r="A499" i="200"/>
  <c r="A499" i="201"/>
  <c r="A499" i="202"/>
  <c r="A499" i="203"/>
  <c r="A499" i="204"/>
  <c r="A499" i="205"/>
  <c r="A499" i="206"/>
  <c r="A499" i="207"/>
  <c r="A499" i="208"/>
  <c r="A499" i="210"/>
  <c r="A499" i="211"/>
  <c r="A499" i="212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374" i="212" l="1"/>
  <c r="N374" i="203"/>
  <c r="N374" i="210"/>
  <c r="N374" i="205"/>
  <c r="N374" i="201"/>
  <c r="N374" i="207"/>
  <c r="N374" i="208"/>
  <c r="N374" i="204"/>
  <c r="N374" i="200"/>
  <c r="N374" i="211"/>
  <c r="N374" i="206"/>
  <c r="N374" i="202"/>
  <c r="N231" i="208"/>
  <c r="N231" i="204"/>
  <c r="N231" i="212"/>
  <c r="N231" i="203"/>
  <c r="N231" i="200"/>
  <c r="N231" i="207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N231" i="211"/>
  <c r="N231" i="206"/>
  <c r="N231" i="202"/>
  <c r="N231" i="210"/>
  <c r="N231" i="205"/>
  <c r="N231" i="201"/>
  <c r="N164" i="200" l="1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N164" i="212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765" i="200" l="1"/>
  <c r="N765" i="201"/>
  <c r="N765" i="202"/>
  <c r="N765" i="203"/>
  <c r="N765" i="204"/>
  <c r="N765" i="205"/>
  <c r="N765" i="206"/>
  <c r="N765" i="207"/>
  <c r="N765" i="208"/>
  <c r="N765" i="210"/>
  <c r="N765" i="211"/>
  <c r="N765" i="212"/>
  <c r="P763" i="200"/>
  <c r="P763" i="201"/>
  <c r="P763" i="202"/>
  <c r="P763" i="203"/>
  <c r="P763" i="204"/>
  <c r="P763" i="205"/>
  <c r="P763" i="206"/>
  <c r="P763" i="207"/>
  <c r="P763" i="208"/>
  <c r="P763" i="210"/>
  <c r="P763" i="211"/>
  <c r="P763" i="212"/>
  <c r="O763" i="200"/>
  <c r="O763" i="201"/>
  <c r="O763" i="202"/>
  <c r="O763" i="203"/>
  <c r="O763" i="204"/>
  <c r="O763" i="205"/>
  <c r="O763" i="206"/>
  <c r="O763" i="207"/>
  <c r="O763" i="208"/>
  <c r="O763" i="210"/>
  <c r="O763" i="211"/>
  <c r="O763" i="212"/>
  <c r="N587" i="200" l="1"/>
  <c r="N587" i="201"/>
  <c r="N587" i="202"/>
  <c r="N587" i="203"/>
  <c r="N587" i="204"/>
  <c r="N587" i="205"/>
  <c r="N587" i="206"/>
  <c r="N587" i="207"/>
  <c r="N587" i="208"/>
  <c r="N587" i="210"/>
  <c r="N587" i="211"/>
  <c r="N587" i="212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P644" i="200" l="1"/>
  <c r="P644" i="201"/>
  <c r="P644" i="202"/>
  <c r="P644" i="203"/>
  <c r="P644" i="204"/>
  <c r="P644" i="205"/>
  <c r="P644" i="206"/>
  <c r="P644" i="207"/>
  <c r="P644" i="208"/>
  <c r="P644" i="210"/>
  <c r="P644" i="211"/>
  <c r="P644" i="212"/>
  <c r="O644" i="200"/>
  <c r="O644" i="201"/>
  <c r="O644" i="202"/>
  <c r="O644" i="203"/>
  <c r="O644" i="204"/>
  <c r="O644" i="205"/>
  <c r="O644" i="206"/>
  <c r="O644" i="207"/>
  <c r="O644" i="208"/>
  <c r="O644" i="210"/>
  <c r="O644" i="211"/>
  <c r="O644" i="212"/>
  <c r="N646" i="200"/>
  <c r="N646" i="201"/>
  <c r="N646" i="202"/>
  <c r="N646" i="203"/>
  <c r="N646" i="204"/>
  <c r="N646" i="205"/>
  <c r="N646" i="206"/>
  <c r="N646" i="207"/>
  <c r="N646" i="208"/>
  <c r="N646" i="210"/>
  <c r="N646" i="211"/>
  <c r="N646" i="212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O189" i="200"/>
  <c r="O189" i="201"/>
  <c r="O189" i="202"/>
  <c r="O189" i="204"/>
  <c r="O189" i="205"/>
  <c r="O189" i="206"/>
  <c r="O189" i="207"/>
  <c r="O189" i="208"/>
  <c r="O189" i="210"/>
  <c r="O189" i="211"/>
  <c r="O189" i="212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P300" i="205" l="1"/>
  <c r="O300" i="205"/>
  <c r="N730" i="200"/>
  <c r="N730" i="201"/>
  <c r="N730" i="202"/>
  <c r="N730" i="203"/>
  <c r="N730" i="204"/>
  <c r="N730" i="206"/>
  <c r="N730" i="207"/>
  <c r="N730" i="208"/>
  <c r="N730" i="210"/>
  <c r="N730" i="211"/>
  <c r="N730" i="212"/>
  <c r="N730" i="205"/>
  <c r="P731" i="205"/>
  <c r="N766" i="202" l="1"/>
  <c r="O761" i="202"/>
  <c r="O759" i="202" s="1"/>
  <c r="P761" i="202"/>
  <c r="P759" i="202" s="1"/>
  <c r="N758" i="202"/>
  <c r="P757" i="202"/>
  <c r="O757" i="202"/>
  <c r="N756" i="202"/>
  <c r="P755" i="202"/>
  <c r="O755" i="202"/>
  <c r="N750" i="202"/>
  <c r="N749" i="202" s="1"/>
  <c r="P749" i="202"/>
  <c r="O749" i="202"/>
  <c r="N744" i="202"/>
  <c r="N743" i="202" s="1"/>
  <c r="N742" i="202"/>
  <c r="N741" i="202"/>
  <c r="N740" i="202"/>
  <c r="N738" i="202"/>
  <c r="N737" i="202"/>
  <c r="N736" i="202"/>
  <c r="P735" i="202"/>
  <c r="O735" i="202"/>
  <c r="N734" i="202"/>
  <c r="N733" i="202"/>
  <c r="N732" i="202"/>
  <c r="P731" i="202"/>
  <c r="O731" i="202"/>
  <c r="N729" i="202"/>
  <c r="N726" i="202"/>
  <c r="N725" i="202"/>
  <c r="P724" i="202"/>
  <c r="O724" i="202"/>
  <c r="N723" i="202"/>
  <c r="N721" i="202"/>
  <c r="N720" i="202"/>
  <c r="N719" i="202"/>
  <c r="P718" i="202"/>
  <c r="N717" i="202"/>
  <c r="P716" i="202"/>
  <c r="O716" i="202"/>
  <c r="N715" i="202"/>
  <c r="N713" i="202"/>
  <c r="N712" i="202"/>
  <c r="N711" i="202"/>
  <c r="P710" i="202"/>
  <c r="N709" i="202"/>
  <c r="N708" i="202"/>
  <c r="N707" i="202"/>
  <c r="N706" i="202"/>
  <c r="N705" i="202"/>
  <c r="N704" i="202"/>
  <c r="N703" i="202"/>
  <c r="P702" i="202"/>
  <c r="O702" i="202"/>
  <c r="N697" i="202"/>
  <c r="N696" i="202"/>
  <c r="P695" i="202"/>
  <c r="O695" i="202"/>
  <c r="N694" i="202"/>
  <c r="N693" i="202"/>
  <c r="P692" i="202"/>
  <c r="O692" i="202"/>
  <c r="N691" i="202"/>
  <c r="N690" i="202"/>
  <c r="P689" i="202"/>
  <c r="O689" i="202"/>
  <c r="N688" i="202"/>
  <c r="N683" i="202"/>
  <c r="N682" i="202"/>
  <c r="P681" i="202"/>
  <c r="O681" i="202"/>
  <c r="N676" i="202"/>
  <c r="P675" i="202"/>
  <c r="P673" i="202" s="1"/>
  <c r="P671" i="202" s="1"/>
  <c r="O675" i="202"/>
  <c r="O673" i="202" s="1"/>
  <c r="O671" i="202" s="1"/>
  <c r="N666" i="202"/>
  <c r="P665" i="202"/>
  <c r="O665" i="202"/>
  <c r="N664" i="202"/>
  <c r="N663" i="202"/>
  <c r="P662" i="202"/>
  <c r="O662" i="202"/>
  <c r="N661" i="202"/>
  <c r="P660" i="202"/>
  <c r="O660" i="202"/>
  <c r="N659" i="202"/>
  <c r="P658" i="202"/>
  <c r="O658" i="202"/>
  <c r="N657" i="202"/>
  <c r="P656" i="202"/>
  <c r="O656" i="202"/>
  <c r="N655" i="202"/>
  <c r="N654" i="202"/>
  <c r="N653" i="202"/>
  <c r="N652" i="202"/>
  <c r="P651" i="202"/>
  <c r="O651" i="202"/>
  <c r="N645" i="202"/>
  <c r="N644" i="202" s="1"/>
  <c r="N643" i="202"/>
  <c r="N642" i="202"/>
  <c r="N641" i="202"/>
  <c r="N640" i="202"/>
  <c r="P639" i="202"/>
  <c r="O639" i="202"/>
  <c r="N638" i="202"/>
  <c r="P637" i="202"/>
  <c r="O637" i="202"/>
  <c r="N636" i="202"/>
  <c r="N635" i="202"/>
  <c r="P634" i="202"/>
  <c r="O634" i="202"/>
  <c r="N633" i="202"/>
  <c r="N632" i="202"/>
  <c r="P631" i="202"/>
  <c r="O631" i="202"/>
  <c r="N630" i="202"/>
  <c r="N629" i="202"/>
  <c r="N628" i="202"/>
  <c r="N627" i="202"/>
  <c r="P626" i="202"/>
  <c r="O626" i="202"/>
  <c r="N621" i="202"/>
  <c r="N620" i="202"/>
  <c r="P619" i="202"/>
  <c r="P617" i="202" s="1"/>
  <c r="O619" i="202"/>
  <c r="O617" i="202" s="1"/>
  <c r="N614" i="202"/>
  <c r="P613" i="202"/>
  <c r="O613" i="202"/>
  <c r="A613" i="202"/>
  <c r="N612" i="202"/>
  <c r="N611" i="202"/>
  <c r="P610" i="202"/>
  <c r="O610" i="202"/>
  <c r="A610" i="202"/>
  <c r="A609" i="202"/>
  <c r="A608" i="202"/>
  <c r="A607" i="202"/>
  <c r="A606" i="202"/>
  <c r="N605" i="202"/>
  <c r="A605" i="202"/>
  <c r="N604" i="202"/>
  <c r="A604" i="202"/>
  <c r="P603" i="202"/>
  <c r="P601" i="202" s="1"/>
  <c r="O603" i="202"/>
  <c r="O601" i="202" s="1"/>
  <c r="A603" i="202"/>
  <c r="A602" i="202"/>
  <c r="A601" i="202"/>
  <c r="N600" i="202"/>
  <c r="N599" i="202" s="1"/>
  <c r="P599" i="202"/>
  <c r="O599" i="202"/>
  <c r="N598" i="202"/>
  <c r="P597" i="202"/>
  <c r="O597" i="202"/>
  <c r="N596" i="202"/>
  <c r="P595" i="202"/>
  <c r="O595" i="202"/>
  <c r="N594" i="202"/>
  <c r="P593" i="202"/>
  <c r="O593" i="202"/>
  <c r="N592" i="202"/>
  <c r="A592" i="202"/>
  <c r="N590" i="202"/>
  <c r="A590" i="202"/>
  <c r="P589" i="202"/>
  <c r="O589" i="202"/>
  <c r="A589" i="202"/>
  <c r="N588" i="202"/>
  <c r="A588" i="202"/>
  <c r="N586" i="202"/>
  <c r="A586" i="202"/>
  <c r="P585" i="202"/>
  <c r="O585" i="202"/>
  <c r="A585" i="202"/>
  <c r="N584" i="202"/>
  <c r="A584" i="202"/>
  <c r="N583" i="202"/>
  <c r="A583" i="202"/>
  <c r="N582" i="202"/>
  <c r="A582" i="202"/>
  <c r="N581" i="202"/>
  <c r="A581" i="202"/>
  <c r="P580" i="202"/>
  <c r="O580" i="202"/>
  <c r="A580" i="202"/>
  <c r="A579" i="202"/>
  <c r="A578" i="202"/>
  <c r="A577" i="202"/>
  <c r="A576" i="202"/>
  <c r="A575" i="202"/>
  <c r="A574" i="202"/>
  <c r="N65" i="202"/>
  <c r="N64" i="202" s="1"/>
  <c r="A65" i="202"/>
  <c r="P64" i="202"/>
  <c r="P572" i="202" s="1"/>
  <c r="A64" i="202"/>
  <c r="A573" i="202"/>
  <c r="A572" i="202"/>
  <c r="N570" i="202"/>
  <c r="N569" i="202" s="1"/>
  <c r="A570" i="202"/>
  <c r="P567" i="202"/>
  <c r="O567" i="202"/>
  <c r="A569" i="202"/>
  <c r="A568" i="202"/>
  <c r="A567" i="202"/>
  <c r="A566" i="202"/>
  <c r="A565" i="202"/>
  <c r="N563" i="202"/>
  <c r="A563" i="202"/>
  <c r="N562" i="202"/>
  <c r="A562" i="202"/>
  <c r="N561" i="202"/>
  <c r="A561" i="202"/>
  <c r="P558" i="202"/>
  <c r="O558" i="202"/>
  <c r="A560" i="202"/>
  <c r="A559" i="202"/>
  <c r="A558" i="202"/>
  <c r="N557" i="202"/>
  <c r="A557" i="202"/>
  <c r="N556" i="202"/>
  <c r="A556" i="202"/>
  <c r="P555" i="202"/>
  <c r="O555" i="202"/>
  <c r="A555" i="202"/>
  <c r="N554" i="202"/>
  <c r="A554" i="202"/>
  <c r="P553" i="202"/>
  <c r="O553" i="202"/>
  <c r="A553" i="202"/>
  <c r="N552" i="202"/>
  <c r="A552" i="202"/>
  <c r="P551" i="202"/>
  <c r="O551" i="202"/>
  <c r="A551" i="202"/>
  <c r="A550" i="202"/>
  <c r="A549" i="202"/>
  <c r="A546" i="202"/>
  <c r="N545" i="202"/>
  <c r="A545" i="202"/>
  <c r="P544" i="202"/>
  <c r="O544" i="202"/>
  <c r="A544" i="202"/>
  <c r="N543" i="202"/>
  <c r="A543" i="202"/>
  <c r="N541" i="202"/>
  <c r="A541" i="202"/>
  <c r="N540" i="202"/>
  <c r="A540" i="202"/>
  <c r="A539" i="202"/>
  <c r="A538" i="202"/>
  <c r="A537" i="202"/>
  <c r="A535" i="202"/>
  <c r="A534" i="202"/>
  <c r="A533" i="202"/>
  <c r="N532" i="202"/>
  <c r="A532" i="202"/>
  <c r="P531" i="202"/>
  <c r="O531" i="202"/>
  <c r="O529" i="202" s="1"/>
  <c r="N528" i="202"/>
  <c r="A528" i="202"/>
  <c r="N527" i="202"/>
  <c r="A527" i="202"/>
  <c r="P526" i="202"/>
  <c r="P524" i="202" s="1"/>
  <c r="O526" i="202"/>
  <c r="O524" i="202" s="1"/>
  <c r="A526" i="202"/>
  <c r="A525" i="202"/>
  <c r="A524" i="202"/>
  <c r="N523" i="202"/>
  <c r="A523" i="202"/>
  <c r="P522" i="202"/>
  <c r="O522" i="202"/>
  <c r="A522" i="202"/>
  <c r="N521" i="202"/>
  <c r="A521" i="202"/>
  <c r="P520" i="202"/>
  <c r="O520" i="202"/>
  <c r="A520" i="202"/>
  <c r="A519" i="202"/>
  <c r="A518" i="202"/>
  <c r="A517" i="202"/>
  <c r="A516" i="202"/>
  <c r="P514" i="202"/>
  <c r="O514" i="202"/>
  <c r="A514" i="202"/>
  <c r="N513" i="202"/>
  <c r="A513" i="202"/>
  <c r="N512" i="202"/>
  <c r="A512" i="202"/>
  <c r="N511" i="202"/>
  <c r="A511" i="202"/>
  <c r="P510" i="202"/>
  <c r="O510" i="202"/>
  <c r="A510" i="202"/>
  <c r="N509" i="202"/>
  <c r="A509" i="202"/>
  <c r="N508" i="202"/>
  <c r="A508" i="202"/>
  <c r="N507" i="202"/>
  <c r="A507" i="202"/>
  <c r="N506" i="202"/>
  <c r="A506" i="202"/>
  <c r="N505" i="202"/>
  <c r="A505" i="202"/>
  <c r="N504" i="202"/>
  <c r="A504" i="202"/>
  <c r="N503" i="202"/>
  <c r="A503" i="202"/>
  <c r="N502" i="202"/>
  <c r="A502" i="202"/>
  <c r="N501" i="202"/>
  <c r="A501" i="202"/>
  <c r="P500" i="202"/>
  <c r="O500" i="202"/>
  <c r="A500" i="202"/>
  <c r="N497" i="202"/>
  <c r="A497" i="202"/>
  <c r="N496" i="202"/>
  <c r="A496" i="202"/>
  <c r="A495" i="202"/>
  <c r="A494" i="202"/>
  <c r="A493" i="202"/>
  <c r="A492" i="202"/>
  <c r="A491" i="202"/>
  <c r="A490" i="202"/>
  <c r="A489" i="202"/>
  <c r="N486" i="202"/>
  <c r="A486" i="202"/>
  <c r="P485" i="202"/>
  <c r="P480" i="202" s="1"/>
  <c r="O485" i="202"/>
  <c r="A485" i="202"/>
  <c r="N484" i="202"/>
  <c r="A484" i="202"/>
  <c r="N483" i="202"/>
  <c r="A483" i="202"/>
  <c r="A482" i="202"/>
  <c r="A481" i="202"/>
  <c r="A480" i="202"/>
  <c r="A479" i="202"/>
  <c r="A478" i="202"/>
  <c r="A477" i="202"/>
  <c r="A476" i="202"/>
  <c r="N475" i="202"/>
  <c r="A475" i="202"/>
  <c r="N474" i="202"/>
  <c r="A474" i="202"/>
  <c r="P473" i="202"/>
  <c r="O473" i="202"/>
  <c r="A473" i="202"/>
  <c r="N472" i="202"/>
  <c r="N471" i="202"/>
  <c r="N469" i="202"/>
  <c r="A469" i="202"/>
  <c r="N468" i="202"/>
  <c r="A468" i="202"/>
  <c r="N467" i="202"/>
  <c r="A467" i="202"/>
  <c r="N466" i="202"/>
  <c r="A466" i="202"/>
  <c r="N465" i="202"/>
  <c r="A465" i="202"/>
  <c r="P464" i="202"/>
  <c r="A464" i="202"/>
  <c r="N463" i="202"/>
  <c r="A463" i="202"/>
  <c r="N462" i="202"/>
  <c r="A462" i="202"/>
  <c r="N461" i="202"/>
  <c r="A461" i="202"/>
  <c r="N460" i="202"/>
  <c r="A460" i="202"/>
  <c r="N459" i="202"/>
  <c r="A459" i="202"/>
  <c r="N458" i="202"/>
  <c r="A458" i="202"/>
  <c r="N457" i="202"/>
  <c r="A457" i="202"/>
  <c r="N456" i="202"/>
  <c r="A456" i="202"/>
  <c r="P455" i="202"/>
  <c r="O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P445" i="202"/>
  <c r="O445" i="202"/>
  <c r="A445" i="202"/>
  <c r="A444" i="202"/>
  <c r="A443" i="202"/>
  <c r="A442" i="202"/>
  <c r="A441" i="202"/>
  <c r="N94" i="202"/>
  <c r="A94" i="202"/>
  <c r="P93" i="202"/>
  <c r="O93" i="202"/>
  <c r="A93" i="202"/>
  <c r="N429" i="202"/>
  <c r="A429" i="202"/>
  <c r="P428" i="202"/>
  <c r="O428" i="202"/>
  <c r="A428" i="202"/>
  <c r="N440" i="202"/>
  <c r="A440" i="202"/>
  <c r="P439" i="202"/>
  <c r="O439" i="202"/>
  <c r="A439" i="202"/>
  <c r="N438" i="202"/>
  <c r="A438" i="202"/>
  <c r="P437" i="202"/>
  <c r="O437" i="202"/>
  <c r="A437" i="202"/>
  <c r="N436" i="202"/>
  <c r="A436" i="202"/>
  <c r="N435" i="202"/>
  <c r="A435" i="202"/>
  <c r="N434" i="202"/>
  <c r="A434" i="202"/>
  <c r="P433" i="202"/>
  <c r="O433" i="202"/>
  <c r="A433" i="202"/>
  <c r="N432" i="202"/>
  <c r="A432" i="202"/>
  <c r="N431" i="202"/>
  <c r="A431" i="202"/>
  <c r="P430" i="202"/>
  <c r="O430" i="202"/>
  <c r="A430" i="202"/>
  <c r="A427" i="202"/>
  <c r="A426" i="202"/>
  <c r="A425" i="202"/>
  <c r="A424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66" i="203"/>
  <c r="P761" i="203"/>
  <c r="P759" i="203" s="1"/>
  <c r="N758" i="203"/>
  <c r="P757" i="203"/>
  <c r="O757" i="203"/>
  <c r="N756" i="203"/>
  <c r="P755" i="203"/>
  <c r="O755" i="203"/>
  <c r="N750" i="203"/>
  <c r="N749" i="203" s="1"/>
  <c r="P749" i="203"/>
  <c r="O749" i="203"/>
  <c r="N744" i="203"/>
  <c r="N743" i="203" s="1"/>
  <c r="N742" i="203"/>
  <c r="N741" i="203"/>
  <c r="N740" i="203"/>
  <c r="N738" i="203"/>
  <c r="N737" i="203"/>
  <c r="N736" i="203"/>
  <c r="P735" i="203"/>
  <c r="O735" i="203"/>
  <c r="N734" i="203"/>
  <c r="N733" i="203"/>
  <c r="N732" i="203"/>
  <c r="P731" i="203"/>
  <c r="O731" i="203"/>
  <c r="N729" i="203"/>
  <c r="N726" i="203"/>
  <c r="N725" i="203"/>
  <c r="P724" i="203"/>
  <c r="O724" i="203"/>
  <c r="N723" i="203"/>
  <c r="N721" i="203"/>
  <c r="N720" i="203"/>
  <c r="N719" i="203"/>
  <c r="P718" i="203"/>
  <c r="N717" i="203"/>
  <c r="P716" i="203"/>
  <c r="O716" i="203"/>
  <c r="N715" i="203"/>
  <c r="N713" i="203"/>
  <c r="N712" i="203"/>
  <c r="N711" i="203"/>
  <c r="P710" i="203"/>
  <c r="N709" i="203"/>
  <c r="N708" i="203"/>
  <c r="N707" i="203"/>
  <c r="N706" i="203"/>
  <c r="N705" i="203"/>
  <c r="N704" i="203"/>
  <c r="N703" i="203"/>
  <c r="P702" i="203"/>
  <c r="O702" i="203"/>
  <c r="N697" i="203"/>
  <c r="N696" i="203"/>
  <c r="P695" i="203"/>
  <c r="O695" i="203"/>
  <c r="N694" i="203"/>
  <c r="N693" i="203"/>
  <c r="P692" i="203"/>
  <c r="O692" i="203"/>
  <c r="N691" i="203"/>
  <c r="N690" i="203"/>
  <c r="P689" i="203"/>
  <c r="O689" i="203"/>
  <c r="N688" i="203"/>
  <c r="N683" i="203"/>
  <c r="N682" i="203"/>
  <c r="P681" i="203"/>
  <c r="O681" i="203"/>
  <c r="N676" i="203"/>
  <c r="P675" i="203"/>
  <c r="P673" i="203" s="1"/>
  <c r="P671" i="203" s="1"/>
  <c r="O675" i="203"/>
  <c r="O673" i="203" s="1"/>
  <c r="O671" i="203" s="1"/>
  <c r="N666" i="203"/>
  <c r="P665" i="203"/>
  <c r="O665" i="203"/>
  <c r="N664" i="203"/>
  <c r="N663" i="203"/>
  <c r="P662" i="203"/>
  <c r="O662" i="203"/>
  <c r="N661" i="203"/>
  <c r="P660" i="203"/>
  <c r="O660" i="203"/>
  <c r="N659" i="203"/>
  <c r="P658" i="203"/>
  <c r="O658" i="203"/>
  <c r="N657" i="203"/>
  <c r="P656" i="203"/>
  <c r="O656" i="203"/>
  <c r="N655" i="203"/>
  <c r="N654" i="203"/>
  <c r="N653" i="203"/>
  <c r="N652" i="203"/>
  <c r="P651" i="203"/>
  <c r="O651" i="203"/>
  <c r="N645" i="203"/>
  <c r="N644" i="203" s="1"/>
  <c r="N643" i="203"/>
  <c r="N642" i="203"/>
  <c r="N641" i="203"/>
  <c r="N640" i="203"/>
  <c r="P639" i="203"/>
  <c r="O639" i="203"/>
  <c r="N638" i="203"/>
  <c r="P637" i="203"/>
  <c r="O637" i="203"/>
  <c r="N636" i="203"/>
  <c r="N635" i="203"/>
  <c r="P634" i="203"/>
  <c r="O634" i="203"/>
  <c r="N633" i="203"/>
  <c r="N632" i="203"/>
  <c r="P631" i="203"/>
  <c r="O631" i="203"/>
  <c r="N630" i="203"/>
  <c r="N629" i="203"/>
  <c r="N628" i="203"/>
  <c r="N627" i="203"/>
  <c r="P626" i="203"/>
  <c r="O626" i="203"/>
  <c r="N621" i="203"/>
  <c r="N620" i="203"/>
  <c r="P619" i="203"/>
  <c r="O619" i="203"/>
  <c r="O617" i="203" s="1"/>
  <c r="N614" i="203"/>
  <c r="P613" i="203"/>
  <c r="O613" i="203"/>
  <c r="A613" i="203"/>
  <c r="N612" i="203"/>
  <c r="N611" i="203"/>
  <c r="P610" i="203"/>
  <c r="O610" i="203"/>
  <c r="A610" i="203"/>
  <c r="A609" i="203"/>
  <c r="A608" i="203"/>
  <c r="A607" i="203"/>
  <c r="A606" i="203"/>
  <c r="N605" i="203"/>
  <c r="A605" i="203"/>
  <c r="N604" i="203"/>
  <c r="A604" i="203"/>
  <c r="P603" i="203"/>
  <c r="P601" i="203" s="1"/>
  <c r="O603" i="203"/>
  <c r="O601" i="203" s="1"/>
  <c r="A603" i="203"/>
  <c r="A602" i="203"/>
  <c r="A601" i="203"/>
  <c r="N600" i="203"/>
  <c r="N599" i="203" s="1"/>
  <c r="P599" i="203"/>
  <c r="O599" i="203"/>
  <c r="N598" i="203"/>
  <c r="P597" i="203"/>
  <c r="O597" i="203"/>
  <c r="N596" i="203"/>
  <c r="P595" i="203"/>
  <c r="O595" i="203"/>
  <c r="N594" i="203"/>
  <c r="P593" i="203"/>
  <c r="O593" i="203"/>
  <c r="N592" i="203"/>
  <c r="A592" i="203"/>
  <c r="N590" i="203"/>
  <c r="A590" i="203"/>
  <c r="P589" i="203"/>
  <c r="O589" i="203"/>
  <c r="A589" i="203"/>
  <c r="N588" i="203"/>
  <c r="A588" i="203"/>
  <c r="N586" i="203"/>
  <c r="A586" i="203"/>
  <c r="P585" i="203"/>
  <c r="O585" i="203"/>
  <c r="A585" i="203"/>
  <c r="N584" i="203"/>
  <c r="A584" i="203"/>
  <c r="N583" i="203"/>
  <c r="A583" i="203"/>
  <c r="N582" i="203"/>
  <c r="A582" i="203"/>
  <c r="N581" i="203"/>
  <c r="A581" i="203"/>
  <c r="P580" i="203"/>
  <c r="O580" i="203"/>
  <c r="A580" i="203"/>
  <c r="A579" i="203"/>
  <c r="A578" i="203"/>
  <c r="A577" i="203"/>
  <c r="A576" i="203"/>
  <c r="A575" i="203"/>
  <c r="A574" i="203"/>
  <c r="N65" i="203"/>
  <c r="N64" i="203" s="1"/>
  <c r="A65" i="203"/>
  <c r="P64" i="203"/>
  <c r="P572" i="203" s="1"/>
  <c r="O572" i="203"/>
  <c r="A64" i="203"/>
  <c r="A573" i="203"/>
  <c r="A572" i="203"/>
  <c r="N570" i="203"/>
  <c r="N569" i="203" s="1"/>
  <c r="A570" i="203"/>
  <c r="P567" i="203"/>
  <c r="A569" i="203"/>
  <c r="A568" i="203"/>
  <c r="A567" i="203"/>
  <c r="A566" i="203"/>
  <c r="A565" i="203"/>
  <c r="N563" i="203"/>
  <c r="A563" i="203"/>
  <c r="N562" i="203"/>
  <c r="A562" i="203"/>
  <c r="N561" i="203"/>
  <c r="A561" i="203"/>
  <c r="P558" i="203"/>
  <c r="O558" i="203"/>
  <c r="A560" i="203"/>
  <c r="A559" i="203"/>
  <c r="A558" i="203"/>
  <c r="N557" i="203"/>
  <c r="A557" i="203"/>
  <c r="N556" i="203"/>
  <c r="A556" i="203"/>
  <c r="P555" i="203"/>
  <c r="O555" i="203"/>
  <c r="A555" i="203"/>
  <c r="N554" i="203"/>
  <c r="A554" i="203"/>
  <c r="P553" i="203"/>
  <c r="O553" i="203"/>
  <c r="A553" i="203"/>
  <c r="N552" i="203"/>
  <c r="A552" i="203"/>
  <c r="P551" i="203"/>
  <c r="O551" i="203"/>
  <c r="A551" i="203"/>
  <c r="A550" i="203"/>
  <c r="A549" i="203"/>
  <c r="A546" i="203"/>
  <c r="N545" i="203"/>
  <c r="A545" i="203"/>
  <c r="P544" i="203"/>
  <c r="O544" i="203"/>
  <c r="A544" i="203"/>
  <c r="N543" i="203"/>
  <c r="A543" i="203"/>
  <c r="N541" i="203"/>
  <c r="A541" i="203"/>
  <c r="N540" i="203"/>
  <c r="A540" i="203"/>
  <c r="A539" i="203"/>
  <c r="A538" i="203"/>
  <c r="A537" i="203"/>
  <c r="A535" i="203"/>
  <c r="A534" i="203"/>
  <c r="A533" i="203"/>
  <c r="N532" i="203"/>
  <c r="A532" i="203"/>
  <c r="P531" i="203"/>
  <c r="P529" i="203" s="1"/>
  <c r="O531" i="203"/>
  <c r="N528" i="203"/>
  <c r="A528" i="203"/>
  <c r="N527" i="203"/>
  <c r="A527" i="203"/>
  <c r="P526" i="203"/>
  <c r="P524" i="203" s="1"/>
  <c r="O526" i="203"/>
  <c r="O524" i="203" s="1"/>
  <c r="A526" i="203"/>
  <c r="A525" i="203"/>
  <c r="A524" i="203"/>
  <c r="N523" i="203"/>
  <c r="A523" i="203"/>
  <c r="P522" i="203"/>
  <c r="O522" i="203"/>
  <c r="A522" i="203"/>
  <c r="N521" i="203"/>
  <c r="A521" i="203"/>
  <c r="P520" i="203"/>
  <c r="O520" i="203"/>
  <c r="A520" i="203"/>
  <c r="A519" i="203"/>
  <c r="A518" i="203"/>
  <c r="A517" i="203"/>
  <c r="A516" i="203"/>
  <c r="P514" i="203"/>
  <c r="O514" i="203"/>
  <c r="A514" i="203"/>
  <c r="N513" i="203"/>
  <c r="A513" i="203"/>
  <c r="N512" i="203"/>
  <c r="A512" i="203"/>
  <c r="N511" i="203"/>
  <c r="A511" i="203"/>
  <c r="P510" i="203"/>
  <c r="O510" i="203"/>
  <c r="A510" i="203"/>
  <c r="N509" i="203"/>
  <c r="A509" i="203"/>
  <c r="N508" i="203"/>
  <c r="A508" i="203"/>
  <c r="N507" i="203"/>
  <c r="A507" i="203"/>
  <c r="N506" i="203"/>
  <c r="A506" i="203"/>
  <c r="N505" i="203"/>
  <c r="A505" i="203"/>
  <c r="N504" i="203"/>
  <c r="A504" i="203"/>
  <c r="N503" i="203"/>
  <c r="A503" i="203"/>
  <c r="N502" i="203"/>
  <c r="A502" i="203"/>
  <c r="N501" i="203"/>
  <c r="A501" i="203"/>
  <c r="P500" i="203"/>
  <c r="O500" i="203"/>
  <c r="A500" i="203"/>
  <c r="N497" i="203"/>
  <c r="A497" i="203"/>
  <c r="N496" i="203"/>
  <c r="A496" i="203"/>
  <c r="A495" i="203"/>
  <c r="A494" i="203"/>
  <c r="A493" i="203"/>
  <c r="A492" i="203"/>
  <c r="A491" i="203"/>
  <c r="A490" i="203"/>
  <c r="A489" i="203"/>
  <c r="N486" i="203"/>
  <c r="A486" i="203"/>
  <c r="P485" i="203"/>
  <c r="O485" i="203"/>
  <c r="O480" i="203" s="1"/>
  <c r="A485" i="203"/>
  <c r="N484" i="203"/>
  <c r="A484" i="203"/>
  <c r="N483" i="203"/>
  <c r="A483" i="203"/>
  <c r="A482" i="203"/>
  <c r="A481" i="203"/>
  <c r="A480" i="203"/>
  <c r="A479" i="203"/>
  <c r="A478" i="203"/>
  <c r="A477" i="203"/>
  <c r="A476" i="203"/>
  <c r="N475" i="203"/>
  <c r="A475" i="203"/>
  <c r="N474" i="203"/>
  <c r="A474" i="203"/>
  <c r="P473" i="203"/>
  <c r="O473" i="203"/>
  <c r="A473" i="203"/>
  <c r="N472" i="203"/>
  <c r="N471" i="203"/>
  <c r="N469" i="203"/>
  <c r="A469" i="203"/>
  <c r="N468" i="203"/>
  <c r="A468" i="203"/>
  <c r="N467" i="203"/>
  <c r="A467" i="203"/>
  <c r="N466" i="203"/>
  <c r="A466" i="203"/>
  <c r="N465" i="203"/>
  <c r="A465" i="203"/>
  <c r="P464" i="203"/>
  <c r="A464" i="203"/>
  <c r="N463" i="203"/>
  <c r="A463" i="203"/>
  <c r="N462" i="203"/>
  <c r="A462" i="203"/>
  <c r="N461" i="203"/>
  <c r="A461" i="203"/>
  <c r="N460" i="203"/>
  <c r="A460" i="203"/>
  <c r="N459" i="203"/>
  <c r="A459" i="203"/>
  <c r="N458" i="203"/>
  <c r="A458" i="203"/>
  <c r="N457" i="203"/>
  <c r="A457" i="203"/>
  <c r="N456" i="203"/>
  <c r="A456" i="203"/>
  <c r="P455" i="203"/>
  <c r="O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P445" i="203"/>
  <c r="O445" i="203"/>
  <c r="A445" i="203"/>
  <c r="A444" i="203"/>
  <c r="A443" i="203"/>
  <c r="A442" i="203"/>
  <c r="A441" i="203"/>
  <c r="N94" i="203"/>
  <c r="A94" i="203"/>
  <c r="P93" i="203"/>
  <c r="O93" i="203"/>
  <c r="A93" i="203"/>
  <c r="N429" i="203"/>
  <c r="A429" i="203"/>
  <c r="P428" i="203"/>
  <c r="O428" i="203"/>
  <c r="A428" i="203"/>
  <c r="N440" i="203"/>
  <c r="A440" i="203"/>
  <c r="P439" i="203"/>
  <c r="O439" i="203"/>
  <c r="A439" i="203"/>
  <c r="N438" i="203"/>
  <c r="A438" i="203"/>
  <c r="P437" i="203"/>
  <c r="O437" i="203"/>
  <c r="A437" i="203"/>
  <c r="N436" i="203"/>
  <c r="A436" i="203"/>
  <c r="N435" i="203"/>
  <c r="A435" i="203"/>
  <c r="N434" i="203"/>
  <c r="A434" i="203"/>
  <c r="P433" i="203"/>
  <c r="O433" i="203"/>
  <c r="A433" i="203"/>
  <c r="N432" i="203"/>
  <c r="A432" i="203"/>
  <c r="N431" i="203"/>
  <c r="A431" i="203"/>
  <c r="P430" i="203"/>
  <c r="O430" i="203"/>
  <c r="A430" i="203"/>
  <c r="A427" i="203"/>
  <c r="A426" i="203"/>
  <c r="A425" i="203"/>
  <c r="A424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66" i="204"/>
  <c r="P761" i="204"/>
  <c r="P759" i="204" s="1"/>
  <c r="O761" i="204"/>
  <c r="O759" i="204" s="1"/>
  <c r="N758" i="204"/>
  <c r="P757" i="204"/>
  <c r="O757" i="204"/>
  <c r="N756" i="204"/>
  <c r="P755" i="204"/>
  <c r="O755" i="204"/>
  <c r="N750" i="204"/>
  <c r="N749" i="204" s="1"/>
  <c r="P749" i="204"/>
  <c r="O749" i="204"/>
  <c r="N744" i="204"/>
  <c r="N743" i="204" s="1"/>
  <c r="N742" i="204"/>
  <c r="N741" i="204"/>
  <c r="N740" i="204"/>
  <c r="N738" i="204"/>
  <c r="N737" i="204"/>
  <c r="N736" i="204"/>
  <c r="P735" i="204"/>
  <c r="O735" i="204"/>
  <c r="N734" i="204"/>
  <c r="N733" i="204"/>
  <c r="N732" i="204"/>
  <c r="P731" i="204"/>
  <c r="O731" i="204"/>
  <c r="N729" i="204"/>
  <c r="N726" i="204"/>
  <c r="N725" i="204"/>
  <c r="P724" i="204"/>
  <c r="O724" i="204"/>
  <c r="N723" i="204"/>
  <c r="N721" i="204"/>
  <c r="N720" i="204"/>
  <c r="N719" i="204"/>
  <c r="P718" i="204"/>
  <c r="N717" i="204"/>
  <c r="P716" i="204"/>
  <c r="O716" i="204"/>
  <c r="N715" i="204"/>
  <c r="N713" i="204"/>
  <c r="N712" i="204"/>
  <c r="N711" i="204"/>
  <c r="P710" i="204"/>
  <c r="N709" i="204"/>
  <c r="N708" i="204"/>
  <c r="N707" i="204"/>
  <c r="N706" i="204"/>
  <c r="N705" i="204"/>
  <c r="N704" i="204"/>
  <c r="N703" i="204"/>
  <c r="P702" i="204"/>
  <c r="O702" i="204"/>
  <c r="N697" i="204"/>
  <c r="N696" i="204"/>
  <c r="P695" i="204"/>
  <c r="O695" i="204"/>
  <c r="N694" i="204"/>
  <c r="N693" i="204"/>
  <c r="P692" i="204"/>
  <c r="O692" i="204"/>
  <c r="N691" i="204"/>
  <c r="N690" i="204"/>
  <c r="P689" i="204"/>
  <c r="O689" i="204"/>
  <c r="N688" i="204"/>
  <c r="N683" i="204"/>
  <c r="N682" i="204"/>
  <c r="P681" i="204"/>
  <c r="O681" i="204"/>
  <c r="N676" i="204"/>
  <c r="P675" i="204"/>
  <c r="P673" i="204" s="1"/>
  <c r="P671" i="204" s="1"/>
  <c r="O675" i="204"/>
  <c r="O673" i="204" s="1"/>
  <c r="O671" i="204" s="1"/>
  <c r="N666" i="204"/>
  <c r="P665" i="204"/>
  <c r="O665" i="204"/>
  <c r="N664" i="204"/>
  <c r="N663" i="204"/>
  <c r="P662" i="204"/>
  <c r="O662" i="204"/>
  <c r="N661" i="204"/>
  <c r="P660" i="204"/>
  <c r="O660" i="204"/>
  <c r="N659" i="204"/>
  <c r="P658" i="204"/>
  <c r="O658" i="204"/>
  <c r="N657" i="204"/>
  <c r="P656" i="204"/>
  <c r="O656" i="204"/>
  <c r="N655" i="204"/>
  <c r="N654" i="204"/>
  <c r="N653" i="204"/>
  <c r="N652" i="204"/>
  <c r="P651" i="204"/>
  <c r="O651" i="204"/>
  <c r="N645" i="204"/>
  <c r="N644" i="204" s="1"/>
  <c r="N643" i="204"/>
  <c r="N642" i="204"/>
  <c r="N641" i="204"/>
  <c r="N640" i="204"/>
  <c r="P639" i="204"/>
  <c r="O639" i="204"/>
  <c r="N638" i="204"/>
  <c r="P637" i="204"/>
  <c r="O637" i="204"/>
  <c r="N636" i="204"/>
  <c r="N635" i="204"/>
  <c r="P634" i="204"/>
  <c r="O634" i="204"/>
  <c r="N633" i="204"/>
  <c r="N632" i="204"/>
  <c r="P631" i="204"/>
  <c r="O631" i="204"/>
  <c r="N630" i="204"/>
  <c r="N629" i="204"/>
  <c r="N628" i="204"/>
  <c r="N627" i="204"/>
  <c r="P626" i="204"/>
  <c r="O626" i="204"/>
  <c r="N621" i="204"/>
  <c r="N620" i="204"/>
  <c r="P619" i="204"/>
  <c r="P617" i="204" s="1"/>
  <c r="O619" i="204"/>
  <c r="O617" i="204" s="1"/>
  <c r="N614" i="204"/>
  <c r="P613" i="204"/>
  <c r="O613" i="204"/>
  <c r="A613" i="204"/>
  <c r="N612" i="204"/>
  <c r="N611" i="204"/>
  <c r="P610" i="204"/>
  <c r="P608" i="204" s="1"/>
  <c r="O610" i="204"/>
  <c r="A610" i="204"/>
  <c r="A609" i="204"/>
  <c r="A608" i="204"/>
  <c r="A607" i="204"/>
  <c r="A606" i="204"/>
  <c r="N605" i="204"/>
  <c r="A605" i="204"/>
  <c r="N604" i="204"/>
  <c r="A604" i="204"/>
  <c r="P603" i="204"/>
  <c r="P601" i="204" s="1"/>
  <c r="O603" i="204"/>
  <c r="O601" i="204" s="1"/>
  <c r="A603" i="204"/>
  <c r="A602" i="204"/>
  <c r="A601" i="204"/>
  <c r="N600" i="204"/>
  <c r="N599" i="204" s="1"/>
  <c r="P599" i="204"/>
  <c r="O599" i="204"/>
  <c r="N598" i="204"/>
  <c r="P597" i="204"/>
  <c r="O597" i="204"/>
  <c r="N596" i="204"/>
  <c r="P595" i="204"/>
  <c r="O595" i="204"/>
  <c r="N594" i="204"/>
  <c r="P593" i="204"/>
  <c r="O593" i="204"/>
  <c r="N592" i="204"/>
  <c r="A592" i="204"/>
  <c r="N590" i="204"/>
  <c r="A590" i="204"/>
  <c r="P589" i="204"/>
  <c r="O589" i="204"/>
  <c r="A589" i="204"/>
  <c r="N588" i="204"/>
  <c r="A588" i="204"/>
  <c r="N586" i="204"/>
  <c r="A586" i="204"/>
  <c r="P585" i="204"/>
  <c r="O585" i="204"/>
  <c r="A585" i="204"/>
  <c r="N584" i="204"/>
  <c r="A584" i="204"/>
  <c r="N583" i="204"/>
  <c r="A583" i="204"/>
  <c r="N582" i="204"/>
  <c r="A582" i="204"/>
  <c r="N581" i="204"/>
  <c r="A581" i="204"/>
  <c r="P580" i="204"/>
  <c r="O580" i="204"/>
  <c r="A580" i="204"/>
  <c r="A579" i="204"/>
  <c r="A578" i="204"/>
  <c r="A577" i="204"/>
  <c r="A576" i="204"/>
  <c r="A575" i="204"/>
  <c r="A574" i="204"/>
  <c r="N65" i="204"/>
  <c r="N64" i="204" s="1"/>
  <c r="A65" i="204"/>
  <c r="P64" i="204"/>
  <c r="P572" i="204" s="1"/>
  <c r="O572" i="204"/>
  <c r="A64" i="204"/>
  <c r="A573" i="204"/>
  <c r="A572" i="204"/>
  <c r="N570" i="204"/>
  <c r="N569" i="204" s="1"/>
  <c r="A570" i="204"/>
  <c r="P567" i="204"/>
  <c r="A569" i="204"/>
  <c r="A568" i="204"/>
  <c r="A567" i="204"/>
  <c r="A566" i="204"/>
  <c r="A565" i="204"/>
  <c r="N563" i="204"/>
  <c r="A563" i="204"/>
  <c r="N562" i="204"/>
  <c r="A562" i="204"/>
  <c r="N561" i="204"/>
  <c r="A561" i="204"/>
  <c r="P558" i="204"/>
  <c r="O558" i="204"/>
  <c r="A560" i="204"/>
  <c r="A559" i="204"/>
  <c r="A558" i="204"/>
  <c r="N557" i="204"/>
  <c r="A557" i="204"/>
  <c r="N556" i="204"/>
  <c r="A556" i="204"/>
  <c r="P555" i="204"/>
  <c r="O555" i="204"/>
  <c r="A555" i="204"/>
  <c r="N554" i="204"/>
  <c r="A554" i="204"/>
  <c r="P553" i="204"/>
  <c r="O553" i="204"/>
  <c r="A553" i="204"/>
  <c r="N552" i="204"/>
  <c r="A552" i="204"/>
  <c r="P551" i="204"/>
  <c r="O551" i="204"/>
  <c r="A551" i="204"/>
  <c r="A550" i="204"/>
  <c r="A549" i="204"/>
  <c r="A546" i="204"/>
  <c r="N545" i="204"/>
  <c r="A545" i="204"/>
  <c r="P544" i="204"/>
  <c r="O544" i="204"/>
  <c r="A544" i="204"/>
  <c r="N543" i="204"/>
  <c r="A543" i="204"/>
  <c r="N541" i="204"/>
  <c r="A541" i="204"/>
  <c r="N540" i="204"/>
  <c r="A540" i="204"/>
  <c r="A539" i="204"/>
  <c r="A538" i="204"/>
  <c r="A537" i="204"/>
  <c r="A535" i="204"/>
  <c r="A534" i="204"/>
  <c r="A533" i="204"/>
  <c r="N532" i="204"/>
  <c r="A532" i="204"/>
  <c r="P531" i="204"/>
  <c r="P529" i="204" s="1"/>
  <c r="O531" i="204"/>
  <c r="O529" i="204" s="1"/>
  <c r="N528" i="204"/>
  <c r="A528" i="204"/>
  <c r="N527" i="204"/>
  <c r="A527" i="204"/>
  <c r="P526" i="204"/>
  <c r="P524" i="204" s="1"/>
  <c r="O526" i="204"/>
  <c r="O524" i="204" s="1"/>
  <c r="A526" i="204"/>
  <c r="A525" i="204"/>
  <c r="A524" i="204"/>
  <c r="N523" i="204"/>
  <c r="A523" i="204"/>
  <c r="P522" i="204"/>
  <c r="O522" i="204"/>
  <c r="A522" i="204"/>
  <c r="N521" i="204"/>
  <c r="A521" i="204"/>
  <c r="P520" i="204"/>
  <c r="O520" i="204"/>
  <c r="A520" i="204"/>
  <c r="A519" i="204"/>
  <c r="A518" i="204"/>
  <c r="A517" i="204"/>
  <c r="A516" i="204"/>
  <c r="P514" i="204"/>
  <c r="O514" i="204"/>
  <c r="A514" i="204"/>
  <c r="N513" i="204"/>
  <c r="A513" i="204"/>
  <c r="N512" i="204"/>
  <c r="A512" i="204"/>
  <c r="N511" i="204"/>
  <c r="A511" i="204"/>
  <c r="P510" i="204"/>
  <c r="O510" i="204"/>
  <c r="A510" i="204"/>
  <c r="N509" i="204"/>
  <c r="A509" i="204"/>
  <c r="N508" i="204"/>
  <c r="A508" i="204"/>
  <c r="N507" i="204"/>
  <c r="A507" i="204"/>
  <c r="N506" i="204"/>
  <c r="A506" i="204"/>
  <c r="N505" i="204"/>
  <c r="A505" i="204"/>
  <c r="N504" i="204"/>
  <c r="A504" i="204"/>
  <c r="N503" i="204"/>
  <c r="A503" i="204"/>
  <c r="N502" i="204"/>
  <c r="A502" i="204"/>
  <c r="N501" i="204"/>
  <c r="A501" i="204"/>
  <c r="P500" i="204"/>
  <c r="O500" i="204"/>
  <c r="A500" i="204"/>
  <c r="N497" i="204"/>
  <c r="A497" i="204"/>
  <c r="N496" i="204"/>
  <c r="A496" i="204"/>
  <c r="A495" i="204"/>
  <c r="A494" i="204"/>
  <c r="A493" i="204"/>
  <c r="A492" i="204"/>
  <c r="A491" i="204"/>
  <c r="A490" i="204"/>
  <c r="A489" i="204"/>
  <c r="N486" i="204"/>
  <c r="A486" i="204"/>
  <c r="P485" i="204"/>
  <c r="O485" i="204"/>
  <c r="O480" i="204" s="1"/>
  <c r="A485" i="204"/>
  <c r="N484" i="204"/>
  <c r="A484" i="204"/>
  <c r="N483" i="204"/>
  <c r="A483" i="204"/>
  <c r="A482" i="204"/>
  <c r="A481" i="204"/>
  <c r="A480" i="204"/>
  <c r="A479" i="204"/>
  <c r="A478" i="204"/>
  <c r="A477" i="204"/>
  <c r="A476" i="204"/>
  <c r="N475" i="204"/>
  <c r="A475" i="204"/>
  <c r="N474" i="204"/>
  <c r="A474" i="204"/>
  <c r="P473" i="204"/>
  <c r="O473" i="204"/>
  <c r="A473" i="204"/>
  <c r="N472" i="204"/>
  <c r="N471" i="204"/>
  <c r="N469" i="204"/>
  <c r="A469" i="204"/>
  <c r="N468" i="204"/>
  <c r="A468" i="204"/>
  <c r="N467" i="204"/>
  <c r="A467" i="204"/>
  <c r="N466" i="204"/>
  <c r="A466" i="204"/>
  <c r="N465" i="204"/>
  <c r="A465" i="204"/>
  <c r="P464" i="204"/>
  <c r="A464" i="204"/>
  <c r="N463" i="204"/>
  <c r="A463" i="204"/>
  <c r="N462" i="204"/>
  <c r="A462" i="204"/>
  <c r="N461" i="204"/>
  <c r="A461" i="204"/>
  <c r="N460" i="204"/>
  <c r="A460" i="204"/>
  <c r="N459" i="204"/>
  <c r="A459" i="204"/>
  <c r="N458" i="204"/>
  <c r="A458" i="204"/>
  <c r="N457" i="204"/>
  <c r="A457" i="204"/>
  <c r="N456" i="204"/>
  <c r="A456" i="204"/>
  <c r="P455" i="204"/>
  <c r="O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P445" i="204"/>
  <c r="O445" i="204"/>
  <c r="A445" i="204"/>
  <c r="A444" i="204"/>
  <c r="A443" i="204"/>
  <c r="A442" i="204"/>
  <c r="A441" i="204"/>
  <c r="N94" i="204"/>
  <c r="A94" i="204"/>
  <c r="P93" i="204"/>
  <c r="O93" i="204"/>
  <c r="A93" i="204"/>
  <c r="N429" i="204"/>
  <c r="A429" i="204"/>
  <c r="P428" i="204"/>
  <c r="O428" i="204"/>
  <c r="A428" i="204"/>
  <c r="N440" i="204"/>
  <c r="A440" i="204"/>
  <c r="P439" i="204"/>
  <c r="O439" i="204"/>
  <c r="A439" i="204"/>
  <c r="N438" i="204"/>
  <c r="A438" i="204"/>
  <c r="P437" i="204"/>
  <c r="O437" i="204"/>
  <c r="A437" i="204"/>
  <c r="N436" i="204"/>
  <c r="A436" i="204"/>
  <c r="N435" i="204"/>
  <c r="A435" i="204"/>
  <c r="N434" i="204"/>
  <c r="A434" i="204"/>
  <c r="P433" i="204"/>
  <c r="O433" i="204"/>
  <c r="A433" i="204"/>
  <c r="N432" i="204"/>
  <c r="A432" i="204"/>
  <c r="N431" i="204"/>
  <c r="A431" i="204"/>
  <c r="P430" i="204"/>
  <c r="O430" i="204"/>
  <c r="A430" i="204"/>
  <c r="A427" i="204"/>
  <c r="A426" i="204"/>
  <c r="A425" i="204"/>
  <c r="A424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66" i="205"/>
  <c r="P761" i="205"/>
  <c r="P759" i="205" s="1"/>
  <c r="N758" i="205"/>
  <c r="P757" i="205"/>
  <c r="O757" i="205"/>
  <c r="N756" i="205"/>
  <c r="P755" i="205"/>
  <c r="O755" i="205"/>
  <c r="N750" i="205"/>
  <c r="N749" i="205" s="1"/>
  <c r="P749" i="205"/>
  <c r="O749" i="205"/>
  <c r="N744" i="205"/>
  <c r="N743" i="205" s="1"/>
  <c r="N742" i="205"/>
  <c r="N741" i="205"/>
  <c r="N740" i="205"/>
  <c r="N738" i="205"/>
  <c r="N737" i="205"/>
  <c r="N736" i="205"/>
  <c r="P735" i="205"/>
  <c r="O735" i="205"/>
  <c r="N734" i="205"/>
  <c r="N733" i="205"/>
  <c r="N732" i="205"/>
  <c r="O731" i="205"/>
  <c r="N731" i="205" s="1"/>
  <c r="N729" i="205"/>
  <c r="N726" i="205"/>
  <c r="N725" i="205"/>
  <c r="P724" i="205"/>
  <c r="O724" i="205"/>
  <c r="N723" i="205"/>
  <c r="N721" i="205"/>
  <c r="N720" i="205"/>
  <c r="N719" i="205"/>
  <c r="P718" i="205"/>
  <c r="N717" i="205"/>
  <c r="P716" i="205"/>
  <c r="O716" i="205"/>
  <c r="N715" i="205"/>
  <c r="N713" i="205"/>
  <c r="N712" i="205"/>
  <c r="N711" i="205"/>
  <c r="P710" i="205"/>
  <c r="N709" i="205"/>
  <c r="N708" i="205"/>
  <c r="N707" i="205"/>
  <c r="N706" i="205"/>
  <c r="N705" i="205"/>
  <c r="N704" i="205"/>
  <c r="N703" i="205"/>
  <c r="P702" i="205"/>
  <c r="O702" i="205"/>
  <c r="N697" i="205"/>
  <c r="N696" i="205"/>
  <c r="P695" i="205"/>
  <c r="O695" i="205"/>
  <c r="N694" i="205"/>
  <c r="N693" i="205"/>
  <c r="P692" i="205"/>
  <c r="O692" i="205"/>
  <c r="N691" i="205"/>
  <c r="N690" i="205"/>
  <c r="P689" i="205"/>
  <c r="O689" i="205"/>
  <c r="N688" i="205"/>
  <c r="N683" i="205"/>
  <c r="N682" i="205"/>
  <c r="P681" i="205"/>
  <c r="O681" i="205"/>
  <c r="N676" i="205"/>
  <c r="P675" i="205"/>
  <c r="P673" i="205" s="1"/>
  <c r="P671" i="205" s="1"/>
  <c r="O675" i="205"/>
  <c r="N666" i="205"/>
  <c r="P665" i="205"/>
  <c r="O665" i="205"/>
  <c r="N664" i="205"/>
  <c r="N663" i="205"/>
  <c r="P662" i="205"/>
  <c r="O662" i="205"/>
  <c r="N661" i="205"/>
  <c r="P660" i="205"/>
  <c r="O660" i="205"/>
  <c r="N659" i="205"/>
  <c r="P658" i="205"/>
  <c r="O658" i="205"/>
  <c r="N657" i="205"/>
  <c r="P656" i="205"/>
  <c r="O656" i="205"/>
  <c r="N655" i="205"/>
  <c r="N654" i="205"/>
  <c r="N653" i="205"/>
  <c r="N652" i="205"/>
  <c r="P651" i="205"/>
  <c r="O651" i="205"/>
  <c r="N645" i="205"/>
  <c r="N644" i="205" s="1"/>
  <c r="N643" i="205"/>
  <c r="N642" i="205"/>
  <c r="N641" i="205"/>
  <c r="N640" i="205"/>
  <c r="P639" i="205"/>
  <c r="O639" i="205"/>
  <c r="N638" i="205"/>
  <c r="P637" i="205"/>
  <c r="O637" i="205"/>
  <c r="N636" i="205"/>
  <c r="N635" i="205"/>
  <c r="P634" i="205"/>
  <c r="O634" i="205"/>
  <c r="N633" i="205"/>
  <c r="N632" i="205"/>
  <c r="P631" i="205"/>
  <c r="O631" i="205"/>
  <c r="N630" i="205"/>
  <c r="N629" i="205"/>
  <c r="N628" i="205"/>
  <c r="N627" i="205"/>
  <c r="P626" i="205"/>
  <c r="O626" i="205"/>
  <c r="N621" i="205"/>
  <c r="N620" i="205"/>
  <c r="P619" i="205"/>
  <c r="P617" i="205" s="1"/>
  <c r="O619" i="205"/>
  <c r="N614" i="205"/>
  <c r="P613" i="205"/>
  <c r="O613" i="205"/>
  <c r="A613" i="205"/>
  <c r="N612" i="205"/>
  <c r="N611" i="205"/>
  <c r="P610" i="205"/>
  <c r="O610" i="205"/>
  <c r="A610" i="205"/>
  <c r="A609" i="205"/>
  <c r="A608" i="205"/>
  <c r="A607" i="205"/>
  <c r="A606" i="205"/>
  <c r="N605" i="205"/>
  <c r="A605" i="205"/>
  <c r="N604" i="205"/>
  <c r="A604" i="205"/>
  <c r="P603" i="205"/>
  <c r="P601" i="205" s="1"/>
  <c r="O603" i="205"/>
  <c r="O601" i="205" s="1"/>
  <c r="A603" i="205"/>
  <c r="A602" i="205"/>
  <c r="A601" i="205"/>
  <c r="N600" i="205"/>
  <c r="N599" i="205" s="1"/>
  <c r="P599" i="205"/>
  <c r="O599" i="205"/>
  <c r="N598" i="205"/>
  <c r="P597" i="205"/>
  <c r="O597" i="205"/>
  <c r="N596" i="205"/>
  <c r="P595" i="205"/>
  <c r="O595" i="205"/>
  <c r="N594" i="205"/>
  <c r="P593" i="205"/>
  <c r="O593" i="205"/>
  <c r="N592" i="205"/>
  <c r="A592" i="205"/>
  <c r="N590" i="205"/>
  <c r="A590" i="205"/>
  <c r="P589" i="205"/>
  <c r="O589" i="205"/>
  <c r="A589" i="205"/>
  <c r="N588" i="205"/>
  <c r="A588" i="205"/>
  <c r="N586" i="205"/>
  <c r="A586" i="205"/>
  <c r="P585" i="205"/>
  <c r="O585" i="205"/>
  <c r="A585" i="205"/>
  <c r="N584" i="205"/>
  <c r="A584" i="205"/>
  <c r="N583" i="205"/>
  <c r="A583" i="205"/>
  <c r="N582" i="205"/>
  <c r="A582" i="205"/>
  <c r="N581" i="205"/>
  <c r="A581" i="205"/>
  <c r="P580" i="205"/>
  <c r="O580" i="205"/>
  <c r="A580" i="205"/>
  <c r="A579" i="205"/>
  <c r="A578" i="205"/>
  <c r="A577" i="205"/>
  <c r="A576" i="205"/>
  <c r="A575" i="205"/>
  <c r="A574" i="205"/>
  <c r="N65" i="205"/>
  <c r="N64" i="205" s="1"/>
  <c r="A65" i="205"/>
  <c r="P64" i="205"/>
  <c r="P572" i="205" s="1"/>
  <c r="A64" i="205"/>
  <c r="A573" i="205"/>
  <c r="A572" i="205"/>
  <c r="N570" i="205"/>
  <c r="N569" i="205" s="1"/>
  <c r="A570" i="205"/>
  <c r="A569" i="205"/>
  <c r="A568" i="205"/>
  <c r="P567" i="205"/>
  <c r="A567" i="205"/>
  <c r="A566" i="205"/>
  <c r="A565" i="205"/>
  <c r="N563" i="205"/>
  <c r="A563" i="205"/>
  <c r="N562" i="205"/>
  <c r="A562" i="205"/>
  <c r="N561" i="205"/>
  <c r="A561" i="205"/>
  <c r="P558" i="205"/>
  <c r="O558" i="205"/>
  <c r="A560" i="205"/>
  <c r="A559" i="205"/>
  <c r="A558" i="205"/>
  <c r="N557" i="205"/>
  <c r="A557" i="205"/>
  <c r="N556" i="205"/>
  <c r="A556" i="205"/>
  <c r="P555" i="205"/>
  <c r="O555" i="205"/>
  <c r="A555" i="205"/>
  <c r="N554" i="205"/>
  <c r="A554" i="205"/>
  <c r="P553" i="205"/>
  <c r="O553" i="205"/>
  <c r="A553" i="205"/>
  <c r="N552" i="205"/>
  <c r="A552" i="205"/>
  <c r="P551" i="205"/>
  <c r="O551" i="205"/>
  <c r="A551" i="205"/>
  <c r="A550" i="205"/>
  <c r="A549" i="205"/>
  <c r="A546" i="205"/>
  <c r="N545" i="205"/>
  <c r="A545" i="205"/>
  <c r="P544" i="205"/>
  <c r="O544" i="205"/>
  <c r="A544" i="205"/>
  <c r="N543" i="205"/>
  <c r="A543" i="205"/>
  <c r="N541" i="205"/>
  <c r="A541" i="205"/>
  <c r="N540" i="205"/>
  <c r="A540" i="205"/>
  <c r="A539" i="205"/>
  <c r="A538" i="205"/>
  <c r="A537" i="205"/>
  <c r="A535" i="205"/>
  <c r="A534" i="205"/>
  <c r="A533" i="205"/>
  <c r="N532" i="205"/>
  <c r="A532" i="205"/>
  <c r="P531" i="205"/>
  <c r="P529" i="205" s="1"/>
  <c r="O531" i="205"/>
  <c r="N528" i="205"/>
  <c r="A528" i="205"/>
  <c r="N527" i="205"/>
  <c r="A527" i="205"/>
  <c r="P526" i="205"/>
  <c r="P524" i="205" s="1"/>
  <c r="O526" i="205"/>
  <c r="O524" i="205" s="1"/>
  <c r="A526" i="205"/>
  <c r="A525" i="205"/>
  <c r="A524" i="205"/>
  <c r="N523" i="205"/>
  <c r="A523" i="205"/>
  <c r="P522" i="205"/>
  <c r="O522" i="205"/>
  <c r="A522" i="205"/>
  <c r="N521" i="205"/>
  <c r="A521" i="205"/>
  <c r="P520" i="205"/>
  <c r="O520" i="205"/>
  <c r="A520" i="205"/>
  <c r="A519" i="205"/>
  <c r="A518" i="205"/>
  <c r="A517" i="205"/>
  <c r="A516" i="205"/>
  <c r="P514" i="205"/>
  <c r="O514" i="205"/>
  <c r="A514" i="205"/>
  <c r="N513" i="205"/>
  <c r="A513" i="205"/>
  <c r="N512" i="205"/>
  <c r="A512" i="205"/>
  <c r="N511" i="205"/>
  <c r="A511" i="205"/>
  <c r="P510" i="205"/>
  <c r="O510" i="205"/>
  <c r="A510" i="205"/>
  <c r="N509" i="205"/>
  <c r="A509" i="205"/>
  <c r="N508" i="205"/>
  <c r="A508" i="205"/>
  <c r="N507" i="205"/>
  <c r="A507" i="205"/>
  <c r="N506" i="205"/>
  <c r="A506" i="205"/>
  <c r="N505" i="205"/>
  <c r="A505" i="205"/>
  <c r="N504" i="205"/>
  <c r="A504" i="205"/>
  <c r="N503" i="205"/>
  <c r="A503" i="205"/>
  <c r="N502" i="205"/>
  <c r="A502" i="205"/>
  <c r="N501" i="205"/>
  <c r="A501" i="205"/>
  <c r="P500" i="205"/>
  <c r="O500" i="205"/>
  <c r="A500" i="205"/>
  <c r="N497" i="205"/>
  <c r="A497" i="205"/>
  <c r="N496" i="205"/>
  <c r="A496" i="205"/>
  <c r="A495" i="205"/>
  <c r="A494" i="205"/>
  <c r="A493" i="205"/>
  <c r="A492" i="205"/>
  <c r="A491" i="205"/>
  <c r="A490" i="205"/>
  <c r="A489" i="205"/>
  <c r="N486" i="205"/>
  <c r="A486" i="205"/>
  <c r="P485" i="205"/>
  <c r="O485" i="205"/>
  <c r="O480" i="205" s="1"/>
  <c r="A485" i="205"/>
  <c r="N484" i="205"/>
  <c r="A484" i="205"/>
  <c r="N483" i="205"/>
  <c r="A483" i="205"/>
  <c r="A482" i="205"/>
  <c r="A481" i="205"/>
  <c r="A480" i="205"/>
  <c r="A479" i="205"/>
  <c r="A478" i="205"/>
  <c r="A477" i="205"/>
  <c r="A476" i="205"/>
  <c r="N475" i="205"/>
  <c r="A475" i="205"/>
  <c r="N474" i="205"/>
  <c r="A474" i="205"/>
  <c r="P473" i="205"/>
  <c r="O473" i="205"/>
  <c r="A473" i="205"/>
  <c r="N472" i="205"/>
  <c r="N471" i="205"/>
  <c r="N469" i="205"/>
  <c r="A469" i="205"/>
  <c r="N468" i="205"/>
  <c r="A468" i="205"/>
  <c r="N467" i="205"/>
  <c r="A467" i="205"/>
  <c r="N466" i="205"/>
  <c r="A466" i="205"/>
  <c r="N465" i="205"/>
  <c r="A465" i="205"/>
  <c r="P464" i="205"/>
  <c r="A464" i="205"/>
  <c r="N463" i="205"/>
  <c r="A463" i="205"/>
  <c r="N462" i="205"/>
  <c r="A462" i="205"/>
  <c r="N461" i="205"/>
  <c r="A461" i="205"/>
  <c r="N460" i="205"/>
  <c r="A460" i="205"/>
  <c r="N459" i="205"/>
  <c r="A459" i="205"/>
  <c r="N458" i="205"/>
  <c r="A458" i="205"/>
  <c r="N457" i="205"/>
  <c r="A457" i="205"/>
  <c r="N456" i="205"/>
  <c r="A456" i="205"/>
  <c r="P455" i="205"/>
  <c r="O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P445" i="205"/>
  <c r="O445" i="205"/>
  <c r="A445" i="205"/>
  <c r="A444" i="205"/>
  <c r="A443" i="205"/>
  <c r="A442" i="205"/>
  <c r="A441" i="205"/>
  <c r="N94" i="205"/>
  <c r="A94" i="205"/>
  <c r="P93" i="205"/>
  <c r="O93" i="205"/>
  <c r="A93" i="205"/>
  <c r="N429" i="205"/>
  <c r="A429" i="205"/>
  <c r="P428" i="205"/>
  <c r="O428" i="205"/>
  <c r="A428" i="205"/>
  <c r="N440" i="205"/>
  <c r="A440" i="205"/>
  <c r="P439" i="205"/>
  <c r="O439" i="205"/>
  <c r="A439" i="205"/>
  <c r="N438" i="205"/>
  <c r="A438" i="205"/>
  <c r="P437" i="205"/>
  <c r="O437" i="205"/>
  <c r="A437" i="205"/>
  <c r="N436" i="205"/>
  <c r="A436" i="205"/>
  <c r="N435" i="205"/>
  <c r="A435" i="205"/>
  <c r="N434" i="205"/>
  <c r="A434" i="205"/>
  <c r="P433" i="205"/>
  <c r="O433" i="205"/>
  <c r="A433" i="205"/>
  <c r="N432" i="205"/>
  <c r="A432" i="205"/>
  <c r="N431" i="205"/>
  <c r="A431" i="205"/>
  <c r="P430" i="205"/>
  <c r="O430" i="205"/>
  <c r="A430" i="205"/>
  <c r="A427" i="205"/>
  <c r="A426" i="205"/>
  <c r="A425" i="205"/>
  <c r="A424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66" i="206"/>
  <c r="P761" i="206"/>
  <c r="P759" i="206" s="1"/>
  <c r="N758" i="206"/>
  <c r="P757" i="206"/>
  <c r="O757" i="206"/>
  <c r="N756" i="206"/>
  <c r="P755" i="206"/>
  <c r="O755" i="206"/>
  <c r="N750" i="206"/>
  <c r="N749" i="206" s="1"/>
  <c r="P749" i="206"/>
  <c r="O749" i="206"/>
  <c r="N744" i="206"/>
  <c r="N743" i="206" s="1"/>
  <c r="N742" i="206"/>
  <c r="N741" i="206"/>
  <c r="N740" i="206"/>
  <c r="N738" i="206"/>
  <c r="N737" i="206"/>
  <c r="N736" i="206"/>
  <c r="P735" i="206"/>
  <c r="O735" i="206"/>
  <c r="N734" i="206"/>
  <c r="N733" i="206"/>
  <c r="N732" i="206"/>
  <c r="P731" i="206"/>
  <c r="O731" i="206"/>
  <c r="N729" i="206"/>
  <c r="N726" i="206"/>
  <c r="N725" i="206"/>
  <c r="P724" i="206"/>
  <c r="O724" i="206"/>
  <c r="N723" i="206"/>
  <c r="N721" i="206"/>
  <c r="N720" i="206"/>
  <c r="N719" i="206"/>
  <c r="P718" i="206"/>
  <c r="N717" i="206"/>
  <c r="P716" i="206"/>
  <c r="O716" i="206"/>
  <c r="N715" i="206"/>
  <c r="N713" i="206"/>
  <c r="N712" i="206"/>
  <c r="N711" i="206"/>
  <c r="P710" i="206"/>
  <c r="N709" i="206"/>
  <c r="N708" i="206"/>
  <c r="N707" i="206"/>
  <c r="N706" i="206"/>
  <c r="N705" i="206"/>
  <c r="N704" i="206"/>
  <c r="N703" i="206"/>
  <c r="P702" i="206"/>
  <c r="O702" i="206"/>
  <c r="N697" i="206"/>
  <c r="N696" i="206"/>
  <c r="P695" i="206"/>
  <c r="O695" i="206"/>
  <c r="N694" i="206"/>
  <c r="N693" i="206"/>
  <c r="P692" i="206"/>
  <c r="O692" i="206"/>
  <c r="N691" i="206"/>
  <c r="N690" i="206"/>
  <c r="P689" i="206"/>
  <c r="O689" i="206"/>
  <c r="N688" i="206"/>
  <c r="N683" i="206"/>
  <c r="N682" i="206"/>
  <c r="P681" i="206"/>
  <c r="O681" i="206"/>
  <c r="N676" i="206"/>
  <c r="P675" i="206"/>
  <c r="O675" i="206"/>
  <c r="O673" i="206" s="1"/>
  <c r="O671" i="206" s="1"/>
  <c r="N666" i="206"/>
  <c r="P665" i="206"/>
  <c r="O665" i="206"/>
  <c r="N664" i="206"/>
  <c r="N663" i="206"/>
  <c r="P662" i="206"/>
  <c r="O662" i="206"/>
  <c r="N661" i="206"/>
  <c r="P660" i="206"/>
  <c r="O660" i="206"/>
  <c r="N659" i="206"/>
  <c r="P658" i="206"/>
  <c r="O658" i="206"/>
  <c r="N657" i="206"/>
  <c r="P656" i="206"/>
  <c r="O656" i="206"/>
  <c r="N655" i="206"/>
  <c r="N654" i="206"/>
  <c r="N653" i="206"/>
  <c r="N652" i="206"/>
  <c r="P651" i="206"/>
  <c r="O651" i="206"/>
  <c r="N645" i="206"/>
  <c r="N644" i="206" s="1"/>
  <c r="N643" i="206"/>
  <c r="N642" i="206"/>
  <c r="N641" i="206"/>
  <c r="N640" i="206"/>
  <c r="P639" i="206"/>
  <c r="O639" i="206"/>
  <c r="N638" i="206"/>
  <c r="P637" i="206"/>
  <c r="O637" i="206"/>
  <c r="N636" i="206"/>
  <c r="N635" i="206"/>
  <c r="P634" i="206"/>
  <c r="O634" i="206"/>
  <c r="N633" i="206"/>
  <c r="N632" i="206"/>
  <c r="P631" i="206"/>
  <c r="O631" i="206"/>
  <c r="N630" i="206"/>
  <c r="N629" i="206"/>
  <c r="N628" i="206"/>
  <c r="N627" i="206"/>
  <c r="P626" i="206"/>
  <c r="O626" i="206"/>
  <c r="N621" i="206"/>
  <c r="N620" i="206"/>
  <c r="P619" i="206"/>
  <c r="P617" i="206" s="1"/>
  <c r="O619" i="206"/>
  <c r="N614" i="206"/>
  <c r="P613" i="206"/>
  <c r="O613" i="206"/>
  <c r="A613" i="206"/>
  <c r="N612" i="206"/>
  <c r="N611" i="206"/>
  <c r="P610" i="206"/>
  <c r="O610" i="206"/>
  <c r="A610" i="206"/>
  <c r="A609" i="206"/>
  <c r="A608" i="206"/>
  <c r="A607" i="206"/>
  <c r="A606" i="206"/>
  <c r="N605" i="206"/>
  <c r="A605" i="206"/>
  <c r="N604" i="206"/>
  <c r="A604" i="206"/>
  <c r="P603" i="206"/>
  <c r="P601" i="206" s="1"/>
  <c r="O603" i="206"/>
  <c r="O601" i="206" s="1"/>
  <c r="A603" i="206"/>
  <c r="A602" i="206"/>
  <c r="A601" i="206"/>
  <c r="N600" i="206"/>
  <c r="N599" i="206" s="1"/>
  <c r="P599" i="206"/>
  <c r="O599" i="206"/>
  <c r="N598" i="206"/>
  <c r="P597" i="206"/>
  <c r="O597" i="206"/>
  <c r="N596" i="206"/>
  <c r="P595" i="206"/>
  <c r="O595" i="206"/>
  <c r="N594" i="206"/>
  <c r="P593" i="206"/>
  <c r="O593" i="206"/>
  <c r="N592" i="206"/>
  <c r="A592" i="206"/>
  <c r="N590" i="206"/>
  <c r="A590" i="206"/>
  <c r="P589" i="206"/>
  <c r="O589" i="206"/>
  <c r="A589" i="206"/>
  <c r="N588" i="206"/>
  <c r="A588" i="206"/>
  <c r="N586" i="206"/>
  <c r="A586" i="206"/>
  <c r="P585" i="206"/>
  <c r="O585" i="206"/>
  <c r="A585" i="206"/>
  <c r="N584" i="206"/>
  <c r="A584" i="206"/>
  <c r="N583" i="206"/>
  <c r="A583" i="206"/>
  <c r="N582" i="206"/>
  <c r="A582" i="206"/>
  <c r="N581" i="206"/>
  <c r="A581" i="206"/>
  <c r="P580" i="206"/>
  <c r="O580" i="206"/>
  <c r="A580" i="206"/>
  <c r="A579" i="206"/>
  <c r="A578" i="206"/>
  <c r="A577" i="206"/>
  <c r="A576" i="206"/>
  <c r="A575" i="206"/>
  <c r="A574" i="206"/>
  <c r="N65" i="206"/>
  <c r="N64" i="206" s="1"/>
  <c r="A65" i="206"/>
  <c r="P64" i="206"/>
  <c r="P572" i="206" s="1"/>
  <c r="A64" i="206"/>
  <c r="A573" i="206"/>
  <c r="A572" i="206"/>
  <c r="N570" i="206"/>
  <c r="N569" i="206" s="1"/>
  <c r="A570" i="206"/>
  <c r="A569" i="206"/>
  <c r="A568" i="206"/>
  <c r="P567" i="206"/>
  <c r="A567" i="206"/>
  <c r="A566" i="206"/>
  <c r="A565" i="206"/>
  <c r="N563" i="206"/>
  <c r="A563" i="206"/>
  <c r="N562" i="206"/>
  <c r="A562" i="206"/>
  <c r="N561" i="206"/>
  <c r="A561" i="206"/>
  <c r="P558" i="206"/>
  <c r="O558" i="206"/>
  <c r="A560" i="206"/>
  <c r="A559" i="206"/>
  <c r="A558" i="206"/>
  <c r="N557" i="206"/>
  <c r="A557" i="206"/>
  <c r="N556" i="206"/>
  <c r="A556" i="206"/>
  <c r="P555" i="206"/>
  <c r="O555" i="206"/>
  <c r="A555" i="206"/>
  <c r="N554" i="206"/>
  <c r="A554" i="206"/>
  <c r="P553" i="206"/>
  <c r="O553" i="206"/>
  <c r="A553" i="206"/>
  <c r="N552" i="206"/>
  <c r="A552" i="206"/>
  <c r="P551" i="206"/>
  <c r="O551" i="206"/>
  <c r="A551" i="206"/>
  <c r="A550" i="206"/>
  <c r="A549" i="206"/>
  <c r="A546" i="206"/>
  <c r="N545" i="206"/>
  <c r="A545" i="206"/>
  <c r="P544" i="206"/>
  <c r="O544" i="206"/>
  <c r="A544" i="206"/>
  <c r="N543" i="206"/>
  <c r="A543" i="206"/>
  <c r="N541" i="206"/>
  <c r="A541" i="206"/>
  <c r="N540" i="206"/>
  <c r="A540" i="206"/>
  <c r="A539" i="206"/>
  <c r="A538" i="206"/>
  <c r="A537" i="206"/>
  <c r="A535" i="206"/>
  <c r="A534" i="206"/>
  <c r="A533" i="206"/>
  <c r="N532" i="206"/>
  <c r="A532" i="206"/>
  <c r="P531" i="206"/>
  <c r="P529" i="206" s="1"/>
  <c r="O531" i="206"/>
  <c r="O529" i="206" s="1"/>
  <c r="N528" i="206"/>
  <c r="A528" i="206"/>
  <c r="N527" i="206"/>
  <c r="A527" i="206"/>
  <c r="P526" i="206"/>
  <c r="P524" i="206" s="1"/>
  <c r="O526" i="206"/>
  <c r="O524" i="206" s="1"/>
  <c r="A526" i="206"/>
  <c r="A525" i="206"/>
  <c r="A524" i="206"/>
  <c r="N523" i="206"/>
  <c r="A523" i="206"/>
  <c r="P522" i="206"/>
  <c r="O522" i="206"/>
  <c r="A522" i="206"/>
  <c r="N521" i="206"/>
  <c r="A521" i="206"/>
  <c r="P520" i="206"/>
  <c r="O520" i="206"/>
  <c r="A520" i="206"/>
  <c r="A519" i="206"/>
  <c r="A518" i="206"/>
  <c r="A517" i="206"/>
  <c r="A516" i="206"/>
  <c r="P514" i="206"/>
  <c r="O514" i="206"/>
  <c r="A514" i="206"/>
  <c r="N513" i="206"/>
  <c r="A513" i="206"/>
  <c r="N512" i="206"/>
  <c r="A512" i="206"/>
  <c r="N511" i="206"/>
  <c r="A511" i="206"/>
  <c r="P510" i="206"/>
  <c r="O510" i="206"/>
  <c r="A510" i="206"/>
  <c r="N509" i="206"/>
  <c r="A509" i="206"/>
  <c r="N508" i="206"/>
  <c r="A508" i="206"/>
  <c r="N507" i="206"/>
  <c r="A507" i="206"/>
  <c r="N506" i="206"/>
  <c r="A506" i="206"/>
  <c r="N505" i="206"/>
  <c r="A505" i="206"/>
  <c r="N504" i="206"/>
  <c r="A504" i="206"/>
  <c r="N503" i="206"/>
  <c r="A503" i="206"/>
  <c r="N502" i="206"/>
  <c r="A502" i="206"/>
  <c r="N501" i="206"/>
  <c r="A501" i="206"/>
  <c r="P500" i="206"/>
  <c r="O500" i="206"/>
  <c r="A500" i="206"/>
  <c r="N497" i="206"/>
  <c r="A497" i="206"/>
  <c r="N496" i="206"/>
  <c r="A496" i="206"/>
  <c r="A495" i="206"/>
  <c r="A494" i="206"/>
  <c r="A493" i="206"/>
  <c r="A492" i="206"/>
  <c r="A491" i="206"/>
  <c r="A490" i="206"/>
  <c r="A489" i="206"/>
  <c r="N486" i="206"/>
  <c r="A486" i="206"/>
  <c r="P485" i="206"/>
  <c r="O485" i="206"/>
  <c r="O480" i="206" s="1"/>
  <c r="A485" i="206"/>
  <c r="N484" i="206"/>
  <c r="A484" i="206"/>
  <c r="N483" i="206"/>
  <c r="A483" i="206"/>
  <c r="A482" i="206"/>
  <c r="A481" i="206"/>
  <c r="A480" i="206"/>
  <c r="A479" i="206"/>
  <c r="A478" i="206"/>
  <c r="A477" i="206"/>
  <c r="A476" i="206"/>
  <c r="N475" i="206"/>
  <c r="A475" i="206"/>
  <c r="N474" i="206"/>
  <c r="A474" i="206"/>
  <c r="P473" i="206"/>
  <c r="O473" i="206"/>
  <c r="A473" i="206"/>
  <c r="N472" i="206"/>
  <c r="N471" i="206"/>
  <c r="N469" i="206"/>
  <c r="A469" i="206"/>
  <c r="N468" i="206"/>
  <c r="A468" i="206"/>
  <c r="N467" i="206"/>
  <c r="A467" i="206"/>
  <c r="N466" i="206"/>
  <c r="A466" i="206"/>
  <c r="N465" i="206"/>
  <c r="A465" i="206"/>
  <c r="P464" i="206"/>
  <c r="A464" i="206"/>
  <c r="N463" i="206"/>
  <c r="A463" i="206"/>
  <c r="N462" i="206"/>
  <c r="A462" i="206"/>
  <c r="N461" i="206"/>
  <c r="A461" i="206"/>
  <c r="N460" i="206"/>
  <c r="A460" i="206"/>
  <c r="N459" i="206"/>
  <c r="A459" i="206"/>
  <c r="N458" i="206"/>
  <c r="A458" i="206"/>
  <c r="N457" i="206"/>
  <c r="A457" i="206"/>
  <c r="N456" i="206"/>
  <c r="A456" i="206"/>
  <c r="P455" i="206"/>
  <c r="O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P445" i="206"/>
  <c r="O445" i="206"/>
  <c r="A445" i="206"/>
  <c r="A444" i="206"/>
  <c r="A443" i="206"/>
  <c r="A442" i="206"/>
  <c r="A441" i="206"/>
  <c r="N94" i="206"/>
  <c r="A94" i="206"/>
  <c r="P93" i="206"/>
  <c r="O93" i="206"/>
  <c r="A93" i="206"/>
  <c r="N429" i="206"/>
  <c r="A429" i="206"/>
  <c r="P428" i="206"/>
  <c r="O428" i="206"/>
  <c r="A428" i="206"/>
  <c r="N440" i="206"/>
  <c r="A440" i="206"/>
  <c r="P439" i="206"/>
  <c r="O439" i="206"/>
  <c r="A439" i="206"/>
  <c r="N438" i="206"/>
  <c r="A438" i="206"/>
  <c r="P437" i="206"/>
  <c r="O437" i="206"/>
  <c r="A437" i="206"/>
  <c r="N436" i="206"/>
  <c r="A436" i="206"/>
  <c r="N435" i="206"/>
  <c r="A435" i="206"/>
  <c r="N434" i="206"/>
  <c r="A434" i="206"/>
  <c r="P433" i="206"/>
  <c r="O433" i="206"/>
  <c r="A433" i="206"/>
  <c r="N432" i="206"/>
  <c r="A432" i="206"/>
  <c r="N431" i="206"/>
  <c r="A431" i="206"/>
  <c r="P430" i="206"/>
  <c r="O430" i="206"/>
  <c r="A430" i="206"/>
  <c r="A427" i="206"/>
  <c r="A426" i="206"/>
  <c r="A425" i="206"/>
  <c r="A424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66" i="207"/>
  <c r="P761" i="207"/>
  <c r="P759" i="207" s="1"/>
  <c r="N758" i="207"/>
  <c r="P757" i="207"/>
  <c r="O757" i="207"/>
  <c r="N756" i="207"/>
  <c r="P755" i="207"/>
  <c r="O755" i="207"/>
  <c r="N750" i="207"/>
  <c r="N749" i="207" s="1"/>
  <c r="P749" i="207"/>
  <c r="O749" i="207"/>
  <c r="N744" i="207"/>
  <c r="N743" i="207" s="1"/>
  <c r="N742" i="207"/>
  <c r="N741" i="207"/>
  <c r="N740" i="207"/>
  <c r="N738" i="207"/>
  <c r="N737" i="207"/>
  <c r="N736" i="207"/>
  <c r="P735" i="207"/>
  <c r="O735" i="207"/>
  <c r="N734" i="207"/>
  <c r="N733" i="207"/>
  <c r="N732" i="207"/>
  <c r="P731" i="207"/>
  <c r="O731" i="207"/>
  <c r="N729" i="207"/>
  <c r="N726" i="207"/>
  <c r="N725" i="207"/>
  <c r="P724" i="207"/>
  <c r="O724" i="207"/>
  <c r="N723" i="207"/>
  <c r="N721" i="207"/>
  <c r="N720" i="207"/>
  <c r="N719" i="207"/>
  <c r="P718" i="207"/>
  <c r="N717" i="207"/>
  <c r="P716" i="207"/>
  <c r="O716" i="207"/>
  <c r="N715" i="207"/>
  <c r="N713" i="207"/>
  <c r="N712" i="207"/>
  <c r="N711" i="207"/>
  <c r="P710" i="207"/>
  <c r="N709" i="207"/>
  <c r="N708" i="207"/>
  <c r="N707" i="207"/>
  <c r="N706" i="207"/>
  <c r="N705" i="207"/>
  <c r="N704" i="207"/>
  <c r="N703" i="207"/>
  <c r="P702" i="207"/>
  <c r="O702" i="207"/>
  <c r="N697" i="207"/>
  <c r="N696" i="207"/>
  <c r="P695" i="207"/>
  <c r="O695" i="207"/>
  <c r="N694" i="207"/>
  <c r="N693" i="207"/>
  <c r="P692" i="207"/>
  <c r="O692" i="207"/>
  <c r="N691" i="207"/>
  <c r="N690" i="207"/>
  <c r="P689" i="207"/>
  <c r="O689" i="207"/>
  <c r="N688" i="207"/>
  <c r="N683" i="207"/>
  <c r="N682" i="207"/>
  <c r="P681" i="207"/>
  <c r="O681" i="207"/>
  <c r="N676" i="207"/>
  <c r="P675" i="207"/>
  <c r="P673" i="207" s="1"/>
  <c r="P671" i="207" s="1"/>
  <c r="O675" i="207"/>
  <c r="N666" i="207"/>
  <c r="P665" i="207"/>
  <c r="O665" i="207"/>
  <c r="N664" i="207"/>
  <c r="N663" i="207"/>
  <c r="P662" i="207"/>
  <c r="O662" i="207"/>
  <c r="N661" i="207"/>
  <c r="P660" i="207"/>
  <c r="O660" i="207"/>
  <c r="N659" i="207"/>
  <c r="P658" i="207"/>
  <c r="O658" i="207"/>
  <c r="N657" i="207"/>
  <c r="P656" i="207"/>
  <c r="O656" i="207"/>
  <c r="N655" i="207"/>
  <c r="N654" i="207"/>
  <c r="N653" i="207"/>
  <c r="N652" i="207"/>
  <c r="P651" i="207"/>
  <c r="O651" i="207"/>
  <c r="N645" i="207"/>
  <c r="N644" i="207" s="1"/>
  <c r="N643" i="207"/>
  <c r="N642" i="207"/>
  <c r="N641" i="207"/>
  <c r="N640" i="207"/>
  <c r="P639" i="207"/>
  <c r="O639" i="207"/>
  <c r="N638" i="207"/>
  <c r="P637" i="207"/>
  <c r="O637" i="207"/>
  <c r="N636" i="207"/>
  <c r="N635" i="207"/>
  <c r="P634" i="207"/>
  <c r="O634" i="207"/>
  <c r="N633" i="207"/>
  <c r="N632" i="207"/>
  <c r="P631" i="207"/>
  <c r="O631" i="207"/>
  <c r="N630" i="207"/>
  <c r="N629" i="207"/>
  <c r="N628" i="207"/>
  <c r="N627" i="207"/>
  <c r="P626" i="207"/>
  <c r="O626" i="207"/>
  <c r="N621" i="207"/>
  <c r="N620" i="207"/>
  <c r="P619" i="207"/>
  <c r="P617" i="207" s="1"/>
  <c r="O619" i="207"/>
  <c r="O617" i="207" s="1"/>
  <c r="N614" i="207"/>
  <c r="P613" i="207"/>
  <c r="O613" i="207"/>
  <c r="A613" i="207"/>
  <c r="N612" i="207"/>
  <c r="N611" i="207"/>
  <c r="P610" i="207"/>
  <c r="O610" i="207"/>
  <c r="A610" i="207"/>
  <c r="A609" i="207"/>
  <c r="A608" i="207"/>
  <c r="A607" i="207"/>
  <c r="A606" i="207"/>
  <c r="N605" i="207"/>
  <c r="A605" i="207"/>
  <c r="N604" i="207"/>
  <c r="A604" i="207"/>
  <c r="P603" i="207"/>
  <c r="P601" i="207" s="1"/>
  <c r="O603" i="207"/>
  <c r="O601" i="207" s="1"/>
  <c r="A603" i="207"/>
  <c r="A602" i="207"/>
  <c r="A601" i="207"/>
  <c r="N600" i="207"/>
  <c r="N599" i="207" s="1"/>
  <c r="P599" i="207"/>
  <c r="O599" i="207"/>
  <c r="N598" i="207"/>
  <c r="P597" i="207"/>
  <c r="O597" i="207"/>
  <c r="N596" i="207"/>
  <c r="P595" i="207"/>
  <c r="O595" i="207"/>
  <c r="N594" i="207"/>
  <c r="P593" i="207"/>
  <c r="O593" i="207"/>
  <c r="N592" i="207"/>
  <c r="A592" i="207"/>
  <c r="N590" i="207"/>
  <c r="A590" i="207"/>
  <c r="P589" i="207"/>
  <c r="O589" i="207"/>
  <c r="A589" i="207"/>
  <c r="N588" i="207"/>
  <c r="A588" i="207"/>
  <c r="N586" i="207"/>
  <c r="A586" i="207"/>
  <c r="P585" i="207"/>
  <c r="O585" i="207"/>
  <c r="A585" i="207"/>
  <c r="N584" i="207"/>
  <c r="A584" i="207"/>
  <c r="N583" i="207"/>
  <c r="A583" i="207"/>
  <c r="N582" i="207"/>
  <c r="A582" i="207"/>
  <c r="N581" i="207"/>
  <c r="A581" i="207"/>
  <c r="P580" i="207"/>
  <c r="O580" i="207"/>
  <c r="A580" i="207"/>
  <c r="A579" i="207"/>
  <c r="A578" i="207"/>
  <c r="A577" i="207"/>
  <c r="A576" i="207"/>
  <c r="A575" i="207"/>
  <c r="A574" i="207"/>
  <c r="N65" i="207"/>
  <c r="N64" i="207" s="1"/>
  <c r="A65" i="207"/>
  <c r="P64" i="207"/>
  <c r="P572" i="207" s="1"/>
  <c r="O572" i="207"/>
  <c r="A64" i="207"/>
  <c r="A573" i="207"/>
  <c r="A572" i="207"/>
  <c r="N570" i="207"/>
  <c r="N569" i="207" s="1"/>
  <c r="A570" i="207"/>
  <c r="P567" i="207"/>
  <c r="A569" i="207"/>
  <c r="A568" i="207"/>
  <c r="A567" i="207"/>
  <c r="A566" i="207"/>
  <c r="A565" i="207"/>
  <c r="N563" i="207"/>
  <c r="A563" i="207"/>
  <c r="N562" i="207"/>
  <c r="A562" i="207"/>
  <c r="N561" i="207"/>
  <c r="A561" i="207"/>
  <c r="P558" i="207"/>
  <c r="O558" i="207"/>
  <c r="A560" i="207"/>
  <c r="A559" i="207"/>
  <c r="A558" i="207"/>
  <c r="N557" i="207"/>
  <c r="A557" i="207"/>
  <c r="N556" i="207"/>
  <c r="A556" i="207"/>
  <c r="P555" i="207"/>
  <c r="O555" i="207"/>
  <c r="A555" i="207"/>
  <c r="N554" i="207"/>
  <c r="A554" i="207"/>
  <c r="P553" i="207"/>
  <c r="O553" i="207"/>
  <c r="A553" i="207"/>
  <c r="N552" i="207"/>
  <c r="A552" i="207"/>
  <c r="P551" i="207"/>
  <c r="O551" i="207"/>
  <c r="A551" i="207"/>
  <c r="A550" i="207"/>
  <c r="A549" i="207"/>
  <c r="A546" i="207"/>
  <c r="N545" i="207"/>
  <c r="A545" i="207"/>
  <c r="P544" i="207"/>
  <c r="O544" i="207"/>
  <c r="A544" i="207"/>
  <c r="N543" i="207"/>
  <c r="A543" i="207"/>
  <c r="N541" i="207"/>
  <c r="A541" i="207"/>
  <c r="N540" i="207"/>
  <c r="A540" i="207"/>
  <c r="A539" i="207"/>
  <c r="A538" i="207"/>
  <c r="A537" i="207"/>
  <c r="A535" i="207"/>
  <c r="A534" i="207"/>
  <c r="A533" i="207"/>
  <c r="N532" i="207"/>
  <c r="A532" i="207"/>
  <c r="P531" i="207"/>
  <c r="P529" i="207" s="1"/>
  <c r="O531" i="207"/>
  <c r="O529" i="207" s="1"/>
  <c r="N528" i="207"/>
  <c r="A528" i="207"/>
  <c r="N527" i="207"/>
  <c r="A527" i="207"/>
  <c r="P526" i="207"/>
  <c r="P524" i="207" s="1"/>
  <c r="O526" i="207"/>
  <c r="O524" i="207" s="1"/>
  <c r="A526" i="207"/>
  <c r="A525" i="207"/>
  <c r="A524" i="207"/>
  <c r="N523" i="207"/>
  <c r="A523" i="207"/>
  <c r="P522" i="207"/>
  <c r="O522" i="207"/>
  <c r="A522" i="207"/>
  <c r="N521" i="207"/>
  <c r="A521" i="207"/>
  <c r="P520" i="207"/>
  <c r="O520" i="207"/>
  <c r="A520" i="207"/>
  <c r="A519" i="207"/>
  <c r="A518" i="207"/>
  <c r="A517" i="207"/>
  <c r="A516" i="207"/>
  <c r="P514" i="207"/>
  <c r="O514" i="207"/>
  <c r="A514" i="207"/>
  <c r="N513" i="207"/>
  <c r="A513" i="207"/>
  <c r="N512" i="207"/>
  <c r="A512" i="207"/>
  <c r="N511" i="207"/>
  <c r="A511" i="207"/>
  <c r="P510" i="207"/>
  <c r="O510" i="207"/>
  <c r="A510" i="207"/>
  <c r="N509" i="207"/>
  <c r="A509" i="207"/>
  <c r="N508" i="207"/>
  <c r="A508" i="207"/>
  <c r="N507" i="207"/>
  <c r="A507" i="207"/>
  <c r="N506" i="207"/>
  <c r="A506" i="207"/>
  <c r="N505" i="207"/>
  <c r="A505" i="207"/>
  <c r="N504" i="207"/>
  <c r="A504" i="207"/>
  <c r="N503" i="207"/>
  <c r="A503" i="207"/>
  <c r="N502" i="207"/>
  <c r="A502" i="207"/>
  <c r="N501" i="207"/>
  <c r="A501" i="207"/>
  <c r="P500" i="207"/>
  <c r="O500" i="207"/>
  <c r="A500" i="207"/>
  <c r="N497" i="207"/>
  <c r="A497" i="207"/>
  <c r="N496" i="207"/>
  <c r="A496" i="207"/>
  <c r="A495" i="207"/>
  <c r="A494" i="207"/>
  <c r="A493" i="207"/>
  <c r="A492" i="207"/>
  <c r="A491" i="207"/>
  <c r="A490" i="207"/>
  <c r="A489" i="207"/>
  <c r="N486" i="207"/>
  <c r="A486" i="207"/>
  <c r="P485" i="207"/>
  <c r="O485" i="207"/>
  <c r="O480" i="207" s="1"/>
  <c r="A485" i="207"/>
  <c r="N484" i="207"/>
  <c r="A484" i="207"/>
  <c r="N483" i="207"/>
  <c r="A483" i="207"/>
  <c r="A482" i="207"/>
  <c r="A481" i="207"/>
  <c r="A480" i="207"/>
  <c r="A479" i="207"/>
  <c r="A478" i="207"/>
  <c r="A477" i="207"/>
  <c r="A476" i="207"/>
  <c r="N475" i="207"/>
  <c r="A475" i="207"/>
  <c r="N474" i="207"/>
  <c r="A474" i="207"/>
  <c r="P473" i="207"/>
  <c r="O473" i="207"/>
  <c r="A473" i="207"/>
  <c r="N472" i="207"/>
  <c r="N471" i="207"/>
  <c r="N469" i="207"/>
  <c r="A469" i="207"/>
  <c r="N468" i="207"/>
  <c r="A468" i="207"/>
  <c r="N467" i="207"/>
  <c r="A467" i="207"/>
  <c r="N466" i="207"/>
  <c r="A466" i="207"/>
  <c r="N465" i="207"/>
  <c r="A465" i="207"/>
  <c r="P464" i="207"/>
  <c r="A464" i="207"/>
  <c r="N463" i="207"/>
  <c r="A463" i="207"/>
  <c r="N462" i="207"/>
  <c r="A462" i="207"/>
  <c r="N461" i="207"/>
  <c r="A461" i="207"/>
  <c r="N460" i="207"/>
  <c r="A460" i="207"/>
  <c r="N459" i="207"/>
  <c r="A459" i="207"/>
  <c r="N458" i="207"/>
  <c r="A458" i="207"/>
  <c r="N457" i="207"/>
  <c r="A457" i="207"/>
  <c r="N456" i="207"/>
  <c r="A456" i="207"/>
  <c r="P455" i="207"/>
  <c r="O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P445" i="207"/>
  <c r="O445" i="207"/>
  <c r="A445" i="207"/>
  <c r="A444" i="207"/>
  <c r="A443" i="207"/>
  <c r="A442" i="207"/>
  <c r="A441" i="207"/>
  <c r="N94" i="207"/>
  <c r="A94" i="207"/>
  <c r="P93" i="207"/>
  <c r="O93" i="207"/>
  <c r="A93" i="207"/>
  <c r="N429" i="207"/>
  <c r="A429" i="207"/>
  <c r="P428" i="207"/>
  <c r="O428" i="207"/>
  <c r="A428" i="207"/>
  <c r="N440" i="207"/>
  <c r="A440" i="207"/>
  <c r="P439" i="207"/>
  <c r="O439" i="207"/>
  <c r="A439" i="207"/>
  <c r="N438" i="207"/>
  <c r="A438" i="207"/>
  <c r="P437" i="207"/>
  <c r="O437" i="207"/>
  <c r="A437" i="207"/>
  <c r="N436" i="207"/>
  <c r="A436" i="207"/>
  <c r="N435" i="207"/>
  <c r="A435" i="207"/>
  <c r="N434" i="207"/>
  <c r="A434" i="207"/>
  <c r="P433" i="207"/>
  <c r="O433" i="207"/>
  <c r="A433" i="207"/>
  <c r="N432" i="207"/>
  <c r="A432" i="207"/>
  <c r="N431" i="207"/>
  <c r="A431" i="207"/>
  <c r="P430" i="207"/>
  <c r="O430" i="207"/>
  <c r="A430" i="207"/>
  <c r="A427" i="207"/>
  <c r="A426" i="207"/>
  <c r="A425" i="207"/>
  <c r="A424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66" i="208"/>
  <c r="P761" i="208"/>
  <c r="P759" i="208" s="1"/>
  <c r="O761" i="208"/>
  <c r="O759" i="208" s="1"/>
  <c r="N758" i="208"/>
  <c r="P757" i="208"/>
  <c r="O757" i="208"/>
  <c r="N756" i="208"/>
  <c r="P755" i="208"/>
  <c r="O755" i="208"/>
  <c r="N750" i="208"/>
  <c r="N749" i="208" s="1"/>
  <c r="P749" i="208"/>
  <c r="O749" i="208"/>
  <c r="N744" i="208"/>
  <c r="N743" i="208" s="1"/>
  <c r="N742" i="208"/>
  <c r="N741" i="208"/>
  <c r="N740" i="208"/>
  <c r="N738" i="208"/>
  <c r="N737" i="208"/>
  <c r="N736" i="208"/>
  <c r="P735" i="208"/>
  <c r="O735" i="208"/>
  <c r="N734" i="208"/>
  <c r="N733" i="208"/>
  <c r="N732" i="208"/>
  <c r="P731" i="208"/>
  <c r="O731" i="208"/>
  <c r="N729" i="208"/>
  <c r="N726" i="208"/>
  <c r="N725" i="208"/>
  <c r="P724" i="208"/>
  <c r="O724" i="208"/>
  <c r="N723" i="208"/>
  <c r="N721" i="208"/>
  <c r="N720" i="208"/>
  <c r="N719" i="208"/>
  <c r="P718" i="208"/>
  <c r="N717" i="208"/>
  <c r="P716" i="208"/>
  <c r="O716" i="208"/>
  <c r="N715" i="208"/>
  <c r="N713" i="208"/>
  <c r="N712" i="208"/>
  <c r="N711" i="208"/>
  <c r="P710" i="208"/>
  <c r="N709" i="208"/>
  <c r="N708" i="208"/>
  <c r="N707" i="208"/>
  <c r="N706" i="208"/>
  <c r="N705" i="208"/>
  <c r="N704" i="208"/>
  <c r="N703" i="208"/>
  <c r="P702" i="208"/>
  <c r="O702" i="208"/>
  <c r="N697" i="208"/>
  <c r="N696" i="208"/>
  <c r="P695" i="208"/>
  <c r="O695" i="208"/>
  <c r="N694" i="208"/>
  <c r="N693" i="208"/>
  <c r="P692" i="208"/>
  <c r="O692" i="208"/>
  <c r="N691" i="208"/>
  <c r="N690" i="208"/>
  <c r="P689" i="208"/>
  <c r="O689" i="208"/>
  <c r="N688" i="208"/>
  <c r="N683" i="208"/>
  <c r="N682" i="208"/>
  <c r="P681" i="208"/>
  <c r="O681" i="208"/>
  <c r="N676" i="208"/>
  <c r="P675" i="208"/>
  <c r="O675" i="208"/>
  <c r="O673" i="208" s="1"/>
  <c r="O671" i="208" s="1"/>
  <c r="N666" i="208"/>
  <c r="P665" i="208"/>
  <c r="O665" i="208"/>
  <c r="N664" i="208"/>
  <c r="N663" i="208"/>
  <c r="P662" i="208"/>
  <c r="O662" i="208"/>
  <c r="N661" i="208"/>
  <c r="P660" i="208"/>
  <c r="O660" i="208"/>
  <c r="N659" i="208"/>
  <c r="P658" i="208"/>
  <c r="O658" i="208"/>
  <c r="N657" i="208"/>
  <c r="P656" i="208"/>
  <c r="O656" i="208"/>
  <c r="N655" i="208"/>
  <c r="N654" i="208"/>
  <c r="N653" i="208"/>
  <c r="N652" i="208"/>
  <c r="P651" i="208"/>
  <c r="O651" i="208"/>
  <c r="N645" i="208"/>
  <c r="N644" i="208" s="1"/>
  <c r="N643" i="208"/>
  <c r="N642" i="208"/>
  <c r="N641" i="208"/>
  <c r="N640" i="208"/>
  <c r="P639" i="208"/>
  <c r="O639" i="208"/>
  <c r="N638" i="208"/>
  <c r="P637" i="208"/>
  <c r="O637" i="208"/>
  <c r="N636" i="208"/>
  <c r="N635" i="208"/>
  <c r="P634" i="208"/>
  <c r="O634" i="208"/>
  <c r="N633" i="208"/>
  <c r="N632" i="208"/>
  <c r="P631" i="208"/>
  <c r="O631" i="208"/>
  <c r="N630" i="208"/>
  <c r="N629" i="208"/>
  <c r="N628" i="208"/>
  <c r="N627" i="208"/>
  <c r="P626" i="208"/>
  <c r="O626" i="208"/>
  <c r="N621" i="208"/>
  <c r="N620" i="208"/>
  <c r="P619" i="208"/>
  <c r="P617" i="208" s="1"/>
  <c r="O619" i="208"/>
  <c r="N614" i="208"/>
  <c r="P613" i="208"/>
  <c r="O613" i="208"/>
  <c r="A613" i="208"/>
  <c r="N612" i="208"/>
  <c r="N611" i="208"/>
  <c r="P610" i="208"/>
  <c r="O610" i="208"/>
  <c r="A610" i="208"/>
  <c r="A609" i="208"/>
  <c r="A608" i="208"/>
  <c r="A607" i="208"/>
  <c r="A606" i="208"/>
  <c r="N605" i="208"/>
  <c r="A605" i="208"/>
  <c r="N604" i="208"/>
  <c r="A604" i="208"/>
  <c r="P603" i="208"/>
  <c r="P601" i="208" s="1"/>
  <c r="O603" i="208"/>
  <c r="O601" i="208" s="1"/>
  <c r="A603" i="208"/>
  <c r="A602" i="208"/>
  <c r="A601" i="208"/>
  <c r="N600" i="208"/>
  <c r="N599" i="208" s="1"/>
  <c r="P599" i="208"/>
  <c r="O599" i="208"/>
  <c r="N598" i="208"/>
  <c r="P597" i="208"/>
  <c r="O597" i="208"/>
  <c r="N596" i="208"/>
  <c r="P595" i="208"/>
  <c r="O595" i="208"/>
  <c r="N594" i="208"/>
  <c r="P593" i="208"/>
  <c r="O593" i="208"/>
  <c r="N592" i="208"/>
  <c r="A592" i="208"/>
  <c r="N590" i="208"/>
  <c r="A590" i="208"/>
  <c r="P589" i="208"/>
  <c r="O589" i="208"/>
  <c r="A589" i="208"/>
  <c r="N588" i="208"/>
  <c r="A588" i="208"/>
  <c r="N586" i="208"/>
  <c r="A586" i="208"/>
  <c r="P585" i="208"/>
  <c r="O585" i="208"/>
  <c r="A585" i="208"/>
  <c r="N584" i="208"/>
  <c r="A584" i="208"/>
  <c r="N583" i="208"/>
  <c r="A583" i="208"/>
  <c r="N582" i="208"/>
  <c r="A582" i="208"/>
  <c r="N581" i="208"/>
  <c r="A581" i="208"/>
  <c r="P580" i="208"/>
  <c r="O580" i="208"/>
  <c r="A580" i="208"/>
  <c r="A579" i="208"/>
  <c r="A578" i="208"/>
  <c r="A577" i="208"/>
  <c r="A576" i="208"/>
  <c r="A575" i="208"/>
  <c r="A574" i="208"/>
  <c r="N65" i="208"/>
  <c r="N64" i="208" s="1"/>
  <c r="A65" i="208"/>
  <c r="P64" i="208"/>
  <c r="P572" i="208" s="1"/>
  <c r="A64" i="208"/>
  <c r="A573" i="208"/>
  <c r="A572" i="208"/>
  <c r="N570" i="208"/>
  <c r="N569" i="208" s="1"/>
  <c r="A570" i="208"/>
  <c r="O567" i="208"/>
  <c r="A569" i="208"/>
  <c r="A568" i="208"/>
  <c r="A567" i="208"/>
  <c r="A566" i="208"/>
  <c r="A565" i="208"/>
  <c r="N563" i="208"/>
  <c r="A563" i="208"/>
  <c r="N562" i="208"/>
  <c r="A562" i="208"/>
  <c r="N561" i="208"/>
  <c r="A561" i="208"/>
  <c r="P558" i="208"/>
  <c r="O558" i="208"/>
  <c r="A560" i="208"/>
  <c r="A559" i="208"/>
  <c r="A558" i="208"/>
  <c r="N557" i="208"/>
  <c r="A557" i="208"/>
  <c r="N556" i="208"/>
  <c r="A556" i="208"/>
  <c r="P555" i="208"/>
  <c r="O555" i="208"/>
  <c r="A555" i="208"/>
  <c r="N554" i="208"/>
  <c r="A554" i="208"/>
  <c r="P553" i="208"/>
  <c r="O553" i="208"/>
  <c r="A553" i="208"/>
  <c r="N552" i="208"/>
  <c r="A552" i="208"/>
  <c r="P551" i="208"/>
  <c r="O551" i="208"/>
  <c r="A551" i="208"/>
  <c r="A550" i="208"/>
  <c r="A549" i="208"/>
  <c r="A546" i="208"/>
  <c r="N545" i="208"/>
  <c r="A545" i="208"/>
  <c r="P544" i="208"/>
  <c r="O544" i="208"/>
  <c r="A544" i="208"/>
  <c r="N543" i="208"/>
  <c r="A543" i="208"/>
  <c r="N541" i="208"/>
  <c r="A541" i="208"/>
  <c r="N540" i="208"/>
  <c r="A540" i="208"/>
  <c r="A539" i="208"/>
  <c r="A538" i="208"/>
  <c r="A537" i="208"/>
  <c r="A535" i="208"/>
  <c r="A534" i="208"/>
  <c r="A533" i="208"/>
  <c r="N532" i="208"/>
  <c r="A532" i="208"/>
  <c r="P531" i="208"/>
  <c r="O531" i="208"/>
  <c r="O529" i="208" s="1"/>
  <c r="N528" i="208"/>
  <c r="A528" i="208"/>
  <c r="N527" i="208"/>
  <c r="A527" i="208"/>
  <c r="P526" i="208"/>
  <c r="P524" i="208" s="1"/>
  <c r="O526" i="208"/>
  <c r="O524" i="208" s="1"/>
  <c r="A526" i="208"/>
  <c r="A525" i="208"/>
  <c r="A524" i="208"/>
  <c r="N523" i="208"/>
  <c r="A523" i="208"/>
  <c r="P522" i="208"/>
  <c r="O522" i="208"/>
  <c r="A522" i="208"/>
  <c r="N521" i="208"/>
  <c r="A521" i="208"/>
  <c r="P520" i="208"/>
  <c r="O520" i="208"/>
  <c r="A520" i="208"/>
  <c r="A519" i="208"/>
  <c r="A518" i="208"/>
  <c r="A517" i="208"/>
  <c r="A516" i="208"/>
  <c r="P514" i="208"/>
  <c r="O514" i="208"/>
  <c r="A514" i="208"/>
  <c r="N513" i="208"/>
  <c r="A513" i="208"/>
  <c r="N512" i="208"/>
  <c r="A512" i="208"/>
  <c r="N511" i="208"/>
  <c r="A511" i="208"/>
  <c r="P510" i="208"/>
  <c r="O510" i="208"/>
  <c r="A510" i="208"/>
  <c r="N509" i="208"/>
  <c r="A509" i="208"/>
  <c r="N508" i="208"/>
  <c r="A508" i="208"/>
  <c r="N507" i="208"/>
  <c r="A507" i="208"/>
  <c r="N506" i="208"/>
  <c r="A506" i="208"/>
  <c r="N505" i="208"/>
  <c r="A505" i="208"/>
  <c r="N504" i="208"/>
  <c r="A504" i="208"/>
  <c r="N503" i="208"/>
  <c r="A503" i="208"/>
  <c r="N502" i="208"/>
  <c r="A502" i="208"/>
  <c r="N501" i="208"/>
  <c r="A501" i="208"/>
  <c r="P500" i="208"/>
  <c r="O500" i="208"/>
  <c r="A500" i="208"/>
  <c r="N497" i="208"/>
  <c r="A497" i="208"/>
  <c r="N496" i="208"/>
  <c r="A496" i="208"/>
  <c r="A495" i="208"/>
  <c r="A494" i="208"/>
  <c r="A493" i="208"/>
  <c r="A492" i="208"/>
  <c r="A491" i="208"/>
  <c r="A490" i="208"/>
  <c r="A489" i="208"/>
  <c r="N486" i="208"/>
  <c r="A486" i="208"/>
  <c r="P485" i="208"/>
  <c r="O485" i="208"/>
  <c r="O480" i="208" s="1"/>
  <c r="A485" i="208"/>
  <c r="N484" i="208"/>
  <c r="A484" i="208"/>
  <c r="N483" i="208"/>
  <c r="A483" i="208"/>
  <c r="A482" i="208"/>
  <c r="A481" i="208"/>
  <c r="A480" i="208"/>
  <c r="A479" i="208"/>
  <c r="A478" i="208"/>
  <c r="A477" i="208"/>
  <c r="A476" i="208"/>
  <c r="N475" i="208"/>
  <c r="A475" i="208"/>
  <c r="N474" i="208"/>
  <c r="A474" i="208"/>
  <c r="P473" i="208"/>
  <c r="O473" i="208"/>
  <c r="A473" i="208"/>
  <c r="N472" i="208"/>
  <c r="N471" i="208"/>
  <c r="N469" i="208"/>
  <c r="A469" i="208"/>
  <c r="N468" i="208"/>
  <c r="A468" i="208"/>
  <c r="N467" i="208"/>
  <c r="A467" i="208"/>
  <c r="N466" i="208"/>
  <c r="A466" i="208"/>
  <c r="N465" i="208"/>
  <c r="A465" i="208"/>
  <c r="P464" i="208"/>
  <c r="A464" i="208"/>
  <c r="N463" i="208"/>
  <c r="A463" i="208"/>
  <c r="N462" i="208"/>
  <c r="A462" i="208"/>
  <c r="N461" i="208"/>
  <c r="A461" i="208"/>
  <c r="N460" i="208"/>
  <c r="A460" i="208"/>
  <c r="N459" i="208"/>
  <c r="A459" i="208"/>
  <c r="N458" i="208"/>
  <c r="A458" i="208"/>
  <c r="N457" i="208"/>
  <c r="A457" i="208"/>
  <c r="N456" i="208"/>
  <c r="A456" i="208"/>
  <c r="P455" i="208"/>
  <c r="O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P445" i="208"/>
  <c r="O445" i="208"/>
  <c r="A445" i="208"/>
  <c r="A444" i="208"/>
  <c r="A443" i="208"/>
  <c r="A442" i="208"/>
  <c r="A441" i="208"/>
  <c r="N94" i="208"/>
  <c r="A94" i="208"/>
  <c r="P93" i="208"/>
  <c r="O93" i="208"/>
  <c r="A93" i="208"/>
  <c r="N429" i="208"/>
  <c r="A429" i="208"/>
  <c r="P428" i="208"/>
  <c r="O428" i="208"/>
  <c r="A428" i="208"/>
  <c r="N440" i="208"/>
  <c r="A440" i="208"/>
  <c r="P439" i="208"/>
  <c r="O439" i="208"/>
  <c r="A439" i="208"/>
  <c r="N438" i="208"/>
  <c r="A438" i="208"/>
  <c r="P437" i="208"/>
  <c r="O437" i="208"/>
  <c r="A437" i="208"/>
  <c r="N436" i="208"/>
  <c r="A436" i="208"/>
  <c r="N435" i="208"/>
  <c r="A435" i="208"/>
  <c r="N434" i="208"/>
  <c r="A434" i="208"/>
  <c r="P433" i="208"/>
  <c r="O433" i="208"/>
  <c r="A433" i="208"/>
  <c r="N432" i="208"/>
  <c r="A432" i="208"/>
  <c r="N431" i="208"/>
  <c r="A431" i="208"/>
  <c r="P430" i="208"/>
  <c r="O430" i="208"/>
  <c r="A430" i="208"/>
  <c r="A427" i="208"/>
  <c r="A426" i="208"/>
  <c r="A425" i="208"/>
  <c r="A424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66" i="210"/>
  <c r="P761" i="210"/>
  <c r="P759" i="210" s="1"/>
  <c r="N758" i="210"/>
  <c r="P757" i="210"/>
  <c r="O757" i="210"/>
  <c r="N756" i="210"/>
  <c r="P755" i="210"/>
  <c r="O755" i="210"/>
  <c r="N750" i="210"/>
  <c r="N749" i="210" s="1"/>
  <c r="P749" i="210"/>
  <c r="O749" i="210"/>
  <c r="N744" i="210"/>
  <c r="N743" i="210" s="1"/>
  <c r="N742" i="210"/>
  <c r="N741" i="210"/>
  <c r="N740" i="210"/>
  <c r="N738" i="210"/>
  <c r="N737" i="210"/>
  <c r="N736" i="210"/>
  <c r="P735" i="210"/>
  <c r="O735" i="210"/>
  <c r="N734" i="210"/>
  <c r="N733" i="210"/>
  <c r="N732" i="210"/>
  <c r="P731" i="210"/>
  <c r="O731" i="210"/>
  <c r="N729" i="210"/>
  <c r="N726" i="210"/>
  <c r="N725" i="210"/>
  <c r="P724" i="210"/>
  <c r="O724" i="210"/>
  <c r="N723" i="210"/>
  <c r="N721" i="210"/>
  <c r="N720" i="210"/>
  <c r="N719" i="210"/>
  <c r="P718" i="210"/>
  <c r="N717" i="210"/>
  <c r="P716" i="210"/>
  <c r="O716" i="210"/>
  <c r="N715" i="210"/>
  <c r="N713" i="210"/>
  <c r="N712" i="210"/>
  <c r="N711" i="210"/>
  <c r="P710" i="210"/>
  <c r="N709" i="210"/>
  <c r="N708" i="210"/>
  <c r="N707" i="210"/>
  <c r="N706" i="210"/>
  <c r="N705" i="210"/>
  <c r="N704" i="210"/>
  <c r="N703" i="210"/>
  <c r="P702" i="210"/>
  <c r="O702" i="210"/>
  <c r="N697" i="210"/>
  <c r="N696" i="210"/>
  <c r="P695" i="210"/>
  <c r="O695" i="210"/>
  <c r="N694" i="210"/>
  <c r="N693" i="210"/>
  <c r="P692" i="210"/>
  <c r="O692" i="210"/>
  <c r="N691" i="210"/>
  <c r="N690" i="210"/>
  <c r="P689" i="210"/>
  <c r="O689" i="210"/>
  <c r="N688" i="210"/>
  <c r="N683" i="210"/>
  <c r="N682" i="210"/>
  <c r="P681" i="210"/>
  <c r="O681" i="210"/>
  <c r="N676" i="210"/>
  <c r="P675" i="210"/>
  <c r="P673" i="210" s="1"/>
  <c r="P671" i="210" s="1"/>
  <c r="O675" i="210"/>
  <c r="O673" i="210" s="1"/>
  <c r="O671" i="210" s="1"/>
  <c r="N666" i="210"/>
  <c r="P665" i="210"/>
  <c r="O665" i="210"/>
  <c r="N664" i="210"/>
  <c r="N663" i="210"/>
  <c r="P662" i="210"/>
  <c r="O662" i="210"/>
  <c r="N661" i="210"/>
  <c r="P660" i="210"/>
  <c r="O660" i="210"/>
  <c r="N659" i="210"/>
  <c r="P658" i="210"/>
  <c r="O658" i="210"/>
  <c r="N657" i="210"/>
  <c r="P656" i="210"/>
  <c r="O656" i="210"/>
  <c r="N655" i="210"/>
  <c r="N654" i="210"/>
  <c r="N653" i="210"/>
  <c r="N652" i="210"/>
  <c r="P651" i="210"/>
  <c r="O651" i="210"/>
  <c r="N645" i="210"/>
  <c r="N644" i="210" s="1"/>
  <c r="N643" i="210"/>
  <c r="N642" i="210"/>
  <c r="N641" i="210"/>
  <c r="N640" i="210"/>
  <c r="P639" i="210"/>
  <c r="O639" i="210"/>
  <c r="N638" i="210"/>
  <c r="P637" i="210"/>
  <c r="O637" i="210"/>
  <c r="N636" i="210"/>
  <c r="N635" i="210"/>
  <c r="P634" i="210"/>
  <c r="O634" i="210"/>
  <c r="N633" i="210"/>
  <c r="N632" i="210"/>
  <c r="P631" i="210"/>
  <c r="O631" i="210"/>
  <c r="N630" i="210"/>
  <c r="N629" i="210"/>
  <c r="N628" i="210"/>
  <c r="N627" i="210"/>
  <c r="P626" i="210"/>
  <c r="O626" i="210"/>
  <c r="N621" i="210"/>
  <c r="N620" i="210"/>
  <c r="P619" i="210"/>
  <c r="P617" i="210" s="1"/>
  <c r="O619" i="210"/>
  <c r="N614" i="210"/>
  <c r="P613" i="210"/>
  <c r="O613" i="210"/>
  <c r="A613" i="210"/>
  <c r="N612" i="210"/>
  <c r="N611" i="210"/>
  <c r="P610" i="210"/>
  <c r="O610" i="210"/>
  <c r="O608" i="210" s="1"/>
  <c r="A610" i="210"/>
  <c r="A609" i="210"/>
  <c r="A608" i="210"/>
  <c r="A607" i="210"/>
  <c r="A606" i="210"/>
  <c r="N605" i="210"/>
  <c r="A605" i="210"/>
  <c r="N604" i="210"/>
  <c r="A604" i="210"/>
  <c r="P603" i="210"/>
  <c r="P601" i="210" s="1"/>
  <c r="O603" i="210"/>
  <c r="O601" i="210" s="1"/>
  <c r="A603" i="210"/>
  <c r="A602" i="210"/>
  <c r="A601" i="210"/>
  <c r="N600" i="210"/>
  <c r="N599" i="210" s="1"/>
  <c r="P599" i="210"/>
  <c r="O599" i="210"/>
  <c r="N598" i="210"/>
  <c r="P597" i="210"/>
  <c r="O597" i="210"/>
  <c r="N596" i="210"/>
  <c r="P595" i="210"/>
  <c r="O595" i="210"/>
  <c r="N594" i="210"/>
  <c r="P593" i="210"/>
  <c r="O593" i="210"/>
  <c r="N592" i="210"/>
  <c r="A592" i="210"/>
  <c r="N590" i="210"/>
  <c r="A590" i="210"/>
  <c r="P589" i="210"/>
  <c r="O589" i="210"/>
  <c r="A589" i="210"/>
  <c r="N588" i="210"/>
  <c r="A588" i="210"/>
  <c r="N586" i="210"/>
  <c r="A586" i="210"/>
  <c r="P585" i="210"/>
  <c r="O585" i="210"/>
  <c r="A585" i="210"/>
  <c r="N584" i="210"/>
  <c r="A584" i="210"/>
  <c r="N583" i="210"/>
  <c r="A583" i="210"/>
  <c r="N582" i="210"/>
  <c r="A582" i="210"/>
  <c r="N581" i="210"/>
  <c r="A581" i="210"/>
  <c r="P580" i="210"/>
  <c r="O580" i="210"/>
  <c r="A580" i="210"/>
  <c r="A579" i="210"/>
  <c r="A578" i="210"/>
  <c r="A577" i="210"/>
  <c r="A576" i="210"/>
  <c r="A575" i="210"/>
  <c r="A574" i="210"/>
  <c r="N65" i="210"/>
  <c r="N64" i="210" s="1"/>
  <c r="A65" i="210"/>
  <c r="P64" i="210"/>
  <c r="P572" i="210" s="1"/>
  <c r="A64" i="210"/>
  <c r="A573" i="210"/>
  <c r="A572" i="210"/>
  <c r="N570" i="210"/>
  <c r="N569" i="210" s="1"/>
  <c r="A570" i="210"/>
  <c r="A569" i="210"/>
  <c r="A568" i="210"/>
  <c r="P567" i="210"/>
  <c r="A567" i="210"/>
  <c r="A566" i="210"/>
  <c r="A565" i="210"/>
  <c r="N563" i="210"/>
  <c r="A563" i="210"/>
  <c r="N562" i="210"/>
  <c r="A562" i="210"/>
  <c r="N561" i="210"/>
  <c r="A561" i="210"/>
  <c r="P558" i="210"/>
  <c r="O558" i="210"/>
  <c r="A560" i="210"/>
  <c r="A559" i="210"/>
  <c r="A558" i="210"/>
  <c r="N557" i="210"/>
  <c r="A557" i="210"/>
  <c r="N556" i="210"/>
  <c r="A556" i="210"/>
  <c r="P555" i="210"/>
  <c r="O555" i="210"/>
  <c r="A555" i="210"/>
  <c r="N554" i="210"/>
  <c r="A554" i="210"/>
  <c r="P553" i="210"/>
  <c r="O553" i="210"/>
  <c r="A553" i="210"/>
  <c r="N552" i="210"/>
  <c r="A552" i="210"/>
  <c r="P551" i="210"/>
  <c r="O551" i="210"/>
  <c r="A551" i="210"/>
  <c r="A550" i="210"/>
  <c r="A549" i="210"/>
  <c r="A546" i="210"/>
  <c r="N545" i="210"/>
  <c r="A545" i="210"/>
  <c r="P544" i="210"/>
  <c r="O544" i="210"/>
  <c r="A544" i="210"/>
  <c r="N543" i="210"/>
  <c r="A543" i="210"/>
  <c r="N541" i="210"/>
  <c r="A541" i="210"/>
  <c r="N540" i="210"/>
  <c r="A540" i="210"/>
  <c r="A539" i="210"/>
  <c r="A538" i="210"/>
  <c r="A537" i="210"/>
  <c r="A535" i="210"/>
  <c r="A534" i="210"/>
  <c r="A533" i="210"/>
  <c r="N532" i="210"/>
  <c r="A532" i="210"/>
  <c r="P531" i="210"/>
  <c r="P529" i="210" s="1"/>
  <c r="O531" i="210"/>
  <c r="O529" i="210" s="1"/>
  <c r="N528" i="210"/>
  <c r="A528" i="210"/>
  <c r="N527" i="210"/>
  <c r="A527" i="210"/>
  <c r="P526" i="210"/>
  <c r="P524" i="210" s="1"/>
  <c r="O526" i="210"/>
  <c r="O524" i="210" s="1"/>
  <c r="A526" i="210"/>
  <c r="A525" i="210"/>
  <c r="A524" i="210"/>
  <c r="N523" i="210"/>
  <c r="A523" i="210"/>
  <c r="P522" i="210"/>
  <c r="O522" i="210"/>
  <c r="A522" i="210"/>
  <c r="N521" i="210"/>
  <c r="A521" i="210"/>
  <c r="P520" i="210"/>
  <c r="O520" i="210"/>
  <c r="A520" i="210"/>
  <c r="A519" i="210"/>
  <c r="A518" i="210"/>
  <c r="A517" i="210"/>
  <c r="A516" i="210"/>
  <c r="P514" i="210"/>
  <c r="O514" i="210"/>
  <c r="A514" i="210"/>
  <c r="N513" i="210"/>
  <c r="A513" i="210"/>
  <c r="N512" i="210"/>
  <c r="A512" i="210"/>
  <c r="N511" i="210"/>
  <c r="A511" i="210"/>
  <c r="P510" i="210"/>
  <c r="O510" i="210"/>
  <c r="A510" i="210"/>
  <c r="N509" i="210"/>
  <c r="A509" i="210"/>
  <c r="N508" i="210"/>
  <c r="A508" i="210"/>
  <c r="N507" i="210"/>
  <c r="A507" i="210"/>
  <c r="N506" i="210"/>
  <c r="A506" i="210"/>
  <c r="N505" i="210"/>
  <c r="A505" i="210"/>
  <c r="N504" i="210"/>
  <c r="A504" i="210"/>
  <c r="N503" i="210"/>
  <c r="A503" i="210"/>
  <c r="N502" i="210"/>
  <c r="A502" i="210"/>
  <c r="N501" i="210"/>
  <c r="A501" i="210"/>
  <c r="P500" i="210"/>
  <c r="O500" i="210"/>
  <c r="A500" i="210"/>
  <c r="N497" i="210"/>
  <c r="A497" i="210"/>
  <c r="N496" i="210"/>
  <c r="A496" i="210"/>
  <c r="A495" i="210"/>
  <c r="A494" i="210"/>
  <c r="A493" i="210"/>
  <c r="A492" i="210"/>
  <c r="A491" i="210"/>
  <c r="A490" i="210"/>
  <c r="A489" i="210"/>
  <c r="N486" i="210"/>
  <c r="A486" i="210"/>
  <c r="P485" i="210"/>
  <c r="O485" i="210"/>
  <c r="O480" i="210" s="1"/>
  <c r="A485" i="210"/>
  <c r="N484" i="210"/>
  <c r="A484" i="210"/>
  <c r="N483" i="210"/>
  <c r="A483" i="210"/>
  <c r="A482" i="210"/>
  <c r="A481" i="210"/>
  <c r="A480" i="210"/>
  <c r="A479" i="210"/>
  <c r="A478" i="210"/>
  <c r="A477" i="210"/>
  <c r="A476" i="210"/>
  <c r="N475" i="210"/>
  <c r="A475" i="210"/>
  <c r="N474" i="210"/>
  <c r="A474" i="210"/>
  <c r="P473" i="210"/>
  <c r="O473" i="210"/>
  <c r="A473" i="210"/>
  <c r="N472" i="210"/>
  <c r="N471" i="210"/>
  <c r="N469" i="210"/>
  <c r="A469" i="210"/>
  <c r="N468" i="210"/>
  <c r="A468" i="210"/>
  <c r="N467" i="210"/>
  <c r="A467" i="210"/>
  <c r="N466" i="210"/>
  <c r="A466" i="210"/>
  <c r="N465" i="210"/>
  <c r="A465" i="210"/>
  <c r="P464" i="210"/>
  <c r="A464" i="210"/>
  <c r="N463" i="210"/>
  <c r="A463" i="210"/>
  <c r="N462" i="210"/>
  <c r="A462" i="210"/>
  <c r="N461" i="210"/>
  <c r="A461" i="210"/>
  <c r="N460" i="210"/>
  <c r="A460" i="210"/>
  <c r="N459" i="210"/>
  <c r="A459" i="210"/>
  <c r="N458" i="210"/>
  <c r="A458" i="210"/>
  <c r="N457" i="210"/>
  <c r="A457" i="210"/>
  <c r="N456" i="210"/>
  <c r="A456" i="210"/>
  <c r="P455" i="210"/>
  <c r="O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P445" i="210"/>
  <c r="O445" i="210"/>
  <c r="A445" i="210"/>
  <c r="A444" i="210"/>
  <c r="A443" i="210"/>
  <c r="A442" i="210"/>
  <c r="A441" i="210"/>
  <c r="N94" i="210"/>
  <c r="A94" i="210"/>
  <c r="P93" i="210"/>
  <c r="O93" i="210"/>
  <c r="A93" i="210"/>
  <c r="N429" i="210"/>
  <c r="A429" i="210"/>
  <c r="P428" i="210"/>
  <c r="O428" i="210"/>
  <c r="A428" i="210"/>
  <c r="N440" i="210"/>
  <c r="A440" i="210"/>
  <c r="P439" i="210"/>
  <c r="O439" i="210"/>
  <c r="A439" i="210"/>
  <c r="N438" i="210"/>
  <c r="A438" i="210"/>
  <c r="P437" i="210"/>
  <c r="O437" i="210"/>
  <c r="A437" i="210"/>
  <c r="N436" i="210"/>
  <c r="A436" i="210"/>
  <c r="N435" i="210"/>
  <c r="A435" i="210"/>
  <c r="N434" i="210"/>
  <c r="A434" i="210"/>
  <c r="P433" i="210"/>
  <c r="O433" i="210"/>
  <c r="A433" i="210"/>
  <c r="N432" i="210"/>
  <c r="A432" i="210"/>
  <c r="N431" i="210"/>
  <c r="A431" i="210"/>
  <c r="P430" i="210"/>
  <c r="O430" i="210"/>
  <c r="A430" i="210"/>
  <c r="A427" i="210"/>
  <c r="A426" i="210"/>
  <c r="A425" i="210"/>
  <c r="A424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66" i="211"/>
  <c r="P761" i="211"/>
  <c r="P759" i="211" s="1"/>
  <c r="O761" i="211"/>
  <c r="O759" i="211" s="1"/>
  <c r="N758" i="211"/>
  <c r="P757" i="211"/>
  <c r="O757" i="211"/>
  <c r="N756" i="211"/>
  <c r="P755" i="211"/>
  <c r="O755" i="211"/>
  <c r="N750" i="211"/>
  <c r="N749" i="211" s="1"/>
  <c r="P749" i="211"/>
  <c r="O749" i="211"/>
  <c r="N744" i="211"/>
  <c r="N743" i="211" s="1"/>
  <c r="N742" i="211"/>
  <c r="N741" i="211"/>
  <c r="N740" i="211"/>
  <c r="N738" i="211"/>
  <c r="N737" i="211"/>
  <c r="N736" i="211"/>
  <c r="P735" i="211"/>
  <c r="O735" i="211"/>
  <c r="N734" i="211"/>
  <c r="N733" i="211"/>
  <c r="N732" i="211"/>
  <c r="P731" i="211"/>
  <c r="O731" i="211"/>
  <c r="N729" i="211"/>
  <c r="N726" i="211"/>
  <c r="N725" i="211"/>
  <c r="P724" i="211"/>
  <c r="O724" i="211"/>
  <c r="N723" i="211"/>
  <c r="N721" i="211"/>
  <c r="N720" i="211"/>
  <c r="N719" i="211"/>
  <c r="P718" i="211"/>
  <c r="N717" i="211"/>
  <c r="P716" i="211"/>
  <c r="O716" i="211"/>
  <c r="N715" i="211"/>
  <c r="N713" i="211"/>
  <c r="N712" i="211"/>
  <c r="N711" i="211"/>
  <c r="P710" i="211"/>
  <c r="N709" i="211"/>
  <c r="N708" i="211"/>
  <c r="N707" i="211"/>
  <c r="N706" i="211"/>
  <c r="N705" i="211"/>
  <c r="N704" i="211"/>
  <c r="N703" i="211"/>
  <c r="P702" i="211"/>
  <c r="O702" i="211"/>
  <c r="N697" i="211"/>
  <c r="N696" i="211"/>
  <c r="P695" i="211"/>
  <c r="O695" i="211"/>
  <c r="N694" i="211"/>
  <c r="N693" i="211"/>
  <c r="P692" i="211"/>
  <c r="O692" i="211"/>
  <c r="N691" i="211"/>
  <c r="N690" i="211"/>
  <c r="P689" i="211"/>
  <c r="O689" i="211"/>
  <c r="N688" i="211"/>
  <c r="N683" i="211"/>
  <c r="N682" i="211"/>
  <c r="P681" i="211"/>
  <c r="O681" i="211"/>
  <c r="N676" i="211"/>
  <c r="P675" i="211"/>
  <c r="P673" i="211" s="1"/>
  <c r="P671" i="211" s="1"/>
  <c r="O675" i="211"/>
  <c r="N666" i="211"/>
  <c r="P665" i="211"/>
  <c r="O665" i="211"/>
  <c r="N664" i="211"/>
  <c r="N663" i="211"/>
  <c r="P662" i="211"/>
  <c r="O662" i="211"/>
  <c r="N661" i="211"/>
  <c r="P660" i="211"/>
  <c r="O660" i="211"/>
  <c r="N659" i="211"/>
  <c r="P658" i="211"/>
  <c r="O658" i="211"/>
  <c r="N657" i="211"/>
  <c r="P656" i="211"/>
  <c r="O656" i="211"/>
  <c r="N655" i="211"/>
  <c r="N654" i="211"/>
  <c r="N653" i="211"/>
  <c r="N652" i="211"/>
  <c r="P651" i="211"/>
  <c r="O651" i="211"/>
  <c r="N645" i="211"/>
  <c r="N644" i="211" s="1"/>
  <c r="N643" i="211"/>
  <c r="N642" i="211"/>
  <c r="N641" i="211"/>
  <c r="N640" i="211"/>
  <c r="P639" i="211"/>
  <c r="O639" i="211"/>
  <c r="N638" i="211"/>
  <c r="P637" i="211"/>
  <c r="O637" i="211"/>
  <c r="N636" i="211"/>
  <c r="N635" i="211"/>
  <c r="P634" i="211"/>
  <c r="O634" i="211"/>
  <c r="N633" i="211"/>
  <c r="N632" i="211"/>
  <c r="P631" i="211"/>
  <c r="O631" i="211"/>
  <c r="N630" i="211"/>
  <c r="N629" i="211"/>
  <c r="N628" i="211"/>
  <c r="N627" i="211"/>
  <c r="P626" i="211"/>
  <c r="O626" i="211"/>
  <c r="N621" i="211"/>
  <c r="N620" i="211"/>
  <c r="P619" i="211"/>
  <c r="O619" i="211"/>
  <c r="O617" i="211" s="1"/>
  <c r="N614" i="211"/>
  <c r="P613" i="211"/>
  <c r="O613" i="211"/>
  <c r="A613" i="211"/>
  <c r="N612" i="211"/>
  <c r="N611" i="211"/>
  <c r="P610" i="211"/>
  <c r="O610" i="211"/>
  <c r="O608" i="211" s="1"/>
  <c r="A610" i="211"/>
  <c r="A609" i="211"/>
  <c r="A608" i="211"/>
  <c r="A607" i="211"/>
  <c r="A606" i="211"/>
  <c r="N605" i="211"/>
  <c r="A605" i="211"/>
  <c r="N604" i="211"/>
  <c r="A604" i="211"/>
  <c r="P603" i="211"/>
  <c r="P601" i="211" s="1"/>
  <c r="O603" i="211"/>
  <c r="O601" i="211" s="1"/>
  <c r="A603" i="211"/>
  <c r="A602" i="211"/>
  <c r="A601" i="211"/>
  <c r="N600" i="211"/>
  <c r="N599" i="211" s="1"/>
  <c r="P599" i="211"/>
  <c r="O599" i="211"/>
  <c r="N598" i="211"/>
  <c r="P597" i="211"/>
  <c r="O597" i="211"/>
  <c r="N596" i="211"/>
  <c r="P595" i="211"/>
  <c r="O595" i="211"/>
  <c r="N594" i="211"/>
  <c r="P593" i="211"/>
  <c r="O593" i="211"/>
  <c r="N592" i="211"/>
  <c r="A592" i="211"/>
  <c r="N590" i="211"/>
  <c r="A590" i="211"/>
  <c r="P589" i="211"/>
  <c r="O589" i="211"/>
  <c r="A589" i="211"/>
  <c r="N588" i="211"/>
  <c r="A588" i="211"/>
  <c r="N586" i="211"/>
  <c r="A586" i="211"/>
  <c r="P585" i="211"/>
  <c r="O585" i="211"/>
  <c r="A585" i="211"/>
  <c r="N584" i="211"/>
  <c r="A584" i="211"/>
  <c r="N583" i="211"/>
  <c r="A583" i="211"/>
  <c r="N582" i="211"/>
  <c r="A582" i="211"/>
  <c r="N581" i="211"/>
  <c r="A581" i="211"/>
  <c r="P580" i="211"/>
  <c r="O580" i="211"/>
  <c r="A580" i="211"/>
  <c r="A579" i="211"/>
  <c r="A578" i="211"/>
  <c r="A577" i="211"/>
  <c r="A576" i="211"/>
  <c r="A575" i="211"/>
  <c r="A574" i="211"/>
  <c r="N65" i="211"/>
  <c r="N64" i="211" s="1"/>
  <c r="A65" i="211"/>
  <c r="P64" i="211"/>
  <c r="P572" i="211" s="1"/>
  <c r="A64" i="211"/>
  <c r="A573" i="211"/>
  <c r="A572" i="211"/>
  <c r="N570" i="211"/>
  <c r="N569" i="211" s="1"/>
  <c r="A570" i="211"/>
  <c r="P567" i="211"/>
  <c r="O567" i="211"/>
  <c r="A569" i="211"/>
  <c r="A568" i="211"/>
  <c r="A567" i="211"/>
  <c r="A566" i="211"/>
  <c r="A565" i="211"/>
  <c r="N563" i="211"/>
  <c r="A563" i="211"/>
  <c r="N562" i="211"/>
  <c r="A562" i="211"/>
  <c r="N561" i="211"/>
  <c r="A561" i="211"/>
  <c r="P558" i="211"/>
  <c r="O558" i="211"/>
  <c r="A560" i="211"/>
  <c r="A559" i="211"/>
  <c r="A558" i="211"/>
  <c r="N557" i="211"/>
  <c r="A557" i="211"/>
  <c r="N556" i="211"/>
  <c r="A556" i="211"/>
  <c r="P555" i="211"/>
  <c r="O555" i="211"/>
  <c r="A555" i="211"/>
  <c r="N554" i="211"/>
  <c r="A554" i="211"/>
  <c r="P553" i="211"/>
  <c r="O553" i="211"/>
  <c r="A553" i="211"/>
  <c r="N552" i="211"/>
  <c r="A552" i="211"/>
  <c r="P551" i="211"/>
  <c r="O551" i="211"/>
  <c r="A551" i="211"/>
  <c r="A550" i="211"/>
  <c r="A549" i="211"/>
  <c r="A546" i="211"/>
  <c r="N545" i="211"/>
  <c r="A545" i="211"/>
  <c r="P544" i="211"/>
  <c r="O544" i="211"/>
  <c r="A544" i="211"/>
  <c r="N543" i="211"/>
  <c r="A543" i="211"/>
  <c r="N541" i="211"/>
  <c r="A541" i="211"/>
  <c r="N540" i="211"/>
  <c r="A540" i="211"/>
  <c r="A539" i="211"/>
  <c r="A538" i="211"/>
  <c r="A537" i="211"/>
  <c r="A535" i="211"/>
  <c r="A534" i="211"/>
  <c r="A533" i="211"/>
  <c r="N532" i="211"/>
  <c r="A532" i="211"/>
  <c r="P531" i="211"/>
  <c r="P529" i="211" s="1"/>
  <c r="O531" i="211"/>
  <c r="N528" i="211"/>
  <c r="A528" i="211"/>
  <c r="N527" i="211"/>
  <c r="A527" i="211"/>
  <c r="P526" i="211"/>
  <c r="P524" i="211" s="1"/>
  <c r="O526" i="211"/>
  <c r="O524" i="211" s="1"/>
  <c r="A526" i="211"/>
  <c r="A525" i="211"/>
  <c r="A524" i="211"/>
  <c r="N523" i="211"/>
  <c r="A523" i="211"/>
  <c r="P522" i="211"/>
  <c r="O522" i="211"/>
  <c r="A522" i="211"/>
  <c r="N521" i="211"/>
  <c r="A521" i="211"/>
  <c r="P520" i="211"/>
  <c r="O520" i="211"/>
  <c r="A520" i="211"/>
  <c r="A519" i="211"/>
  <c r="A518" i="211"/>
  <c r="A517" i="211"/>
  <c r="A516" i="211"/>
  <c r="P514" i="211"/>
  <c r="O514" i="211"/>
  <c r="A514" i="211"/>
  <c r="N513" i="211"/>
  <c r="A513" i="211"/>
  <c r="N512" i="211"/>
  <c r="A512" i="211"/>
  <c r="N511" i="211"/>
  <c r="A511" i="211"/>
  <c r="P510" i="211"/>
  <c r="O510" i="211"/>
  <c r="A510" i="211"/>
  <c r="N509" i="211"/>
  <c r="A509" i="211"/>
  <c r="N508" i="211"/>
  <c r="A508" i="211"/>
  <c r="N507" i="211"/>
  <c r="A507" i="211"/>
  <c r="N506" i="211"/>
  <c r="A506" i="211"/>
  <c r="N505" i="211"/>
  <c r="A505" i="211"/>
  <c r="N504" i="211"/>
  <c r="A504" i="211"/>
  <c r="N503" i="211"/>
  <c r="A503" i="211"/>
  <c r="N502" i="211"/>
  <c r="A502" i="211"/>
  <c r="N501" i="211"/>
  <c r="A501" i="211"/>
  <c r="P500" i="211"/>
  <c r="O500" i="211"/>
  <c r="A500" i="211"/>
  <c r="N497" i="211"/>
  <c r="A497" i="211"/>
  <c r="N496" i="211"/>
  <c r="A496" i="211"/>
  <c r="A495" i="211"/>
  <c r="A494" i="211"/>
  <c r="A493" i="211"/>
  <c r="A492" i="211"/>
  <c r="A491" i="211"/>
  <c r="A490" i="211"/>
  <c r="A489" i="211"/>
  <c r="N486" i="211"/>
  <c r="A486" i="211"/>
  <c r="P485" i="211"/>
  <c r="O485" i="211"/>
  <c r="O480" i="211" s="1"/>
  <c r="A485" i="211"/>
  <c r="N484" i="211"/>
  <c r="A484" i="211"/>
  <c r="N483" i="211"/>
  <c r="A483" i="211"/>
  <c r="A482" i="211"/>
  <c r="A481" i="211"/>
  <c r="A480" i="211"/>
  <c r="A479" i="211"/>
  <c r="A478" i="211"/>
  <c r="A477" i="211"/>
  <c r="A476" i="211"/>
  <c r="N475" i="211"/>
  <c r="A475" i="211"/>
  <c r="N474" i="211"/>
  <c r="A474" i="211"/>
  <c r="P473" i="211"/>
  <c r="O473" i="211"/>
  <c r="A473" i="211"/>
  <c r="N472" i="211"/>
  <c r="N471" i="211"/>
  <c r="N469" i="211"/>
  <c r="A469" i="211"/>
  <c r="N468" i="211"/>
  <c r="A468" i="211"/>
  <c r="N467" i="211"/>
  <c r="A467" i="211"/>
  <c r="N466" i="211"/>
  <c r="A466" i="211"/>
  <c r="N465" i="211"/>
  <c r="A465" i="211"/>
  <c r="P464" i="211"/>
  <c r="A464" i="211"/>
  <c r="N463" i="211"/>
  <c r="A463" i="211"/>
  <c r="N462" i="211"/>
  <c r="A462" i="211"/>
  <c r="N461" i="211"/>
  <c r="A461" i="211"/>
  <c r="N460" i="211"/>
  <c r="A460" i="211"/>
  <c r="N459" i="211"/>
  <c r="A459" i="211"/>
  <c r="N458" i="211"/>
  <c r="A458" i="211"/>
  <c r="N457" i="211"/>
  <c r="A457" i="211"/>
  <c r="N456" i="211"/>
  <c r="A456" i="211"/>
  <c r="P455" i="211"/>
  <c r="O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P445" i="211"/>
  <c r="O445" i="211"/>
  <c r="A445" i="211"/>
  <c r="A444" i="211"/>
  <c r="A443" i="211"/>
  <c r="A442" i="211"/>
  <c r="A441" i="211"/>
  <c r="N94" i="211"/>
  <c r="A94" i="211"/>
  <c r="P93" i="211"/>
  <c r="O93" i="211"/>
  <c r="A93" i="211"/>
  <c r="N429" i="211"/>
  <c r="A429" i="211"/>
  <c r="P428" i="211"/>
  <c r="O428" i="211"/>
  <c r="A428" i="211"/>
  <c r="N440" i="211"/>
  <c r="A440" i="211"/>
  <c r="P439" i="211"/>
  <c r="O439" i="211"/>
  <c r="A439" i="211"/>
  <c r="N438" i="211"/>
  <c r="A438" i="211"/>
  <c r="P437" i="211"/>
  <c r="O437" i="211"/>
  <c r="A437" i="211"/>
  <c r="N436" i="211"/>
  <c r="A436" i="211"/>
  <c r="N435" i="211"/>
  <c r="A435" i="211"/>
  <c r="N434" i="211"/>
  <c r="A434" i="211"/>
  <c r="P433" i="211"/>
  <c r="O433" i="211"/>
  <c r="A433" i="211"/>
  <c r="N432" i="211"/>
  <c r="A432" i="211"/>
  <c r="N431" i="211"/>
  <c r="A431" i="211"/>
  <c r="P430" i="211"/>
  <c r="O430" i="211"/>
  <c r="A430" i="211"/>
  <c r="A427" i="211"/>
  <c r="A426" i="211"/>
  <c r="A425" i="211"/>
  <c r="A424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66" i="212"/>
  <c r="P761" i="212"/>
  <c r="P759" i="212" s="1"/>
  <c r="O761" i="212"/>
  <c r="O759" i="212" s="1"/>
  <c r="N758" i="212"/>
  <c r="P757" i="212"/>
  <c r="O757" i="212"/>
  <c r="N756" i="212"/>
  <c r="P755" i="212"/>
  <c r="O755" i="212"/>
  <c r="N750" i="212"/>
  <c r="N749" i="212" s="1"/>
  <c r="P749" i="212"/>
  <c r="O749" i="212"/>
  <c r="N744" i="212"/>
  <c r="N743" i="212" s="1"/>
  <c r="N742" i="212"/>
  <c r="N741" i="212"/>
  <c r="N740" i="212"/>
  <c r="N738" i="212"/>
  <c r="N737" i="212"/>
  <c r="N736" i="212"/>
  <c r="P735" i="212"/>
  <c r="O735" i="212"/>
  <c r="N734" i="212"/>
  <c r="N733" i="212"/>
  <c r="N732" i="212"/>
  <c r="P731" i="212"/>
  <c r="O731" i="212"/>
  <c r="N729" i="212"/>
  <c r="N726" i="212"/>
  <c r="N725" i="212"/>
  <c r="P724" i="212"/>
  <c r="O724" i="212"/>
  <c r="N723" i="212"/>
  <c r="N721" i="212"/>
  <c r="N720" i="212"/>
  <c r="N719" i="212"/>
  <c r="P718" i="212"/>
  <c r="N717" i="212"/>
  <c r="P716" i="212"/>
  <c r="O716" i="212"/>
  <c r="N715" i="212"/>
  <c r="N713" i="212"/>
  <c r="N712" i="212"/>
  <c r="N711" i="212"/>
  <c r="P710" i="212"/>
  <c r="N709" i="212"/>
  <c r="N708" i="212"/>
  <c r="N707" i="212"/>
  <c r="N706" i="212"/>
  <c r="N705" i="212"/>
  <c r="N704" i="212"/>
  <c r="N703" i="212"/>
  <c r="P702" i="212"/>
  <c r="O702" i="212"/>
  <c r="N697" i="212"/>
  <c r="N696" i="212"/>
  <c r="P695" i="212"/>
  <c r="O695" i="212"/>
  <c r="N694" i="212"/>
  <c r="N693" i="212"/>
  <c r="P692" i="212"/>
  <c r="O692" i="212"/>
  <c r="N691" i="212"/>
  <c r="N690" i="212"/>
  <c r="P689" i="212"/>
  <c r="O689" i="212"/>
  <c r="N688" i="212"/>
  <c r="N683" i="212"/>
  <c r="N682" i="212"/>
  <c r="P681" i="212"/>
  <c r="O681" i="212"/>
  <c r="N676" i="212"/>
  <c r="P675" i="212"/>
  <c r="O675" i="212"/>
  <c r="O673" i="212" s="1"/>
  <c r="O671" i="212" s="1"/>
  <c r="N666" i="212"/>
  <c r="P665" i="212"/>
  <c r="O665" i="212"/>
  <c r="N664" i="212"/>
  <c r="N663" i="212"/>
  <c r="P662" i="212"/>
  <c r="O662" i="212"/>
  <c r="N661" i="212"/>
  <c r="P660" i="212"/>
  <c r="O660" i="212"/>
  <c r="N659" i="212"/>
  <c r="P658" i="212"/>
  <c r="O658" i="212"/>
  <c r="N657" i="212"/>
  <c r="P656" i="212"/>
  <c r="O656" i="212"/>
  <c r="N655" i="212"/>
  <c r="N654" i="212"/>
  <c r="N653" i="212"/>
  <c r="N652" i="212"/>
  <c r="P651" i="212"/>
  <c r="O651" i="212"/>
  <c r="N645" i="212"/>
  <c r="N644" i="212" s="1"/>
  <c r="N643" i="212"/>
  <c r="N642" i="212"/>
  <c r="N641" i="212"/>
  <c r="N640" i="212"/>
  <c r="P639" i="212"/>
  <c r="O639" i="212"/>
  <c r="N638" i="212"/>
  <c r="P637" i="212"/>
  <c r="O637" i="212"/>
  <c r="N636" i="212"/>
  <c r="N635" i="212"/>
  <c r="P634" i="212"/>
  <c r="O634" i="212"/>
  <c r="N633" i="212"/>
  <c r="N632" i="212"/>
  <c r="P631" i="212"/>
  <c r="O631" i="212"/>
  <c r="N630" i="212"/>
  <c r="N629" i="212"/>
  <c r="N628" i="212"/>
  <c r="N627" i="212"/>
  <c r="P626" i="212"/>
  <c r="O626" i="212"/>
  <c r="N621" i="212"/>
  <c r="N620" i="212"/>
  <c r="P619" i="212"/>
  <c r="P617" i="212" s="1"/>
  <c r="O619" i="212"/>
  <c r="O617" i="212" s="1"/>
  <c r="N614" i="212"/>
  <c r="P613" i="212"/>
  <c r="O613" i="212"/>
  <c r="A613" i="212"/>
  <c r="N612" i="212"/>
  <c r="N611" i="212"/>
  <c r="P610" i="212"/>
  <c r="O610" i="212"/>
  <c r="A610" i="212"/>
  <c r="A609" i="212"/>
  <c r="A608" i="212"/>
  <c r="A607" i="212"/>
  <c r="A606" i="212"/>
  <c r="N605" i="212"/>
  <c r="A605" i="212"/>
  <c r="N604" i="212"/>
  <c r="A604" i="212"/>
  <c r="P603" i="212"/>
  <c r="P601" i="212" s="1"/>
  <c r="O603" i="212"/>
  <c r="O601" i="212" s="1"/>
  <c r="A603" i="212"/>
  <c r="A602" i="212"/>
  <c r="A601" i="212"/>
  <c r="N600" i="212"/>
  <c r="N599" i="212" s="1"/>
  <c r="P599" i="212"/>
  <c r="O599" i="212"/>
  <c r="N598" i="212"/>
  <c r="P597" i="212"/>
  <c r="O597" i="212"/>
  <c r="N596" i="212"/>
  <c r="P595" i="212"/>
  <c r="O595" i="212"/>
  <c r="N594" i="212"/>
  <c r="P593" i="212"/>
  <c r="O593" i="212"/>
  <c r="N592" i="212"/>
  <c r="A592" i="212"/>
  <c r="N590" i="212"/>
  <c r="A590" i="212"/>
  <c r="P589" i="212"/>
  <c r="O589" i="212"/>
  <c r="A589" i="212"/>
  <c r="N588" i="212"/>
  <c r="A588" i="212"/>
  <c r="N586" i="212"/>
  <c r="A586" i="212"/>
  <c r="P585" i="212"/>
  <c r="O585" i="212"/>
  <c r="A585" i="212"/>
  <c r="N584" i="212"/>
  <c r="A584" i="212"/>
  <c r="N583" i="212"/>
  <c r="A583" i="212"/>
  <c r="N582" i="212"/>
  <c r="A582" i="212"/>
  <c r="N581" i="212"/>
  <c r="A581" i="212"/>
  <c r="P580" i="212"/>
  <c r="O580" i="212"/>
  <c r="A580" i="212"/>
  <c r="A579" i="212"/>
  <c r="A578" i="212"/>
  <c r="A577" i="212"/>
  <c r="A576" i="212"/>
  <c r="A575" i="212"/>
  <c r="A574" i="212"/>
  <c r="N65" i="212"/>
  <c r="N64" i="212" s="1"/>
  <c r="A65" i="212"/>
  <c r="P64" i="212"/>
  <c r="P572" i="212" s="1"/>
  <c r="A64" i="212"/>
  <c r="A573" i="212"/>
  <c r="A572" i="212"/>
  <c r="N570" i="212"/>
  <c r="N569" i="212" s="1"/>
  <c r="A570" i="212"/>
  <c r="P567" i="212"/>
  <c r="A569" i="212"/>
  <c r="A568" i="212"/>
  <c r="A567" i="212"/>
  <c r="A566" i="212"/>
  <c r="A565" i="212"/>
  <c r="N563" i="212"/>
  <c r="A563" i="212"/>
  <c r="N562" i="212"/>
  <c r="A562" i="212"/>
  <c r="N561" i="212"/>
  <c r="A561" i="212"/>
  <c r="P558" i="212"/>
  <c r="O558" i="212"/>
  <c r="A560" i="212"/>
  <c r="A559" i="212"/>
  <c r="A558" i="212"/>
  <c r="N557" i="212"/>
  <c r="A557" i="212"/>
  <c r="N556" i="212"/>
  <c r="A556" i="212"/>
  <c r="P555" i="212"/>
  <c r="O555" i="212"/>
  <c r="A555" i="212"/>
  <c r="N554" i="212"/>
  <c r="A554" i="212"/>
  <c r="P553" i="212"/>
  <c r="O553" i="212"/>
  <c r="A553" i="212"/>
  <c r="N552" i="212"/>
  <c r="A552" i="212"/>
  <c r="P551" i="212"/>
  <c r="O551" i="212"/>
  <c r="A551" i="212"/>
  <c r="A550" i="212"/>
  <c r="A549" i="212"/>
  <c r="A546" i="212"/>
  <c r="N545" i="212"/>
  <c r="A545" i="212"/>
  <c r="P544" i="212"/>
  <c r="O544" i="212"/>
  <c r="A544" i="212"/>
  <c r="N543" i="212"/>
  <c r="A543" i="212"/>
  <c r="N541" i="212"/>
  <c r="A541" i="212"/>
  <c r="N540" i="212"/>
  <c r="A540" i="212"/>
  <c r="A539" i="212"/>
  <c r="A538" i="212"/>
  <c r="A537" i="212"/>
  <c r="A535" i="212"/>
  <c r="A534" i="212"/>
  <c r="A533" i="212"/>
  <c r="N532" i="212"/>
  <c r="A532" i="212"/>
  <c r="P531" i="212"/>
  <c r="O531" i="212"/>
  <c r="O529" i="212" s="1"/>
  <c r="N528" i="212"/>
  <c r="A528" i="212"/>
  <c r="N527" i="212"/>
  <c r="A527" i="212"/>
  <c r="P526" i="212"/>
  <c r="P524" i="212" s="1"/>
  <c r="O526" i="212"/>
  <c r="O524" i="212" s="1"/>
  <c r="A526" i="212"/>
  <c r="A525" i="212"/>
  <c r="A524" i="212"/>
  <c r="N523" i="212"/>
  <c r="A523" i="212"/>
  <c r="P522" i="212"/>
  <c r="O522" i="212"/>
  <c r="A522" i="212"/>
  <c r="N521" i="212"/>
  <c r="A521" i="212"/>
  <c r="P520" i="212"/>
  <c r="O520" i="212"/>
  <c r="A520" i="212"/>
  <c r="A519" i="212"/>
  <c r="A518" i="212"/>
  <c r="A517" i="212"/>
  <c r="A516" i="212"/>
  <c r="P514" i="212"/>
  <c r="O514" i="212"/>
  <c r="A514" i="212"/>
  <c r="N513" i="212"/>
  <c r="A513" i="212"/>
  <c r="N512" i="212"/>
  <c r="A512" i="212"/>
  <c r="N511" i="212"/>
  <c r="A511" i="212"/>
  <c r="P510" i="212"/>
  <c r="O510" i="212"/>
  <c r="A510" i="212"/>
  <c r="N509" i="212"/>
  <c r="A509" i="212"/>
  <c r="N508" i="212"/>
  <c r="A508" i="212"/>
  <c r="N507" i="212"/>
  <c r="A507" i="212"/>
  <c r="N506" i="212"/>
  <c r="A506" i="212"/>
  <c r="N505" i="212"/>
  <c r="A505" i="212"/>
  <c r="N504" i="212"/>
  <c r="A504" i="212"/>
  <c r="N503" i="212"/>
  <c r="A503" i="212"/>
  <c r="N502" i="212"/>
  <c r="A502" i="212"/>
  <c r="N501" i="212"/>
  <c r="A501" i="212"/>
  <c r="P500" i="212"/>
  <c r="O500" i="212"/>
  <c r="A500" i="212"/>
  <c r="N497" i="212"/>
  <c r="A497" i="212"/>
  <c r="N496" i="212"/>
  <c r="A496" i="212"/>
  <c r="A495" i="212"/>
  <c r="A494" i="212"/>
  <c r="A493" i="212"/>
  <c r="A492" i="212"/>
  <c r="A491" i="212"/>
  <c r="A490" i="212"/>
  <c r="A489" i="212"/>
  <c r="N486" i="212"/>
  <c r="A486" i="212"/>
  <c r="P485" i="212"/>
  <c r="O485" i="212"/>
  <c r="O480" i="212" s="1"/>
  <c r="A485" i="212"/>
  <c r="N484" i="212"/>
  <c r="A484" i="212"/>
  <c r="N483" i="212"/>
  <c r="A483" i="212"/>
  <c r="A482" i="212"/>
  <c r="A481" i="212"/>
  <c r="A480" i="212"/>
  <c r="A479" i="212"/>
  <c r="A478" i="212"/>
  <c r="A477" i="212"/>
  <c r="A476" i="212"/>
  <c r="N475" i="212"/>
  <c r="A475" i="212"/>
  <c r="N474" i="212"/>
  <c r="A474" i="212"/>
  <c r="P473" i="212"/>
  <c r="O473" i="212"/>
  <c r="A473" i="212"/>
  <c r="N472" i="212"/>
  <c r="N471" i="212"/>
  <c r="N469" i="212"/>
  <c r="A469" i="212"/>
  <c r="N468" i="212"/>
  <c r="A468" i="212"/>
  <c r="N467" i="212"/>
  <c r="A467" i="212"/>
  <c r="N466" i="212"/>
  <c r="A466" i="212"/>
  <c r="N465" i="212"/>
  <c r="A465" i="212"/>
  <c r="P464" i="212"/>
  <c r="A464" i="212"/>
  <c r="N463" i="212"/>
  <c r="A463" i="212"/>
  <c r="N462" i="212"/>
  <c r="A462" i="212"/>
  <c r="N461" i="212"/>
  <c r="A461" i="212"/>
  <c r="N460" i="212"/>
  <c r="A460" i="212"/>
  <c r="N459" i="212"/>
  <c r="A459" i="212"/>
  <c r="N458" i="212"/>
  <c r="A458" i="212"/>
  <c r="N457" i="212"/>
  <c r="A457" i="212"/>
  <c r="N456" i="212"/>
  <c r="A456" i="212"/>
  <c r="P455" i="212"/>
  <c r="O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P445" i="212"/>
  <c r="O445" i="212"/>
  <c r="A445" i="212"/>
  <c r="A444" i="212"/>
  <c r="A443" i="212"/>
  <c r="A442" i="212"/>
  <c r="A441" i="212"/>
  <c r="N94" i="212"/>
  <c r="A94" i="212"/>
  <c r="P93" i="212"/>
  <c r="O93" i="212"/>
  <c r="A93" i="212"/>
  <c r="N429" i="212"/>
  <c r="A429" i="212"/>
  <c r="P428" i="212"/>
  <c r="O428" i="212"/>
  <c r="A428" i="212"/>
  <c r="N440" i="212"/>
  <c r="A440" i="212"/>
  <c r="P439" i="212"/>
  <c r="O439" i="212"/>
  <c r="A439" i="212"/>
  <c r="N438" i="212"/>
  <c r="A438" i="212"/>
  <c r="P437" i="212"/>
  <c r="O437" i="212"/>
  <c r="A437" i="212"/>
  <c r="N436" i="212"/>
  <c r="A436" i="212"/>
  <c r="N435" i="212"/>
  <c r="A435" i="212"/>
  <c r="N434" i="212"/>
  <c r="A434" i="212"/>
  <c r="P433" i="212"/>
  <c r="O433" i="212"/>
  <c r="A433" i="212"/>
  <c r="N432" i="212"/>
  <c r="A432" i="212"/>
  <c r="N431" i="212"/>
  <c r="A431" i="212"/>
  <c r="P430" i="212"/>
  <c r="O430" i="212"/>
  <c r="A430" i="212"/>
  <c r="A427" i="212"/>
  <c r="A426" i="212"/>
  <c r="A425" i="212"/>
  <c r="A424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66" i="201"/>
  <c r="O761" i="201"/>
  <c r="O759" i="201" s="1"/>
  <c r="N758" i="201"/>
  <c r="P757" i="201"/>
  <c r="O757" i="201"/>
  <c r="N756" i="201"/>
  <c r="P755" i="201"/>
  <c r="O755" i="201"/>
  <c r="N750" i="201"/>
  <c r="N749" i="201" s="1"/>
  <c r="P749" i="201"/>
  <c r="O749" i="201"/>
  <c r="N744" i="201"/>
  <c r="N743" i="201" s="1"/>
  <c r="N742" i="201"/>
  <c r="N741" i="201"/>
  <c r="N740" i="201"/>
  <c r="N738" i="201"/>
  <c r="N737" i="201"/>
  <c r="N736" i="201"/>
  <c r="P735" i="201"/>
  <c r="O735" i="201"/>
  <c r="N734" i="201"/>
  <c r="N733" i="201"/>
  <c r="N732" i="201"/>
  <c r="P731" i="201"/>
  <c r="O731" i="201"/>
  <c r="N729" i="201"/>
  <c r="N726" i="201"/>
  <c r="N725" i="201"/>
  <c r="P724" i="201"/>
  <c r="O724" i="201"/>
  <c r="N723" i="201"/>
  <c r="N721" i="201"/>
  <c r="N720" i="201"/>
  <c r="N719" i="201"/>
  <c r="P718" i="201"/>
  <c r="N717" i="201"/>
  <c r="P716" i="201"/>
  <c r="O716" i="201"/>
  <c r="N715" i="201"/>
  <c r="N713" i="201"/>
  <c r="N712" i="201"/>
  <c r="N711" i="201"/>
  <c r="P710" i="201"/>
  <c r="N709" i="201"/>
  <c r="N708" i="201"/>
  <c r="N707" i="201"/>
  <c r="N706" i="201"/>
  <c r="N705" i="201"/>
  <c r="N704" i="201"/>
  <c r="N703" i="201"/>
  <c r="P702" i="201"/>
  <c r="O702" i="201"/>
  <c r="N697" i="201"/>
  <c r="N696" i="201"/>
  <c r="P695" i="201"/>
  <c r="O695" i="201"/>
  <c r="N694" i="201"/>
  <c r="N693" i="201"/>
  <c r="P692" i="201"/>
  <c r="O692" i="201"/>
  <c r="N691" i="201"/>
  <c r="N690" i="201"/>
  <c r="P689" i="201"/>
  <c r="O689" i="201"/>
  <c r="N688" i="201"/>
  <c r="N683" i="201"/>
  <c r="N682" i="201"/>
  <c r="P681" i="201"/>
  <c r="O681" i="201"/>
  <c r="N676" i="201"/>
  <c r="P675" i="201"/>
  <c r="P673" i="201" s="1"/>
  <c r="P671" i="201" s="1"/>
  <c r="O675" i="201"/>
  <c r="O673" i="201" s="1"/>
  <c r="O671" i="201" s="1"/>
  <c r="N666" i="201"/>
  <c r="P665" i="201"/>
  <c r="O665" i="201"/>
  <c r="N664" i="201"/>
  <c r="N663" i="201"/>
  <c r="P662" i="201"/>
  <c r="O662" i="201"/>
  <c r="N661" i="201"/>
  <c r="P660" i="201"/>
  <c r="O660" i="201"/>
  <c r="N659" i="201"/>
  <c r="P658" i="201"/>
  <c r="O658" i="201"/>
  <c r="N657" i="201"/>
  <c r="P656" i="201"/>
  <c r="O656" i="201"/>
  <c r="N655" i="201"/>
  <c r="N654" i="201"/>
  <c r="N653" i="201"/>
  <c r="N652" i="201"/>
  <c r="P651" i="201"/>
  <c r="O651" i="201"/>
  <c r="N645" i="201"/>
  <c r="N644" i="201" s="1"/>
  <c r="N643" i="201"/>
  <c r="N642" i="201"/>
  <c r="N641" i="201"/>
  <c r="N640" i="201"/>
  <c r="P639" i="201"/>
  <c r="O639" i="201"/>
  <c r="N638" i="201"/>
  <c r="P637" i="201"/>
  <c r="O637" i="201"/>
  <c r="N636" i="201"/>
  <c r="N635" i="201"/>
  <c r="P634" i="201"/>
  <c r="O634" i="201"/>
  <c r="N633" i="201"/>
  <c r="N632" i="201"/>
  <c r="P631" i="201"/>
  <c r="O631" i="201"/>
  <c r="N630" i="201"/>
  <c r="N629" i="201"/>
  <c r="N628" i="201"/>
  <c r="N627" i="201"/>
  <c r="P626" i="201"/>
  <c r="O626" i="201"/>
  <c r="N621" i="201"/>
  <c r="N620" i="201"/>
  <c r="P619" i="201"/>
  <c r="O619" i="201"/>
  <c r="O617" i="201" s="1"/>
  <c r="N614" i="201"/>
  <c r="P613" i="201"/>
  <c r="O613" i="201"/>
  <c r="A613" i="201"/>
  <c r="N612" i="201"/>
  <c r="N611" i="201"/>
  <c r="P610" i="201"/>
  <c r="P608" i="201" s="1"/>
  <c r="O610" i="201"/>
  <c r="O608" i="201" s="1"/>
  <c r="A610" i="201"/>
  <c r="A609" i="201"/>
  <c r="A608" i="201"/>
  <c r="A607" i="201"/>
  <c r="A606" i="201"/>
  <c r="N605" i="201"/>
  <c r="A605" i="201"/>
  <c r="N604" i="201"/>
  <c r="A604" i="201"/>
  <c r="P603" i="201"/>
  <c r="P601" i="201" s="1"/>
  <c r="O603" i="201"/>
  <c r="O601" i="201" s="1"/>
  <c r="A603" i="201"/>
  <c r="A602" i="201"/>
  <c r="A601" i="201"/>
  <c r="N600" i="201"/>
  <c r="N599" i="201" s="1"/>
  <c r="P599" i="201"/>
  <c r="O599" i="201"/>
  <c r="N598" i="201"/>
  <c r="P597" i="201"/>
  <c r="O597" i="201"/>
  <c r="N596" i="201"/>
  <c r="P595" i="201"/>
  <c r="O595" i="201"/>
  <c r="N594" i="201"/>
  <c r="P593" i="201"/>
  <c r="O593" i="201"/>
  <c r="N592" i="201"/>
  <c r="A592" i="201"/>
  <c r="N590" i="201"/>
  <c r="A590" i="201"/>
  <c r="P589" i="201"/>
  <c r="O589" i="201"/>
  <c r="A589" i="201"/>
  <c r="N588" i="201"/>
  <c r="A588" i="201"/>
  <c r="N586" i="201"/>
  <c r="A586" i="201"/>
  <c r="P585" i="201"/>
  <c r="O585" i="201"/>
  <c r="A585" i="201"/>
  <c r="N584" i="201"/>
  <c r="A584" i="201"/>
  <c r="N583" i="201"/>
  <c r="A583" i="201"/>
  <c r="N582" i="201"/>
  <c r="A582" i="201"/>
  <c r="N581" i="201"/>
  <c r="A581" i="201"/>
  <c r="P580" i="201"/>
  <c r="O580" i="201"/>
  <c r="A580" i="201"/>
  <c r="A579" i="201"/>
  <c r="A578" i="201"/>
  <c r="A577" i="201"/>
  <c r="A576" i="201"/>
  <c r="A575" i="201"/>
  <c r="A574" i="201"/>
  <c r="N65" i="201"/>
  <c r="N64" i="201" s="1"/>
  <c r="A65" i="201"/>
  <c r="P64" i="201"/>
  <c r="P572" i="201" s="1"/>
  <c r="A64" i="201"/>
  <c r="A573" i="201"/>
  <c r="A572" i="201"/>
  <c r="N570" i="201"/>
  <c r="N569" i="201" s="1"/>
  <c r="A570" i="201"/>
  <c r="P567" i="201"/>
  <c r="O567" i="201"/>
  <c r="A569" i="201"/>
  <c r="A568" i="201"/>
  <c r="A567" i="201"/>
  <c r="A566" i="201"/>
  <c r="A565" i="201"/>
  <c r="N563" i="201"/>
  <c r="A563" i="201"/>
  <c r="N562" i="201"/>
  <c r="A562" i="201"/>
  <c r="N561" i="201"/>
  <c r="A561" i="201"/>
  <c r="P558" i="201"/>
  <c r="O558" i="201"/>
  <c r="A560" i="201"/>
  <c r="A559" i="201"/>
  <c r="A558" i="201"/>
  <c r="N557" i="201"/>
  <c r="A557" i="201"/>
  <c r="N556" i="201"/>
  <c r="A556" i="201"/>
  <c r="P555" i="201"/>
  <c r="O555" i="201"/>
  <c r="A555" i="201"/>
  <c r="N554" i="201"/>
  <c r="A554" i="201"/>
  <c r="P553" i="201"/>
  <c r="O553" i="201"/>
  <c r="A553" i="201"/>
  <c r="N552" i="201"/>
  <c r="A552" i="201"/>
  <c r="P551" i="201"/>
  <c r="O551" i="201"/>
  <c r="A551" i="201"/>
  <c r="A550" i="201"/>
  <c r="A549" i="201"/>
  <c r="A546" i="201"/>
  <c r="N545" i="201"/>
  <c r="A545" i="201"/>
  <c r="P544" i="201"/>
  <c r="O544" i="201"/>
  <c r="A544" i="201"/>
  <c r="N543" i="201"/>
  <c r="A543" i="201"/>
  <c r="N541" i="201"/>
  <c r="A541" i="201"/>
  <c r="N540" i="201"/>
  <c r="A540" i="201"/>
  <c r="A539" i="201"/>
  <c r="A538" i="201"/>
  <c r="A537" i="201"/>
  <c r="A535" i="201"/>
  <c r="A534" i="201"/>
  <c r="A533" i="201"/>
  <c r="N532" i="201"/>
  <c r="A532" i="201"/>
  <c r="P531" i="201"/>
  <c r="P529" i="201" s="1"/>
  <c r="O531" i="201"/>
  <c r="O529" i="201" s="1"/>
  <c r="N528" i="201"/>
  <c r="A528" i="201"/>
  <c r="N527" i="201"/>
  <c r="A527" i="201"/>
  <c r="P526" i="201"/>
  <c r="P524" i="201" s="1"/>
  <c r="O526" i="201"/>
  <c r="O524" i="201" s="1"/>
  <c r="A526" i="201"/>
  <c r="A525" i="201"/>
  <c r="A524" i="201"/>
  <c r="N523" i="201"/>
  <c r="A523" i="201"/>
  <c r="P522" i="201"/>
  <c r="O522" i="201"/>
  <c r="A522" i="201"/>
  <c r="N521" i="201"/>
  <c r="A521" i="201"/>
  <c r="P520" i="201"/>
  <c r="O520" i="201"/>
  <c r="A520" i="201"/>
  <c r="A519" i="201"/>
  <c r="A518" i="201"/>
  <c r="A517" i="201"/>
  <c r="A516" i="201"/>
  <c r="P514" i="201"/>
  <c r="O514" i="201"/>
  <c r="A514" i="201"/>
  <c r="N513" i="201"/>
  <c r="A513" i="201"/>
  <c r="N512" i="201"/>
  <c r="A512" i="201"/>
  <c r="N511" i="201"/>
  <c r="A511" i="201"/>
  <c r="P510" i="201"/>
  <c r="O510" i="201"/>
  <c r="A510" i="201"/>
  <c r="N509" i="201"/>
  <c r="A509" i="201"/>
  <c r="N508" i="201"/>
  <c r="A508" i="201"/>
  <c r="N507" i="201"/>
  <c r="A507" i="201"/>
  <c r="N506" i="201"/>
  <c r="A506" i="201"/>
  <c r="N505" i="201"/>
  <c r="A505" i="201"/>
  <c r="N504" i="201"/>
  <c r="A504" i="201"/>
  <c r="N503" i="201"/>
  <c r="A503" i="201"/>
  <c r="N502" i="201"/>
  <c r="A502" i="201"/>
  <c r="N501" i="201"/>
  <c r="A501" i="201"/>
  <c r="P500" i="201"/>
  <c r="O500" i="201"/>
  <c r="A500" i="201"/>
  <c r="N497" i="201"/>
  <c r="A497" i="201"/>
  <c r="N496" i="201"/>
  <c r="A496" i="201"/>
  <c r="A495" i="201"/>
  <c r="A494" i="201"/>
  <c r="A493" i="201"/>
  <c r="A492" i="201"/>
  <c r="A491" i="201"/>
  <c r="A490" i="201"/>
  <c r="A489" i="201"/>
  <c r="N486" i="201"/>
  <c r="A486" i="201"/>
  <c r="P485" i="201"/>
  <c r="P480" i="201" s="1"/>
  <c r="O485" i="201"/>
  <c r="O480" i="201" s="1"/>
  <c r="A485" i="201"/>
  <c r="N484" i="201"/>
  <c r="A484" i="201"/>
  <c r="N483" i="201"/>
  <c r="A483" i="201"/>
  <c r="A482" i="201"/>
  <c r="A481" i="201"/>
  <c r="A480" i="201"/>
  <c r="A479" i="201"/>
  <c r="A478" i="201"/>
  <c r="A477" i="201"/>
  <c r="A476" i="201"/>
  <c r="N475" i="201"/>
  <c r="A475" i="201"/>
  <c r="N474" i="201"/>
  <c r="A474" i="201"/>
  <c r="P473" i="201"/>
  <c r="O473" i="201"/>
  <c r="A473" i="201"/>
  <c r="N472" i="201"/>
  <c r="N471" i="201"/>
  <c r="N469" i="201"/>
  <c r="A469" i="201"/>
  <c r="N468" i="201"/>
  <c r="A468" i="201"/>
  <c r="N467" i="201"/>
  <c r="A467" i="201"/>
  <c r="N466" i="201"/>
  <c r="A466" i="201"/>
  <c r="N465" i="201"/>
  <c r="A465" i="201"/>
  <c r="P464" i="201"/>
  <c r="A464" i="201"/>
  <c r="N463" i="201"/>
  <c r="A463" i="201"/>
  <c r="N462" i="201"/>
  <c r="A462" i="201"/>
  <c r="N461" i="201"/>
  <c r="A461" i="201"/>
  <c r="N460" i="201"/>
  <c r="A460" i="201"/>
  <c r="N459" i="201"/>
  <c r="A459" i="201"/>
  <c r="N458" i="201"/>
  <c r="A458" i="201"/>
  <c r="N457" i="201"/>
  <c r="A457" i="201"/>
  <c r="N456" i="201"/>
  <c r="A456" i="201"/>
  <c r="P455" i="201"/>
  <c r="O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P445" i="201"/>
  <c r="O445" i="201"/>
  <c r="A445" i="201"/>
  <c r="A444" i="201"/>
  <c r="A443" i="201"/>
  <c r="A442" i="201"/>
  <c r="A441" i="201"/>
  <c r="N94" i="201"/>
  <c r="A94" i="201"/>
  <c r="P93" i="201"/>
  <c r="O93" i="201"/>
  <c r="A93" i="201"/>
  <c r="N429" i="201"/>
  <c r="A429" i="201"/>
  <c r="P428" i="201"/>
  <c r="O428" i="201"/>
  <c r="A428" i="201"/>
  <c r="N440" i="201"/>
  <c r="A440" i="201"/>
  <c r="P439" i="201"/>
  <c r="O439" i="201"/>
  <c r="A439" i="201"/>
  <c r="N438" i="201"/>
  <c r="A438" i="201"/>
  <c r="P437" i="201"/>
  <c r="O437" i="201"/>
  <c r="A437" i="201"/>
  <c r="N436" i="201"/>
  <c r="A436" i="201"/>
  <c r="N435" i="201"/>
  <c r="A435" i="201"/>
  <c r="N434" i="201"/>
  <c r="A434" i="201"/>
  <c r="P433" i="201"/>
  <c r="O433" i="201"/>
  <c r="A433" i="201"/>
  <c r="N432" i="201"/>
  <c r="A432" i="201"/>
  <c r="N431" i="201"/>
  <c r="A431" i="201"/>
  <c r="P430" i="201"/>
  <c r="O430" i="201"/>
  <c r="A430" i="201"/>
  <c r="A427" i="201"/>
  <c r="A426" i="201"/>
  <c r="A425" i="201"/>
  <c r="A424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66" i="200"/>
  <c r="P761" i="200"/>
  <c r="P759" i="200" s="1"/>
  <c r="O761" i="200"/>
  <c r="O759" i="200" s="1"/>
  <c r="N758" i="200"/>
  <c r="P757" i="200"/>
  <c r="O757" i="200"/>
  <c r="N756" i="200"/>
  <c r="P755" i="200"/>
  <c r="O755" i="200"/>
  <c r="N750" i="200"/>
  <c r="N749" i="200" s="1"/>
  <c r="P749" i="200"/>
  <c r="O749" i="200"/>
  <c r="N744" i="200"/>
  <c r="N743" i="200" s="1"/>
  <c r="N742" i="200"/>
  <c r="N741" i="200"/>
  <c r="N740" i="200"/>
  <c r="N738" i="200"/>
  <c r="N737" i="200"/>
  <c r="N736" i="200"/>
  <c r="P735" i="200"/>
  <c r="O735" i="200"/>
  <c r="N734" i="200"/>
  <c r="N733" i="200"/>
  <c r="N732" i="200"/>
  <c r="P731" i="200"/>
  <c r="O731" i="200"/>
  <c r="N729" i="200"/>
  <c r="N726" i="200"/>
  <c r="N725" i="200"/>
  <c r="P724" i="200"/>
  <c r="O724" i="200"/>
  <c r="N723" i="200"/>
  <c r="N721" i="200"/>
  <c r="N720" i="200"/>
  <c r="N719" i="200"/>
  <c r="P718" i="200"/>
  <c r="N717" i="200"/>
  <c r="P716" i="200"/>
  <c r="O716" i="200"/>
  <c r="N715" i="200"/>
  <c r="N713" i="200"/>
  <c r="N712" i="200"/>
  <c r="N711" i="200"/>
  <c r="P710" i="200"/>
  <c r="N709" i="200"/>
  <c r="N708" i="200"/>
  <c r="N707" i="200"/>
  <c r="N706" i="200"/>
  <c r="N705" i="200"/>
  <c r="N704" i="200"/>
  <c r="N703" i="200"/>
  <c r="P702" i="200"/>
  <c r="O702" i="200"/>
  <c r="N697" i="200"/>
  <c r="N696" i="200"/>
  <c r="P695" i="200"/>
  <c r="O695" i="200"/>
  <c r="N694" i="200"/>
  <c r="N693" i="200"/>
  <c r="P692" i="200"/>
  <c r="O692" i="200"/>
  <c r="N691" i="200"/>
  <c r="N690" i="200"/>
  <c r="P689" i="200"/>
  <c r="O689" i="200"/>
  <c r="N688" i="200"/>
  <c r="N683" i="200"/>
  <c r="N682" i="200"/>
  <c r="P681" i="200"/>
  <c r="O681" i="200"/>
  <c r="N676" i="200"/>
  <c r="P675" i="200"/>
  <c r="O675" i="200"/>
  <c r="O673" i="200" s="1"/>
  <c r="O671" i="200" s="1"/>
  <c r="N666" i="200"/>
  <c r="P665" i="200"/>
  <c r="O665" i="200"/>
  <c r="N664" i="200"/>
  <c r="N663" i="200"/>
  <c r="P662" i="200"/>
  <c r="O662" i="200"/>
  <c r="N661" i="200"/>
  <c r="P660" i="200"/>
  <c r="O660" i="200"/>
  <c r="N659" i="200"/>
  <c r="P658" i="200"/>
  <c r="O658" i="200"/>
  <c r="N657" i="200"/>
  <c r="P656" i="200"/>
  <c r="O656" i="200"/>
  <c r="N655" i="200"/>
  <c r="N654" i="200"/>
  <c r="N653" i="200"/>
  <c r="N652" i="200"/>
  <c r="P651" i="200"/>
  <c r="O651" i="200"/>
  <c r="N645" i="200"/>
  <c r="N644" i="200" s="1"/>
  <c r="N643" i="200"/>
  <c r="N642" i="200"/>
  <c r="N641" i="200"/>
  <c r="N640" i="200"/>
  <c r="P639" i="200"/>
  <c r="O639" i="200"/>
  <c r="N638" i="200"/>
  <c r="P637" i="200"/>
  <c r="O637" i="200"/>
  <c r="N636" i="200"/>
  <c r="N635" i="200"/>
  <c r="P634" i="200"/>
  <c r="O634" i="200"/>
  <c r="N633" i="200"/>
  <c r="N632" i="200"/>
  <c r="P631" i="200"/>
  <c r="O631" i="200"/>
  <c r="N630" i="200"/>
  <c r="N629" i="200"/>
  <c r="N628" i="200"/>
  <c r="N627" i="200"/>
  <c r="P626" i="200"/>
  <c r="O626" i="200"/>
  <c r="N621" i="200"/>
  <c r="N620" i="200"/>
  <c r="P619" i="200"/>
  <c r="P617" i="200" s="1"/>
  <c r="O619" i="200"/>
  <c r="O617" i="200" s="1"/>
  <c r="N614" i="200"/>
  <c r="P613" i="200"/>
  <c r="O613" i="200"/>
  <c r="A613" i="200"/>
  <c r="N612" i="200"/>
  <c r="N611" i="200"/>
  <c r="P610" i="200"/>
  <c r="O610" i="200"/>
  <c r="O608" i="200" s="1"/>
  <c r="A610" i="200"/>
  <c r="A609" i="200"/>
  <c r="A608" i="200"/>
  <c r="A607" i="200"/>
  <c r="A606" i="200"/>
  <c r="N605" i="200"/>
  <c r="A605" i="200"/>
  <c r="N604" i="200"/>
  <c r="A604" i="200"/>
  <c r="P603" i="200"/>
  <c r="P601" i="200" s="1"/>
  <c r="O603" i="200"/>
  <c r="O601" i="200" s="1"/>
  <c r="A603" i="200"/>
  <c r="A602" i="200"/>
  <c r="A601" i="200"/>
  <c r="N600" i="200"/>
  <c r="N599" i="200" s="1"/>
  <c r="P599" i="200"/>
  <c r="O599" i="200"/>
  <c r="N598" i="200"/>
  <c r="P597" i="200"/>
  <c r="O597" i="200"/>
  <c r="N596" i="200"/>
  <c r="P595" i="200"/>
  <c r="O595" i="200"/>
  <c r="N594" i="200"/>
  <c r="P593" i="200"/>
  <c r="O593" i="200"/>
  <c r="N592" i="200"/>
  <c r="A592" i="200"/>
  <c r="N590" i="200"/>
  <c r="A590" i="200"/>
  <c r="P589" i="200"/>
  <c r="O589" i="200"/>
  <c r="A589" i="200"/>
  <c r="N588" i="200"/>
  <c r="A588" i="200"/>
  <c r="N586" i="200"/>
  <c r="A586" i="200"/>
  <c r="P585" i="200"/>
  <c r="O585" i="200"/>
  <c r="A585" i="200"/>
  <c r="N584" i="200"/>
  <c r="A584" i="200"/>
  <c r="N583" i="200"/>
  <c r="A583" i="200"/>
  <c r="N582" i="200"/>
  <c r="A582" i="200"/>
  <c r="N581" i="200"/>
  <c r="A581" i="200"/>
  <c r="P580" i="200"/>
  <c r="O580" i="200"/>
  <c r="A580" i="200"/>
  <c r="A579" i="200"/>
  <c r="A578" i="200"/>
  <c r="A577" i="200"/>
  <c r="A576" i="200"/>
  <c r="A575" i="200"/>
  <c r="A574" i="200"/>
  <c r="N65" i="200"/>
  <c r="N64" i="200" s="1"/>
  <c r="A65" i="200"/>
  <c r="P64" i="200"/>
  <c r="P572" i="200" s="1"/>
  <c r="A64" i="200"/>
  <c r="A573" i="200"/>
  <c r="A572" i="200"/>
  <c r="N570" i="200"/>
  <c r="N569" i="200" s="1"/>
  <c r="A570" i="200"/>
  <c r="P567" i="200"/>
  <c r="O567" i="200"/>
  <c r="A569" i="200"/>
  <c r="A568" i="200"/>
  <c r="A567" i="200"/>
  <c r="A566" i="200"/>
  <c r="A565" i="200"/>
  <c r="N563" i="200"/>
  <c r="A563" i="200"/>
  <c r="N562" i="200"/>
  <c r="A562" i="200"/>
  <c r="N561" i="200"/>
  <c r="A561" i="200"/>
  <c r="P558" i="200"/>
  <c r="O558" i="200"/>
  <c r="A560" i="200"/>
  <c r="A559" i="200"/>
  <c r="A558" i="200"/>
  <c r="N557" i="200"/>
  <c r="A557" i="200"/>
  <c r="N556" i="200"/>
  <c r="A556" i="200"/>
  <c r="P555" i="200"/>
  <c r="O555" i="200"/>
  <c r="A555" i="200"/>
  <c r="N554" i="200"/>
  <c r="A554" i="200"/>
  <c r="P553" i="200"/>
  <c r="O553" i="200"/>
  <c r="A553" i="200"/>
  <c r="N552" i="200"/>
  <c r="A552" i="200"/>
  <c r="P551" i="200"/>
  <c r="O551" i="200"/>
  <c r="A551" i="200"/>
  <c r="A550" i="200"/>
  <c r="A549" i="200"/>
  <c r="A546" i="200"/>
  <c r="N545" i="200"/>
  <c r="A545" i="200"/>
  <c r="P544" i="200"/>
  <c r="O544" i="200"/>
  <c r="A544" i="200"/>
  <c r="N543" i="200"/>
  <c r="A543" i="200"/>
  <c r="N541" i="200"/>
  <c r="A541" i="200"/>
  <c r="N540" i="200"/>
  <c r="A540" i="200"/>
  <c r="A539" i="200"/>
  <c r="A538" i="200"/>
  <c r="A537" i="200"/>
  <c r="A535" i="200"/>
  <c r="A534" i="200"/>
  <c r="A533" i="200"/>
  <c r="N532" i="200"/>
  <c r="A532" i="200"/>
  <c r="P531" i="200"/>
  <c r="P529" i="200" s="1"/>
  <c r="O531" i="200"/>
  <c r="N528" i="200"/>
  <c r="A528" i="200"/>
  <c r="N527" i="200"/>
  <c r="A527" i="200"/>
  <c r="P526" i="200"/>
  <c r="P524" i="200" s="1"/>
  <c r="O526" i="200"/>
  <c r="O524" i="200" s="1"/>
  <c r="A526" i="200"/>
  <c r="A525" i="200"/>
  <c r="A524" i="200"/>
  <c r="N523" i="200"/>
  <c r="A523" i="200"/>
  <c r="P522" i="200"/>
  <c r="O522" i="200"/>
  <c r="A522" i="200"/>
  <c r="N521" i="200"/>
  <c r="A521" i="200"/>
  <c r="P520" i="200"/>
  <c r="O520" i="200"/>
  <c r="A520" i="200"/>
  <c r="A519" i="200"/>
  <c r="A518" i="200"/>
  <c r="A517" i="200"/>
  <c r="A516" i="200"/>
  <c r="P514" i="200"/>
  <c r="O514" i="200"/>
  <c r="A514" i="200"/>
  <c r="N513" i="200"/>
  <c r="A513" i="200"/>
  <c r="N512" i="200"/>
  <c r="A512" i="200"/>
  <c r="N511" i="200"/>
  <c r="A511" i="200"/>
  <c r="P510" i="200"/>
  <c r="O510" i="200"/>
  <c r="A510" i="200"/>
  <c r="P608" i="212" l="1"/>
  <c r="P608" i="208"/>
  <c r="P608" i="207"/>
  <c r="P608" i="206"/>
  <c r="O608" i="204"/>
  <c r="P608" i="203"/>
  <c r="P608" i="202"/>
  <c r="P608" i="210"/>
  <c r="O608" i="205"/>
  <c r="P608" i="200"/>
  <c r="P606" i="200" s="1"/>
  <c r="O608" i="212"/>
  <c r="P608" i="211"/>
  <c r="O608" i="208"/>
  <c r="O608" i="207"/>
  <c r="O606" i="207" s="1"/>
  <c r="O608" i="206"/>
  <c r="P608" i="205"/>
  <c r="O608" i="203"/>
  <c r="O608" i="202"/>
  <c r="O606" i="202" s="1"/>
  <c r="P649" i="202"/>
  <c r="O649" i="200"/>
  <c r="O647" i="200" s="1"/>
  <c r="P649" i="201"/>
  <c r="O649" i="211"/>
  <c r="O647" i="211" s="1"/>
  <c r="P649" i="210"/>
  <c r="O649" i="205"/>
  <c r="P649" i="200"/>
  <c r="O649" i="212"/>
  <c r="O647" i="212" s="1"/>
  <c r="P649" i="211"/>
  <c r="P647" i="211" s="1"/>
  <c r="O649" i="208"/>
  <c r="O649" i="207"/>
  <c r="O649" i="206"/>
  <c r="P649" i="205"/>
  <c r="P647" i="205" s="1"/>
  <c r="O649" i="203"/>
  <c r="O647" i="203" s="1"/>
  <c r="P649" i="212"/>
  <c r="P649" i="208"/>
  <c r="P647" i="208" s="1"/>
  <c r="P649" i="207"/>
  <c r="P647" i="207" s="1"/>
  <c r="P649" i="206"/>
  <c r="O649" i="204"/>
  <c r="P649" i="203"/>
  <c r="P647" i="203" s="1"/>
  <c r="O649" i="201"/>
  <c r="O647" i="201" s="1"/>
  <c r="O649" i="210"/>
  <c r="P649" i="204"/>
  <c r="O649" i="202"/>
  <c r="O647" i="202" s="1"/>
  <c r="N402" i="207"/>
  <c r="N402" i="212"/>
  <c r="N402" i="211"/>
  <c r="P379" i="210"/>
  <c r="P377" i="210" s="1"/>
  <c r="O518" i="206"/>
  <c r="O379" i="203"/>
  <c r="O377" i="203" s="1"/>
  <c r="O518" i="211"/>
  <c r="P379" i="207"/>
  <c r="P379" i="212"/>
  <c r="N402" i="210"/>
  <c r="P174" i="208"/>
  <c r="N402" i="203"/>
  <c r="P274" i="203"/>
  <c r="O364" i="201"/>
  <c r="P174" i="211"/>
  <c r="O274" i="206"/>
  <c r="O272" i="206" s="1"/>
  <c r="P379" i="208"/>
  <c r="P174" i="206"/>
  <c r="P274" i="206"/>
  <c r="P272" i="206" s="1"/>
  <c r="P480" i="206"/>
  <c r="P478" i="206" s="1"/>
  <c r="P476" i="206" s="1"/>
  <c r="P480" i="205"/>
  <c r="P478" i="205" s="1"/>
  <c r="P476" i="205" s="1"/>
  <c r="P379" i="202"/>
  <c r="P377" i="202" s="1"/>
  <c r="O379" i="208"/>
  <c r="O377" i="208" s="1"/>
  <c r="O379" i="202"/>
  <c r="O377" i="202" s="1"/>
  <c r="O379" i="201"/>
  <c r="P379" i="201"/>
  <c r="P377" i="201" s="1"/>
  <c r="O274" i="210"/>
  <c r="P174" i="204"/>
  <c r="P274" i="204"/>
  <c r="P272" i="204" s="1"/>
  <c r="P480" i="204"/>
  <c r="P478" i="204" s="1"/>
  <c r="P476" i="204" s="1"/>
  <c r="P274" i="211"/>
  <c r="P272" i="211" s="1"/>
  <c r="O700" i="208"/>
  <c r="O698" i="208" s="1"/>
  <c r="P700" i="201"/>
  <c r="P174" i="210"/>
  <c r="P274" i="210"/>
  <c r="P272" i="210" s="1"/>
  <c r="P480" i="210"/>
  <c r="P478" i="210" s="1"/>
  <c r="P476" i="210" s="1"/>
  <c r="O443" i="208"/>
  <c r="O441" i="208" s="1"/>
  <c r="N402" i="206"/>
  <c r="O274" i="205"/>
  <c r="O272" i="205" s="1"/>
  <c r="P174" i="202"/>
  <c r="O274" i="202"/>
  <c r="O700" i="202"/>
  <c r="O698" i="202" s="1"/>
  <c r="P480" i="211"/>
  <c r="P478" i="211" s="1"/>
  <c r="P476" i="211" s="1"/>
  <c r="O379" i="212"/>
  <c r="O377" i="212" s="1"/>
  <c r="O274" i="208"/>
  <c r="O272" i="208" s="1"/>
  <c r="O379" i="207"/>
  <c r="O377" i="207" s="1"/>
  <c r="P174" i="205"/>
  <c r="P274" i="205"/>
  <c r="P272" i="205" s="1"/>
  <c r="N402" i="205"/>
  <c r="N402" i="204"/>
  <c r="P274" i="202"/>
  <c r="P272" i="202" s="1"/>
  <c r="O480" i="202"/>
  <c r="O478" i="202" s="1"/>
  <c r="O476" i="202" s="1"/>
  <c r="O274" i="201"/>
  <c r="O272" i="201" s="1"/>
  <c r="P480" i="208"/>
  <c r="P478" i="208" s="1"/>
  <c r="P476" i="208" s="1"/>
  <c r="O379" i="211"/>
  <c r="O377" i="211" s="1"/>
  <c r="P379" i="203"/>
  <c r="P377" i="203" s="1"/>
  <c r="P379" i="211"/>
  <c r="P377" i="211" s="1"/>
  <c r="N402" i="208"/>
  <c r="P606" i="208"/>
  <c r="P700" i="207"/>
  <c r="P698" i="207" s="1"/>
  <c r="P174" i="203"/>
  <c r="N402" i="202"/>
  <c r="P274" i="208"/>
  <c r="P272" i="208" s="1"/>
  <c r="N402" i="201"/>
  <c r="O274" i="212"/>
  <c r="O272" i="212" s="1"/>
  <c r="P174" i="207"/>
  <c r="O274" i="207"/>
  <c r="O272" i="207" s="1"/>
  <c r="O379" i="206"/>
  <c r="O377" i="206" s="1"/>
  <c r="O700" i="205"/>
  <c r="O698" i="205" s="1"/>
  <c r="O443" i="203"/>
  <c r="P700" i="203"/>
  <c r="P274" i="201"/>
  <c r="P174" i="212"/>
  <c r="P274" i="212"/>
  <c r="P272" i="212" s="1"/>
  <c r="P480" i="212"/>
  <c r="P478" i="212" s="1"/>
  <c r="P476" i="212" s="1"/>
  <c r="P274" i="207"/>
  <c r="P272" i="207" s="1"/>
  <c r="P480" i="207"/>
  <c r="P478" i="207" s="1"/>
  <c r="P476" i="207" s="1"/>
  <c r="P379" i="206"/>
  <c r="P377" i="206" s="1"/>
  <c r="O379" i="205"/>
  <c r="O377" i="205" s="1"/>
  <c r="P700" i="205"/>
  <c r="O379" i="204"/>
  <c r="O377" i="204" s="1"/>
  <c r="O145" i="202"/>
  <c r="O143" i="202" s="1"/>
  <c r="P174" i="201"/>
  <c r="O379" i="210"/>
  <c r="O377" i="210" s="1"/>
  <c r="P379" i="205"/>
  <c r="P377" i="205" s="1"/>
  <c r="P379" i="204"/>
  <c r="P480" i="203"/>
  <c r="P478" i="203" s="1"/>
  <c r="P476" i="203" s="1"/>
  <c r="P443" i="205"/>
  <c r="P441" i="205" s="1"/>
  <c r="O443" i="211"/>
  <c r="O441" i="211" s="1"/>
  <c r="O443" i="202"/>
  <c r="P478" i="201"/>
  <c r="P476" i="201" s="1"/>
  <c r="O700" i="200"/>
  <c r="O698" i="200" s="1"/>
  <c r="O443" i="201"/>
  <c r="O441" i="201" s="1"/>
  <c r="O443" i="212"/>
  <c r="O441" i="212" s="1"/>
  <c r="O700" i="212"/>
  <c r="O698" i="212" s="1"/>
  <c r="P443" i="211"/>
  <c r="P441" i="211" s="1"/>
  <c r="O700" i="211"/>
  <c r="O698" i="211" s="1"/>
  <c r="O443" i="210"/>
  <c r="O441" i="210" s="1"/>
  <c r="O700" i="210"/>
  <c r="O698" i="210" s="1"/>
  <c r="P443" i="208"/>
  <c r="P441" i="208" s="1"/>
  <c r="P700" i="208"/>
  <c r="P698" i="208" s="1"/>
  <c r="O443" i="207"/>
  <c r="O441" i="207" s="1"/>
  <c r="O443" i="204"/>
  <c r="P443" i="203"/>
  <c r="P443" i="202"/>
  <c r="P700" i="200"/>
  <c r="P698" i="200" s="1"/>
  <c r="P443" i="201"/>
  <c r="P441" i="201" s="1"/>
  <c r="O700" i="201"/>
  <c r="O698" i="201" s="1"/>
  <c r="P443" i="212"/>
  <c r="P700" i="212"/>
  <c r="P698" i="212" s="1"/>
  <c r="P700" i="211"/>
  <c r="P698" i="211" s="1"/>
  <c r="P443" i="210"/>
  <c r="P441" i="210" s="1"/>
  <c r="P700" i="210"/>
  <c r="P698" i="210" s="1"/>
  <c r="P443" i="207"/>
  <c r="P441" i="207" s="1"/>
  <c r="O443" i="206"/>
  <c r="O441" i="206" s="1"/>
  <c r="O700" i="206"/>
  <c r="O698" i="206" s="1"/>
  <c r="P443" i="204"/>
  <c r="O700" i="204"/>
  <c r="O698" i="204" s="1"/>
  <c r="O700" i="203"/>
  <c r="O698" i="203" s="1"/>
  <c r="O700" i="207"/>
  <c r="O698" i="207" s="1"/>
  <c r="P443" i="206"/>
  <c r="P441" i="206" s="1"/>
  <c r="P700" i="206"/>
  <c r="P698" i="206" s="1"/>
  <c r="O443" i="205"/>
  <c r="O441" i="205" s="1"/>
  <c r="P700" i="204"/>
  <c r="P698" i="204" s="1"/>
  <c r="P700" i="202"/>
  <c r="P698" i="202" s="1"/>
  <c r="O518" i="200"/>
  <c r="O518" i="203"/>
  <c r="O518" i="212"/>
  <c r="O518" i="210"/>
  <c r="P518" i="205"/>
  <c r="N535" i="207"/>
  <c r="N535" i="204"/>
  <c r="N535" i="205"/>
  <c r="N535" i="201"/>
  <c r="P518" i="207"/>
  <c r="N535" i="211"/>
  <c r="N535" i="206"/>
  <c r="N535" i="200"/>
  <c r="P493" i="201"/>
  <c r="P491" i="201" s="1"/>
  <c r="O518" i="201"/>
  <c r="N535" i="212"/>
  <c r="N535" i="210"/>
  <c r="P518" i="208"/>
  <c r="N535" i="208"/>
  <c r="O518" i="204"/>
  <c r="N535" i="203"/>
  <c r="P518" i="202"/>
  <c r="N535" i="202"/>
  <c r="P518" i="200"/>
  <c r="O493" i="211"/>
  <c r="O491" i="211" s="1"/>
  <c r="P518" i="210"/>
  <c r="O518" i="208"/>
  <c r="O493" i="206"/>
  <c r="O491" i="206" s="1"/>
  <c r="O518" i="205"/>
  <c r="P518" i="201"/>
  <c r="P518" i="212"/>
  <c r="P518" i="211"/>
  <c r="P493" i="207"/>
  <c r="P491" i="207" s="1"/>
  <c r="O518" i="207"/>
  <c r="P518" i="206"/>
  <c r="P518" i="204"/>
  <c r="P518" i="203"/>
  <c r="O518" i="202"/>
  <c r="N495" i="201"/>
  <c r="O493" i="201"/>
  <c r="O491" i="201" s="1"/>
  <c r="P493" i="212"/>
  <c r="P491" i="212" s="1"/>
  <c r="P493" i="210"/>
  <c r="P491" i="210" s="1"/>
  <c r="P493" i="208"/>
  <c r="P491" i="208" s="1"/>
  <c r="O493" i="207"/>
  <c r="O491" i="207" s="1"/>
  <c r="O493" i="205"/>
  <c r="O491" i="205" s="1"/>
  <c r="N495" i="204"/>
  <c r="O493" i="204"/>
  <c r="O491" i="204" s="1"/>
  <c r="P493" i="203"/>
  <c r="P491" i="203" s="1"/>
  <c r="P493" i="202"/>
  <c r="P491" i="202" s="1"/>
  <c r="P493" i="205"/>
  <c r="P491" i="205" s="1"/>
  <c r="P493" i="204"/>
  <c r="P491" i="204" s="1"/>
  <c r="O493" i="212"/>
  <c r="O491" i="212" s="1"/>
  <c r="P493" i="211"/>
  <c r="P491" i="211" s="1"/>
  <c r="O493" i="210"/>
  <c r="O491" i="210" s="1"/>
  <c r="O493" i="208"/>
  <c r="O491" i="208" s="1"/>
  <c r="P493" i="206"/>
  <c r="P491" i="206" s="1"/>
  <c r="O493" i="203"/>
  <c r="O491" i="203" s="1"/>
  <c r="O493" i="202"/>
  <c r="O491" i="202" s="1"/>
  <c r="N495" i="212"/>
  <c r="N495" i="210"/>
  <c r="N495" i="203"/>
  <c r="N495" i="207"/>
  <c r="N495" i="206"/>
  <c r="N495" i="205"/>
  <c r="N495" i="211"/>
  <c r="N495" i="208"/>
  <c r="N495" i="202"/>
  <c r="P426" i="212"/>
  <c r="P424" i="212" s="1"/>
  <c r="P418" i="212" s="1"/>
  <c r="O426" i="208"/>
  <c r="O424" i="208" s="1"/>
  <c r="P426" i="207"/>
  <c r="P424" i="207" s="1"/>
  <c r="P418" i="207" s="1"/>
  <c r="O426" i="206"/>
  <c r="O424" i="206" s="1"/>
  <c r="O426" i="204"/>
  <c r="O424" i="204" s="1"/>
  <c r="O426" i="210"/>
  <c r="O424" i="210" s="1"/>
  <c r="O426" i="212"/>
  <c r="O424" i="212" s="1"/>
  <c r="P426" i="205"/>
  <c r="P424" i="205" s="1"/>
  <c r="P418" i="205" s="1"/>
  <c r="O426" i="203"/>
  <c r="P426" i="202"/>
  <c r="P424" i="202" s="1"/>
  <c r="P418" i="202" s="1"/>
  <c r="O426" i="207"/>
  <c r="O424" i="207" s="1"/>
  <c r="P426" i="203"/>
  <c r="P424" i="203" s="1"/>
  <c r="P418" i="203" s="1"/>
  <c r="O426" i="211"/>
  <c r="P426" i="208"/>
  <c r="P424" i="208" s="1"/>
  <c r="P418" i="208" s="1"/>
  <c r="O426" i="201"/>
  <c r="O424" i="201" s="1"/>
  <c r="P426" i="201"/>
  <c r="P424" i="201" s="1"/>
  <c r="P418" i="201" s="1"/>
  <c r="P426" i="211"/>
  <c r="P424" i="211" s="1"/>
  <c r="P418" i="211" s="1"/>
  <c r="P426" i="210"/>
  <c r="P424" i="210" s="1"/>
  <c r="P418" i="210" s="1"/>
  <c r="P426" i="206"/>
  <c r="P424" i="206" s="1"/>
  <c r="P418" i="206" s="1"/>
  <c r="O426" i="205"/>
  <c r="O424" i="205" s="1"/>
  <c r="P426" i="204"/>
  <c r="P424" i="204" s="1"/>
  <c r="P418" i="204" s="1"/>
  <c r="O426" i="202"/>
  <c r="O424" i="202" s="1"/>
  <c r="P377" i="207"/>
  <c r="O323" i="203"/>
  <c r="O321" i="203" s="1"/>
  <c r="P323" i="212"/>
  <c r="P321" i="212" s="1"/>
  <c r="O323" i="208"/>
  <c r="O321" i="208" s="1"/>
  <c r="P323" i="201"/>
  <c r="P323" i="210"/>
  <c r="P321" i="210" s="1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1" i="206" s="1"/>
  <c r="O323" i="205"/>
  <c r="P323" i="204"/>
  <c r="P321" i="204" s="1"/>
  <c r="P323" i="203"/>
  <c r="P321" i="203" s="1"/>
  <c r="P246" i="212"/>
  <c r="O246" i="207"/>
  <c r="P246" i="205"/>
  <c r="P246" i="201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65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65" i="202"/>
  <c r="P60" i="207"/>
  <c r="N396" i="207"/>
  <c r="P60" i="212"/>
  <c r="N692" i="202"/>
  <c r="P753" i="206"/>
  <c r="P751" i="206" s="1"/>
  <c r="N681" i="202"/>
  <c r="N658" i="202"/>
  <c r="N660" i="202"/>
  <c r="P565" i="201"/>
  <c r="P565" i="212"/>
  <c r="P565" i="207"/>
  <c r="N718" i="202"/>
  <c r="P753" i="202"/>
  <c r="P751" i="202" s="1"/>
  <c r="N276" i="212"/>
  <c r="N389" i="212"/>
  <c r="P18" i="208"/>
  <c r="O18" i="206"/>
  <c r="O16" i="206" s="1"/>
  <c r="P565" i="205"/>
  <c r="O130" i="210"/>
  <c r="O128" i="210" s="1"/>
  <c r="N558" i="201"/>
  <c r="N597" i="201"/>
  <c r="P18" i="211"/>
  <c r="N428" i="203"/>
  <c r="N95" i="211"/>
  <c r="N716" i="202"/>
  <c r="N689" i="201"/>
  <c r="O101" i="206"/>
  <c r="O99" i="206" s="1"/>
  <c r="N689" i="205"/>
  <c r="N595" i="204"/>
  <c r="N613" i="200"/>
  <c r="N660" i="200"/>
  <c r="N695" i="200"/>
  <c r="O679" i="201"/>
  <c r="O677" i="201" s="1"/>
  <c r="P101" i="211"/>
  <c r="P99" i="211" s="1"/>
  <c r="N553" i="208"/>
  <c r="N510" i="210"/>
  <c r="N154" i="207"/>
  <c r="N161" i="205"/>
  <c r="N520" i="205"/>
  <c r="N551" i="205"/>
  <c r="N735" i="204"/>
  <c r="N194" i="201"/>
  <c r="N555" i="201"/>
  <c r="N449" i="211"/>
  <c r="N572" i="211"/>
  <c r="N665" i="211"/>
  <c r="N731" i="211"/>
  <c r="N757" i="211"/>
  <c r="N138" i="210"/>
  <c r="N147" i="210"/>
  <c r="N169" i="207"/>
  <c r="N167" i="207" s="1"/>
  <c r="N165" i="207" s="1"/>
  <c r="N439" i="206"/>
  <c r="N372" i="204"/>
  <c r="N531" i="203"/>
  <c r="N529" i="203" s="1"/>
  <c r="N414" i="211"/>
  <c r="N619" i="211"/>
  <c r="N617" i="211" s="1"/>
  <c r="N660" i="211"/>
  <c r="N735" i="211"/>
  <c r="P753" i="211"/>
  <c r="P75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53" i="208"/>
  <c r="O751" i="208" s="1"/>
  <c r="N757" i="208"/>
  <c r="P130" i="207"/>
  <c r="P128" i="207" s="1"/>
  <c r="P533" i="207"/>
  <c r="N580" i="207"/>
  <c r="N593" i="207"/>
  <c r="N181" i="205"/>
  <c r="N258" i="205"/>
  <c r="N20" i="204"/>
  <c r="N220" i="204"/>
  <c r="N485" i="202"/>
  <c r="N603" i="202"/>
  <c r="N601" i="202" s="1"/>
  <c r="N157" i="201"/>
  <c r="N161" i="201"/>
  <c r="N631" i="201"/>
  <c r="N637" i="201"/>
  <c r="N660" i="201"/>
  <c r="P753" i="201"/>
  <c r="P751" i="201" s="1"/>
  <c r="O18" i="212"/>
  <c r="N55" i="212"/>
  <c r="N555" i="204"/>
  <c r="O753" i="212"/>
  <c r="O751" i="212" s="1"/>
  <c r="N603" i="206"/>
  <c r="N601" i="206" s="1"/>
  <c r="N159" i="205"/>
  <c r="N91" i="203"/>
  <c r="N154" i="203"/>
  <c r="N279" i="203"/>
  <c r="N62" i="201"/>
  <c r="N60" i="201" s="1"/>
  <c r="N366" i="212"/>
  <c r="N364" i="212" s="1"/>
  <c r="N362" i="212" s="1"/>
  <c r="P377" i="212"/>
  <c r="N414" i="212"/>
  <c r="N449" i="212"/>
  <c r="N464" i="212"/>
  <c r="N589" i="212"/>
  <c r="N437" i="208"/>
  <c r="N526" i="208"/>
  <c r="N524" i="208" s="1"/>
  <c r="N603" i="208"/>
  <c r="N601" i="208" s="1"/>
  <c r="N485" i="205"/>
  <c r="N603" i="201"/>
  <c r="N601" i="201" s="1"/>
  <c r="N731" i="201"/>
  <c r="O753" i="201"/>
  <c r="O751" i="201" s="1"/>
  <c r="N97" i="212"/>
  <c r="O101" i="212"/>
  <c r="O99" i="212" s="1"/>
  <c r="P130" i="212"/>
  <c r="P128" i="212" s="1"/>
  <c r="N161" i="212"/>
  <c r="N500" i="212"/>
  <c r="O18" i="211"/>
  <c r="O16" i="211" s="1"/>
  <c r="N194" i="211"/>
  <c r="N716" i="211"/>
  <c r="N70" i="210"/>
  <c r="N68" i="210" s="1"/>
  <c r="N66" i="210" s="1"/>
  <c r="N95" i="210"/>
  <c r="N113" i="210"/>
  <c r="N111" i="210" s="1"/>
  <c r="N255" i="210"/>
  <c r="N307" i="210"/>
  <c r="N522" i="210"/>
  <c r="N589" i="210"/>
  <c r="N138" i="208"/>
  <c r="N433" i="208"/>
  <c r="N97" i="207"/>
  <c r="N106" i="207"/>
  <c r="N613" i="207"/>
  <c r="N675" i="207"/>
  <c r="N673" i="207" s="1"/>
  <c r="N671" i="207" s="1"/>
  <c r="N194" i="206"/>
  <c r="N255" i="206"/>
  <c r="N279" i="206"/>
  <c r="N285" i="206"/>
  <c r="N295" i="206"/>
  <c r="N412" i="206"/>
  <c r="N430" i="206"/>
  <c r="N224" i="205"/>
  <c r="N234" i="205"/>
  <c r="N88" i="204"/>
  <c r="N97" i="204"/>
  <c r="N437" i="204"/>
  <c r="N181" i="203"/>
  <c r="N220" i="203"/>
  <c r="N307" i="202"/>
  <c r="N314" i="202"/>
  <c r="N97" i="201"/>
  <c r="N234" i="204"/>
  <c r="N546" i="204"/>
  <c r="P578" i="202"/>
  <c r="N589" i="200"/>
  <c r="P578" i="200"/>
  <c r="P679" i="200"/>
  <c r="P67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82" i="210"/>
  <c r="N603" i="210"/>
  <c r="N601" i="210" s="1"/>
  <c r="N710" i="210"/>
  <c r="N731" i="210"/>
  <c r="N735" i="210"/>
  <c r="O753" i="210"/>
  <c r="O751" i="210" s="1"/>
  <c r="N757" i="210"/>
  <c r="N91" i="208"/>
  <c r="N176" i="208"/>
  <c r="N398" i="208"/>
  <c r="N412" i="208"/>
  <c r="N445" i="208"/>
  <c r="N473" i="208"/>
  <c r="N151" i="207"/>
  <c r="N91" i="206"/>
  <c r="N255" i="205"/>
  <c r="N553" i="205"/>
  <c r="N580" i="205"/>
  <c r="N593" i="205"/>
  <c r="N603" i="205"/>
  <c r="N601" i="205" s="1"/>
  <c r="O753" i="205"/>
  <c r="O751" i="205" s="1"/>
  <c r="N449" i="204"/>
  <c r="N464" i="204"/>
  <c r="N522" i="203"/>
  <c r="P533" i="203"/>
  <c r="N455" i="202"/>
  <c r="N716" i="200"/>
  <c r="N248" i="201"/>
  <c r="N372" i="201"/>
  <c r="N381" i="201"/>
  <c r="P533" i="201"/>
  <c r="N610" i="201"/>
  <c r="N62" i="212"/>
  <c r="N60" i="212" s="1"/>
  <c r="N138" i="212"/>
  <c r="N224" i="212"/>
  <c r="N234" i="212"/>
  <c r="N253" i="212"/>
  <c r="N258" i="212"/>
  <c r="N428" i="212"/>
  <c r="N567" i="212"/>
  <c r="N572" i="212"/>
  <c r="N637" i="212"/>
  <c r="N62" i="211"/>
  <c r="N60" i="211" s="1"/>
  <c r="N445" i="211"/>
  <c r="N522" i="211"/>
  <c r="N544" i="211"/>
  <c r="N279" i="210"/>
  <c r="N295" i="210"/>
  <c r="N553" i="210"/>
  <c r="N360" i="208"/>
  <c r="N381" i="208"/>
  <c r="N428" i="208"/>
  <c r="N613" i="208"/>
  <c r="N248" i="207"/>
  <c r="N251" i="207"/>
  <c r="N445" i="207"/>
  <c r="N544" i="207"/>
  <c r="N551" i="207"/>
  <c r="N637" i="207"/>
  <c r="N692" i="207"/>
  <c r="N695" i="207"/>
  <c r="N366" i="206"/>
  <c r="N364" i="206" s="1"/>
  <c r="N362" i="206" s="1"/>
  <c r="P549" i="206"/>
  <c r="N553" i="206"/>
  <c r="N580" i="206"/>
  <c r="N593" i="206"/>
  <c r="N613" i="206"/>
  <c r="N724" i="206"/>
  <c r="N169" i="205"/>
  <c r="N167" i="205" s="1"/>
  <c r="N165" i="205" s="1"/>
  <c r="N389" i="205"/>
  <c r="N396" i="205"/>
  <c r="N439" i="205"/>
  <c r="N651" i="205"/>
  <c r="N695" i="205"/>
  <c r="N735" i="205"/>
  <c r="N757" i="205"/>
  <c r="P130" i="204"/>
  <c r="P128" i="204" s="1"/>
  <c r="N151" i="204"/>
  <c r="N181" i="204"/>
  <c r="N200" i="204"/>
  <c r="N439" i="204"/>
  <c r="N558" i="204"/>
  <c r="N580" i="204"/>
  <c r="N702" i="204"/>
  <c r="N295" i="203"/>
  <c r="P753" i="203"/>
  <c r="P751" i="203" s="1"/>
  <c r="N531" i="200"/>
  <c r="N529" i="200" s="1"/>
  <c r="N585" i="200"/>
  <c r="N149" i="201"/>
  <c r="N264" i="212"/>
  <c r="N262" i="212" s="1"/>
  <c r="N260" i="212" s="1"/>
  <c r="N291" i="212"/>
  <c r="N360" i="212"/>
  <c r="N658" i="212"/>
  <c r="N132" i="211"/>
  <c r="N169" i="211"/>
  <c r="N167" i="211" s="1"/>
  <c r="N165" i="211" s="1"/>
  <c r="N157" i="211"/>
  <c r="N161" i="211"/>
  <c r="N248" i="211"/>
  <c r="N325" i="211"/>
  <c r="P533" i="211"/>
  <c r="P549" i="211"/>
  <c r="N656" i="210"/>
  <c r="P130" i="208"/>
  <c r="P128" i="208" s="1"/>
  <c r="N396" i="208"/>
  <c r="N637" i="208"/>
  <c r="N658" i="208"/>
  <c r="N660" i="208"/>
  <c r="N681" i="208"/>
  <c r="N20" i="207"/>
  <c r="N179" i="207"/>
  <c r="N546" i="207"/>
  <c r="N555" i="207"/>
  <c r="N55" i="206"/>
  <c r="N132" i="206"/>
  <c r="N176" i="206"/>
  <c r="N710" i="206"/>
  <c r="N757" i="206"/>
  <c r="N70" i="205"/>
  <c r="N68" i="205" s="1"/>
  <c r="N66" i="205" s="1"/>
  <c r="N285" i="205"/>
  <c r="N464" i="205"/>
  <c r="P549" i="205"/>
  <c r="N619" i="205"/>
  <c r="N617" i="205" s="1"/>
  <c r="N675" i="205"/>
  <c r="N673" i="205" s="1"/>
  <c r="N671" i="205" s="1"/>
  <c r="P753" i="205"/>
  <c r="P751" i="205" s="1"/>
  <c r="P101" i="204"/>
  <c r="P99" i="204" s="1"/>
  <c r="N154" i="204"/>
  <c r="N731" i="204"/>
  <c r="O753" i="204"/>
  <c r="O751" i="204" s="1"/>
  <c r="N757" i="204"/>
  <c r="N161" i="203"/>
  <c r="N430" i="203"/>
  <c r="N437" i="203"/>
  <c r="N514" i="203"/>
  <c r="N585" i="203"/>
  <c r="N626" i="203"/>
  <c r="P18" i="202"/>
  <c r="N217" i="202"/>
  <c r="N224" i="202"/>
  <c r="N234" i="202"/>
  <c r="N389" i="202"/>
  <c r="N520" i="202"/>
  <c r="N544" i="202"/>
  <c r="N551" i="202"/>
  <c r="N610" i="202"/>
  <c r="N603" i="200"/>
  <c r="N601" i="200" s="1"/>
  <c r="O753" i="200"/>
  <c r="O751" i="200" s="1"/>
  <c r="N55" i="201"/>
  <c r="N70" i="201"/>
  <c r="N68" i="201" s="1"/>
  <c r="N66" i="201" s="1"/>
  <c r="N551" i="201"/>
  <c r="P698" i="201"/>
  <c r="N132" i="212"/>
  <c r="N412" i="212"/>
  <c r="P533" i="212"/>
  <c r="N580" i="212"/>
  <c r="N603" i="212"/>
  <c r="N601" i="212" s="1"/>
  <c r="N613" i="212"/>
  <c r="N106" i="211"/>
  <c r="N220" i="211"/>
  <c r="N253" i="211"/>
  <c r="N291" i="211"/>
  <c r="N360" i="211"/>
  <c r="N391" i="211"/>
  <c r="N500" i="211"/>
  <c r="N558" i="211"/>
  <c r="P617" i="211"/>
  <c r="P606" i="211" s="1"/>
  <c r="N198" i="210"/>
  <c r="N291" i="210"/>
  <c r="N335" i="210"/>
  <c r="N544" i="210"/>
  <c r="N585" i="210"/>
  <c r="P578" i="210"/>
  <c r="P576" i="210" s="1"/>
  <c r="N595" i="210"/>
  <c r="N613" i="210"/>
  <c r="N665" i="210"/>
  <c r="P679" i="210"/>
  <c r="P677" i="210" s="1"/>
  <c r="N724" i="210"/>
  <c r="N763" i="210"/>
  <c r="N761" i="210" s="1"/>
  <c r="N759" i="210" s="1"/>
  <c r="N20" i="208"/>
  <c r="N88" i="208"/>
  <c r="N619" i="208"/>
  <c r="N617" i="208" s="1"/>
  <c r="N656" i="208"/>
  <c r="N283" i="207"/>
  <c r="N391" i="207"/>
  <c r="N398" i="207"/>
  <c r="N20" i="206"/>
  <c r="N97" i="206"/>
  <c r="N147" i="206"/>
  <c r="N185" i="206"/>
  <c r="N360" i="206"/>
  <c r="N381" i="206"/>
  <c r="O624" i="206"/>
  <c r="O622" i="206" s="1"/>
  <c r="N656" i="206"/>
  <c r="N681" i="206"/>
  <c r="N149" i="205"/>
  <c r="N381" i="205"/>
  <c r="N430" i="205"/>
  <c r="N437" i="205"/>
  <c r="N555" i="205"/>
  <c r="N665" i="205"/>
  <c r="N71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500" i="203"/>
  <c r="N603" i="203"/>
  <c r="N601" i="203" s="1"/>
  <c r="P698" i="203"/>
  <c r="N731" i="203"/>
  <c r="N757" i="203"/>
  <c r="N439" i="202"/>
  <c r="N526" i="202"/>
  <c r="N524" i="202" s="1"/>
  <c r="N546" i="202"/>
  <c r="N626" i="202"/>
  <c r="N755" i="200"/>
  <c r="N514" i="200"/>
  <c r="N526" i="200"/>
  <c r="N524" i="200" s="1"/>
  <c r="N544" i="200"/>
  <c r="N551" i="200"/>
  <c r="N567" i="200"/>
  <c r="N580" i="200"/>
  <c r="N593" i="200"/>
  <c r="N718" i="200"/>
  <c r="N763" i="200"/>
  <c r="N761" i="200" s="1"/>
  <c r="N759" i="200" s="1"/>
  <c r="N20" i="201"/>
  <c r="N106" i="201"/>
  <c r="N283" i="201"/>
  <c r="N295" i="201"/>
  <c r="N303" i="201"/>
  <c r="N464" i="201"/>
  <c r="N520" i="201"/>
  <c r="N710" i="201"/>
  <c r="N181" i="212"/>
  <c r="N716" i="212"/>
  <c r="N763" i="212"/>
  <c r="N761" i="212" s="1"/>
  <c r="N759" i="212" s="1"/>
  <c r="N626" i="210"/>
  <c r="O624" i="210"/>
  <c r="O622" i="210" s="1"/>
  <c r="N335" i="212"/>
  <c r="N264" i="206"/>
  <c r="N262" i="206" s="1"/>
  <c r="N260" i="206" s="1"/>
  <c r="O262" i="206"/>
  <c r="O260" i="206" s="1"/>
  <c r="P533" i="200"/>
  <c r="P101" i="201"/>
  <c r="P99" i="201" s="1"/>
  <c r="N154" i="201"/>
  <c r="N718" i="201"/>
  <c r="O364" i="212"/>
  <c r="O362" i="212" s="1"/>
  <c r="N553" i="212"/>
  <c r="N637" i="200"/>
  <c r="N692" i="200"/>
  <c r="N176" i="201"/>
  <c r="O370" i="201"/>
  <c r="N531" i="201"/>
  <c r="N529" i="201" s="1"/>
  <c r="N553" i="201"/>
  <c r="O578" i="201"/>
  <c r="O576" i="201" s="1"/>
  <c r="N585" i="201"/>
  <c r="N593" i="201"/>
  <c r="N619" i="201"/>
  <c r="N617" i="201" s="1"/>
  <c r="N656" i="201"/>
  <c r="N665" i="201"/>
  <c r="N681" i="201"/>
  <c r="N757" i="201"/>
  <c r="N70" i="212"/>
  <c r="N68" i="212" s="1"/>
  <c r="N66" i="212" s="1"/>
  <c r="N95" i="212"/>
  <c r="P101" i="212"/>
  <c r="P99" i="212" s="1"/>
  <c r="N154" i="212"/>
  <c r="N189" i="212"/>
  <c r="N198" i="212"/>
  <c r="N217" i="212"/>
  <c r="N430" i="212"/>
  <c r="N437" i="212"/>
  <c r="N514" i="211"/>
  <c r="N718" i="210"/>
  <c r="P578" i="208"/>
  <c r="P576" i="208" s="1"/>
  <c r="N157" i="207"/>
  <c r="N97" i="211"/>
  <c r="N634" i="211"/>
  <c r="N637" i="211"/>
  <c r="N656" i="211"/>
  <c r="N253" i="208"/>
  <c r="P533" i="208"/>
  <c r="N716" i="208"/>
  <c r="P18" i="207"/>
  <c r="N428" i="207"/>
  <c r="N522" i="207"/>
  <c r="N106" i="206"/>
  <c r="O533" i="206"/>
  <c r="N248" i="212"/>
  <c r="N307" i="212"/>
  <c r="N314" i="212"/>
  <c r="N662" i="212"/>
  <c r="N675" i="212"/>
  <c r="N673" i="212" s="1"/>
  <c r="N671" i="212" s="1"/>
  <c r="N91" i="211"/>
  <c r="P130" i="211"/>
  <c r="P128" i="211" s="1"/>
  <c r="N151" i="211"/>
  <c r="N176" i="211"/>
  <c r="N372" i="211"/>
  <c r="N398" i="211"/>
  <c r="N551" i="211"/>
  <c r="O578" i="211"/>
  <c r="O576" i="211" s="1"/>
  <c r="N589" i="211"/>
  <c r="N595" i="211"/>
  <c r="N613" i="211"/>
  <c r="N692" i="211"/>
  <c r="N224" i="210"/>
  <c r="N234" i="210"/>
  <c r="N391" i="210"/>
  <c r="N398" i="210"/>
  <c r="N439" i="210"/>
  <c r="N428" i="210"/>
  <c r="N445" i="210"/>
  <c r="N473" i="210"/>
  <c r="P647" i="210"/>
  <c r="N97" i="208"/>
  <c r="N234" i="208"/>
  <c r="N449" i="208"/>
  <c r="N464" i="208"/>
  <c r="N520" i="208"/>
  <c r="N567" i="208"/>
  <c r="N634" i="208"/>
  <c r="N639" i="208"/>
  <c r="N665" i="208"/>
  <c r="P101" i="207"/>
  <c r="P99" i="207" s="1"/>
  <c r="N291" i="207"/>
  <c r="N325" i="207"/>
  <c r="N360" i="207"/>
  <c r="P606" i="207"/>
  <c r="P101" i="206"/>
  <c r="P99" i="206" s="1"/>
  <c r="N372" i="212"/>
  <c r="N526" i="212"/>
  <c r="N524" i="212" s="1"/>
  <c r="O549" i="212"/>
  <c r="N585" i="212"/>
  <c r="N695" i="212"/>
  <c r="N718" i="212"/>
  <c r="N735" i="212"/>
  <c r="N755" i="212"/>
  <c r="N55" i="211"/>
  <c r="O101" i="211"/>
  <c r="O99" i="211" s="1"/>
  <c r="N283" i="211"/>
  <c r="N295" i="211"/>
  <c r="N303" i="211"/>
  <c r="N412" i="211"/>
  <c r="N437" i="211"/>
  <c r="N546" i="211"/>
  <c r="N603" i="211"/>
  <c r="N601" i="211" s="1"/>
  <c r="N200" i="210"/>
  <c r="N264" i="210"/>
  <c r="N262" i="210" s="1"/>
  <c r="N260" i="210" s="1"/>
  <c r="N276" i="210"/>
  <c r="N360" i="210"/>
  <c r="N372" i="210"/>
  <c r="P410" i="210"/>
  <c r="P408" i="210" s="1"/>
  <c r="N433" i="210"/>
  <c r="N464" i="210"/>
  <c r="N485" i="210"/>
  <c r="N555" i="210"/>
  <c r="N558" i="210"/>
  <c r="P606" i="210"/>
  <c r="N619" i="210"/>
  <c r="N617" i="210" s="1"/>
  <c r="N695" i="210"/>
  <c r="N103" i="208"/>
  <c r="N157" i="208"/>
  <c r="N251" i="208"/>
  <c r="N414" i="208"/>
  <c r="N510" i="208"/>
  <c r="N589" i="208"/>
  <c r="N597" i="208"/>
  <c r="N695" i="208"/>
  <c r="N194" i="207"/>
  <c r="N198" i="207"/>
  <c r="N224" i="207"/>
  <c r="N234" i="207"/>
  <c r="N285" i="207"/>
  <c r="N381" i="207"/>
  <c r="N439" i="207"/>
  <c r="N520" i="207"/>
  <c r="P549" i="207"/>
  <c r="N597" i="207"/>
  <c r="N619" i="207"/>
  <c r="N617" i="207" s="1"/>
  <c r="N702" i="207"/>
  <c r="N724" i="207"/>
  <c r="N113" i="206"/>
  <c r="N111" i="206" s="1"/>
  <c r="N154" i="206"/>
  <c r="N189" i="206"/>
  <c r="N220" i="206"/>
  <c r="N445" i="206"/>
  <c r="N335" i="206"/>
  <c r="N544" i="206"/>
  <c r="P578" i="206"/>
  <c r="P576" i="206" s="1"/>
  <c r="N157" i="205"/>
  <c r="N179" i="205"/>
  <c r="O533" i="205"/>
  <c r="N149" i="204"/>
  <c r="N157" i="204"/>
  <c r="N303" i="204"/>
  <c r="N307" i="204"/>
  <c r="N314" i="204"/>
  <c r="N510" i="204"/>
  <c r="N522" i="204"/>
  <c r="N551" i="204"/>
  <c r="N634" i="204"/>
  <c r="N159" i="203"/>
  <c r="N689" i="203"/>
  <c r="N72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8" i="202"/>
  <c r="P478" i="202"/>
  <c r="N567" i="202"/>
  <c r="N589" i="202"/>
  <c r="N597" i="202"/>
  <c r="P606" i="202"/>
  <c r="N619" i="202"/>
  <c r="N617" i="202" s="1"/>
  <c r="N695" i="202"/>
  <c r="N520" i="206"/>
  <c r="N631" i="206"/>
  <c r="N634" i="206"/>
  <c r="N637" i="206"/>
  <c r="N660" i="206"/>
  <c r="N675" i="206"/>
  <c r="N673" i="206" s="1"/>
  <c r="N671" i="206" s="1"/>
  <c r="N95" i="205"/>
  <c r="N248" i="205"/>
  <c r="N95" i="203"/>
  <c r="N595" i="203"/>
  <c r="N389" i="206"/>
  <c r="N396" i="206"/>
  <c r="P410" i="206"/>
  <c r="P408" i="206" s="1"/>
  <c r="N428" i="206"/>
  <c r="N473" i="206"/>
  <c r="N510" i="206"/>
  <c r="N589" i="206"/>
  <c r="N597" i="206"/>
  <c r="N695" i="206"/>
  <c r="N718" i="206"/>
  <c r="N20" i="205"/>
  <c r="N103" i="205"/>
  <c r="N264" i="205"/>
  <c r="N262" i="205" s="1"/>
  <c r="N260" i="205" s="1"/>
  <c r="N276" i="205"/>
  <c r="N279" i="205"/>
  <c r="N428" i="205"/>
  <c r="N445" i="205"/>
  <c r="N558" i="205"/>
  <c r="N613" i="205"/>
  <c r="N631" i="205"/>
  <c r="N634" i="205"/>
  <c r="N637" i="205"/>
  <c r="N662" i="205"/>
  <c r="N716" i="205"/>
  <c r="N75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85" i="204"/>
  <c r="N610" i="204"/>
  <c r="N626" i="204"/>
  <c r="O679" i="204"/>
  <c r="O677" i="204" s="1"/>
  <c r="N185" i="203"/>
  <c r="N248" i="203"/>
  <c r="N251" i="203"/>
  <c r="N314" i="203"/>
  <c r="N551" i="203"/>
  <c r="N103" i="202"/>
  <c r="N412" i="202"/>
  <c r="N558" i="202"/>
  <c r="N580" i="202"/>
  <c r="P679" i="202"/>
  <c r="P677" i="202" s="1"/>
  <c r="O753" i="202"/>
  <c r="O751" i="202" s="1"/>
  <c r="N662" i="200"/>
  <c r="N675" i="200"/>
  <c r="N673" i="200" s="1"/>
  <c r="N671" i="200" s="1"/>
  <c r="N735" i="200"/>
  <c r="O18" i="201"/>
  <c r="N132" i="201"/>
  <c r="N264" i="201"/>
  <c r="N262" i="201" s="1"/>
  <c r="N260" i="201" s="1"/>
  <c r="N285" i="201"/>
  <c r="N391" i="201"/>
  <c r="N396" i="201"/>
  <c r="N398" i="201"/>
  <c r="N433" i="201"/>
  <c r="N445" i="201"/>
  <c r="N473" i="201"/>
  <c r="N544" i="201"/>
  <c r="N572" i="201"/>
  <c r="P18" i="212"/>
  <c r="N279" i="212"/>
  <c r="N295" i="212"/>
  <c r="N303" i="212"/>
  <c r="N544" i="212"/>
  <c r="N558" i="212"/>
  <c r="N631" i="212"/>
  <c r="N660" i="212"/>
  <c r="N692" i="212"/>
  <c r="N71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33" i="211"/>
  <c r="N428" i="211"/>
  <c r="N526" i="211"/>
  <c r="N524" i="211" s="1"/>
  <c r="N597" i="211"/>
  <c r="N631" i="211"/>
  <c r="N681" i="211"/>
  <c r="N689" i="211"/>
  <c r="N520" i="200"/>
  <c r="N553" i="200"/>
  <c r="N631" i="200"/>
  <c r="N159" i="201"/>
  <c r="N337" i="201"/>
  <c r="N189" i="211"/>
  <c r="N658" i="200"/>
  <c r="N103" i="201"/>
  <c r="P130" i="201"/>
  <c r="P128" i="201" s="1"/>
  <c r="N179" i="201"/>
  <c r="N276" i="201"/>
  <c r="N412" i="201"/>
  <c r="N439" i="201"/>
  <c r="N455" i="201"/>
  <c r="N510" i="201"/>
  <c r="O549" i="201"/>
  <c r="O624" i="201"/>
  <c r="O622" i="201" s="1"/>
  <c r="N695" i="201"/>
  <c r="N755" i="201"/>
  <c r="N149" i="212"/>
  <c r="N159" i="212"/>
  <c r="N396" i="212"/>
  <c r="N514" i="212"/>
  <c r="N522" i="212"/>
  <c r="N531" i="212"/>
  <c r="N529" i="212" s="1"/>
  <c r="O567" i="212"/>
  <c r="N595" i="212"/>
  <c r="N639" i="212"/>
  <c r="P647" i="212"/>
  <c r="P679" i="212"/>
  <c r="P677" i="212" s="1"/>
  <c r="N179" i="211"/>
  <c r="N258" i="211"/>
  <c r="N276" i="211"/>
  <c r="N337" i="211"/>
  <c r="N389" i="211"/>
  <c r="N510" i="211"/>
  <c r="N520" i="211"/>
  <c r="N553" i="211"/>
  <c r="P565" i="211"/>
  <c r="O572" i="211"/>
  <c r="O565" i="211" s="1"/>
  <c r="N593" i="211"/>
  <c r="O624" i="211"/>
  <c r="O622" i="211" s="1"/>
  <c r="N724" i="211"/>
  <c r="O18" i="210"/>
  <c r="N597" i="200"/>
  <c r="N639" i="200"/>
  <c r="P647" i="200"/>
  <c r="N95" i="201"/>
  <c r="O101" i="201"/>
  <c r="O99" i="201" s="1"/>
  <c r="N185" i="201"/>
  <c r="N200" i="201"/>
  <c r="N291" i="201"/>
  <c r="N398" i="212"/>
  <c r="N185" i="211"/>
  <c r="N200" i="211"/>
  <c r="P578" i="211"/>
  <c r="P576" i="211" s="1"/>
  <c r="N154" i="210"/>
  <c r="N161" i="210"/>
  <c r="N258" i="210"/>
  <c r="N283" i="210"/>
  <c r="N366" i="210"/>
  <c r="N364" i="210" s="1"/>
  <c r="N362" i="210" s="1"/>
  <c r="N389" i="210"/>
  <c r="N430" i="210"/>
  <c r="N514" i="210"/>
  <c r="N526" i="210"/>
  <c r="N524" i="210" s="1"/>
  <c r="N531" i="210"/>
  <c r="N529" i="210" s="1"/>
  <c r="O533" i="210"/>
  <c r="P549" i="210"/>
  <c r="N62" i="208"/>
  <c r="N60" i="208" s="1"/>
  <c r="O68" i="208"/>
  <c r="O66" i="208" s="1"/>
  <c r="P101" i="208"/>
  <c r="P99" i="208" s="1"/>
  <c r="N151" i="208"/>
  <c r="N391" i="208"/>
  <c r="N544" i="208"/>
  <c r="O617" i="208"/>
  <c r="O647" i="208"/>
  <c r="N718" i="208"/>
  <c r="N735" i="208"/>
  <c r="N91" i="207"/>
  <c r="N103" i="207"/>
  <c r="N138" i="207"/>
  <c r="N147" i="207"/>
  <c r="N220" i="207"/>
  <c r="N430" i="207"/>
  <c r="N449" i="207"/>
  <c r="N510" i="207"/>
  <c r="N639" i="207"/>
  <c r="N656" i="207"/>
  <c r="N718" i="207"/>
  <c r="N757" i="207"/>
  <c r="N763" i="207"/>
  <c r="N761" i="207" s="1"/>
  <c r="N759" i="207" s="1"/>
  <c r="N62" i="206"/>
  <c r="N60" i="206" s="1"/>
  <c r="N157" i="206"/>
  <c r="N161" i="206"/>
  <c r="N200" i="206"/>
  <c r="N433" i="206"/>
  <c r="N132" i="210"/>
  <c r="N169" i="210"/>
  <c r="N167" i="210" s="1"/>
  <c r="N165" i="210" s="1"/>
  <c r="N220" i="210"/>
  <c r="N325" i="210"/>
  <c r="N337" i="210"/>
  <c r="N572" i="210"/>
  <c r="N580" i="210"/>
  <c r="N610" i="210"/>
  <c r="N634" i="210"/>
  <c r="N662" i="210"/>
  <c r="N681" i="210"/>
  <c r="N149" i="208"/>
  <c r="N276" i="208"/>
  <c r="N335" i="208"/>
  <c r="N482" i="208"/>
  <c r="N585" i="208"/>
  <c r="O101" i="207"/>
  <c r="O99" i="207" s="1"/>
  <c r="N276" i="207"/>
  <c r="N279" i="207"/>
  <c r="N303" i="207"/>
  <c r="N307" i="207"/>
  <c r="N585" i="207"/>
  <c r="N595" i="207"/>
  <c r="N248" i="206"/>
  <c r="N251" i="206"/>
  <c r="N291" i="206"/>
  <c r="N159" i="208"/>
  <c r="N220" i="208"/>
  <c r="N430" i="208"/>
  <c r="N580" i="208"/>
  <c r="N593" i="208"/>
  <c r="N662" i="208"/>
  <c r="N692" i="208"/>
  <c r="N62" i="207"/>
  <c r="N60" i="207" s="1"/>
  <c r="N412" i="207"/>
  <c r="N531" i="207"/>
  <c r="N529" i="207" s="1"/>
  <c r="N631" i="207"/>
  <c r="N660" i="207"/>
  <c r="N681" i="207"/>
  <c r="N755" i="207"/>
  <c r="N88" i="206"/>
  <c r="N95" i="206"/>
  <c r="O130" i="206"/>
  <c r="O128" i="206" s="1"/>
  <c r="N179" i="206"/>
  <c r="N391" i="206"/>
  <c r="N398" i="206"/>
  <c r="N91" i="210"/>
  <c r="N520" i="210"/>
  <c r="P565" i="210"/>
  <c r="N597" i="210"/>
  <c r="N651" i="210"/>
  <c r="N95" i="208"/>
  <c r="N147" i="208"/>
  <c r="N217" i="208"/>
  <c r="N285" i="208"/>
  <c r="N314" i="208"/>
  <c r="N325" i="208"/>
  <c r="N258" i="207"/>
  <c r="N335" i="207"/>
  <c r="O549" i="207"/>
  <c r="P578" i="207"/>
  <c r="P576" i="207" s="1"/>
  <c r="N103" i="206"/>
  <c r="N198" i="206"/>
  <c r="N224" i="206"/>
  <c r="N253" i="206"/>
  <c r="N258" i="206"/>
  <c r="N283" i="206"/>
  <c r="N314" i="206"/>
  <c r="N325" i="206"/>
  <c r="N337" i="206"/>
  <c r="N449" i="206"/>
  <c r="N482" i="206"/>
  <c r="N514" i="206"/>
  <c r="P565" i="206"/>
  <c r="P624" i="206"/>
  <c r="P622" i="206" s="1"/>
  <c r="N665" i="206"/>
  <c r="N689" i="206"/>
  <c r="N138" i="205"/>
  <c r="N189" i="205"/>
  <c r="N291" i="205"/>
  <c r="N335" i="205"/>
  <c r="N360" i="205"/>
  <c r="N572" i="205"/>
  <c r="O624" i="205"/>
  <c r="O622" i="205" s="1"/>
  <c r="P679" i="205"/>
  <c r="P677" i="205" s="1"/>
  <c r="N763" i="205"/>
  <c r="N761" i="205" s="1"/>
  <c r="N759" i="205" s="1"/>
  <c r="N138" i="204"/>
  <c r="N169" i="204"/>
  <c r="N167" i="204" s="1"/>
  <c r="N165" i="204" s="1"/>
  <c r="N151" i="203"/>
  <c r="N398" i="202"/>
  <c r="N430" i="202"/>
  <c r="N437" i="202"/>
  <c r="N449" i="202"/>
  <c r="N464" i="202"/>
  <c r="N514" i="202"/>
  <c r="N553" i="202"/>
  <c r="N585" i="202"/>
  <c r="N595" i="202"/>
  <c r="P624" i="202"/>
  <c r="P622" i="202" s="1"/>
  <c r="N757" i="202"/>
  <c r="N391" i="205"/>
  <c r="N398" i="205"/>
  <c r="N510" i="205"/>
  <c r="N514" i="205"/>
  <c r="N522" i="205"/>
  <c r="N544" i="205"/>
  <c r="N589" i="205"/>
  <c r="N597" i="205"/>
  <c r="N658" i="205"/>
  <c r="N702" i="205"/>
  <c r="N161" i="204"/>
  <c r="N185" i="204"/>
  <c r="N224" i="204"/>
  <c r="N253" i="204"/>
  <c r="N255" i="204"/>
  <c r="N264" i="204"/>
  <c r="N262" i="204" s="1"/>
  <c r="N260" i="204" s="1"/>
  <c r="N335" i="204"/>
  <c r="N389" i="204"/>
  <c r="N428" i="204"/>
  <c r="N514" i="204"/>
  <c r="O549" i="204"/>
  <c r="N593" i="204"/>
  <c r="N665" i="204"/>
  <c r="P679" i="204"/>
  <c r="P677" i="204" s="1"/>
  <c r="N689" i="204"/>
  <c r="N755" i="204"/>
  <c r="N253" i="203"/>
  <c r="N258" i="203"/>
  <c r="N439" i="203"/>
  <c r="O529" i="203"/>
  <c r="N546" i="203"/>
  <c r="O549" i="203"/>
  <c r="N553" i="203"/>
  <c r="N610" i="203"/>
  <c r="N631" i="203"/>
  <c r="N637" i="203"/>
  <c r="N681" i="203"/>
  <c r="N692" i="203"/>
  <c r="N695" i="203"/>
  <c r="N735" i="203"/>
  <c r="O753" i="203"/>
  <c r="O751" i="203" s="1"/>
  <c r="N55" i="202"/>
  <c r="N189" i="202"/>
  <c r="P533" i="206"/>
  <c r="N555" i="206"/>
  <c r="N572" i="206"/>
  <c r="N619" i="206"/>
  <c r="N617" i="206" s="1"/>
  <c r="N692" i="206"/>
  <c r="N731" i="206"/>
  <c r="N755" i="206"/>
  <c r="P101" i="205"/>
  <c r="P99" i="205" s="1"/>
  <c r="N194" i="205"/>
  <c r="N307" i="205"/>
  <c r="N95" i="204"/>
  <c r="N500" i="204"/>
  <c r="P549" i="204"/>
  <c r="N147" i="203"/>
  <c r="N181" i="202"/>
  <c r="N285" i="202"/>
  <c r="N295" i="202"/>
  <c r="N335" i="202"/>
  <c r="N656" i="202"/>
  <c r="N485" i="206"/>
  <c r="N531" i="206"/>
  <c r="N529" i="206" s="1"/>
  <c r="N88" i="205"/>
  <c r="N414" i="205"/>
  <c r="N531" i="205"/>
  <c r="N529" i="205" s="1"/>
  <c r="P578" i="205"/>
  <c r="P576" i="205" s="1"/>
  <c r="P18" i="204"/>
  <c r="N189" i="204"/>
  <c r="N198" i="204"/>
  <c r="N251" i="204"/>
  <c r="N279" i="204"/>
  <c r="N283" i="204"/>
  <c r="N295" i="204"/>
  <c r="N337" i="204"/>
  <c r="N381" i="204"/>
  <c r="N414" i="204"/>
  <c r="N430" i="204"/>
  <c r="P533" i="204"/>
  <c r="N597" i="204"/>
  <c r="N631" i="204"/>
  <c r="N658" i="204"/>
  <c r="N692" i="204"/>
  <c r="N695" i="204"/>
  <c r="N724" i="204"/>
  <c r="N372" i="203"/>
  <c r="N433" i="203"/>
  <c r="N544" i="203"/>
  <c r="N555" i="203"/>
  <c r="N580" i="203"/>
  <c r="N662" i="203"/>
  <c r="N665" i="203"/>
  <c r="N763" i="203"/>
  <c r="N761" i="203" s="1"/>
  <c r="N759" i="203" s="1"/>
  <c r="N91" i="202"/>
  <c r="N161" i="202"/>
  <c r="N253" i="202"/>
  <c r="N258" i="202"/>
  <c r="N337" i="202"/>
  <c r="O679" i="202"/>
  <c r="O677" i="202" s="1"/>
  <c r="N731" i="202"/>
  <c r="N555" i="200"/>
  <c r="N572" i="200"/>
  <c r="N595" i="200"/>
  <c r="N610" i="200"/>
  <c r="N634" i="200"/>
  <c r="N689" i="200"/>
  <c r="N702" i="200"/>
  <c r="N731" i="200"/>
  <c r="N757" i="200"/>
  <c r="N138" i="201"/>
  <c r="N169" i="201"/>
  <c r="N167" i="201" s="1"/>
  <c r="N165" i="201" s="1"/>
  <c r="N619" i="200"/>
  <c r="N617" i="200" s="1"/>
  <c r="N656" i="200"/>
  <c r="N681" i="200"/>
  <c r="N147" i="201"/>
  <c r="N151" i="201"/>
  <c r="N510" i="200"/>
  <c r="N522" i="200"/>
  <c r="O529" i="200"/>
  <c r="N546" i="200"/>
  <c r="P549" i="200"/>
  <c r="N558" i="200"/>
  <c r="O578" i="200"/>
  <c r="O576" i="200" s="1"/>
  <c r="N626" i="200"/>
  <c r="N665" i="200"/>
  <c r="N88" i="201"/>
  <c r="O679" i="200"/>
  <c r="O677" i="200" s="1"/>
  <c r="N189" i="201"/>
  <c r="N325" i="201"/>
  <c r="N389" i="201"/>
  <c r="N514" i="201"/>
  <c r="N522" i="201"/>
  <c r="N546" i="201"/>
  <c r="N589" i="201"/>
  <c r="N595" i="201"/>
  <c r="N613" i="201"/>
  <c r="P624" i="201"/>
  <c r="P622" i="201" s="1"/>
  <c r="N634" i="201"/>
  <c r="N639" i="201"/>
  <c r="N651" i="201"/>
  <c r="N662" i="201"/>
  <c r="N692" i="201"/>
  <c r="N716" i="201"/>
  <c r="N724" i="201"/>
  <c r="N735" i="201"/>
  <c r="N763" i="201"/>
  <c r="N761" i="201" s="1"/>
  <c r="N759" i="201" s="1"/>
  <c r="N157" i="212"/>
  <c r="N179" i="212"/>
  <c r="N220" i="212"/>
  <c r="N255" i="212"/>
  <c r="P441" i="212"/>
  <c r="N482" i="212"/>
  <c r="P549" i="212"/>
  <c r="P578" i="212"/>
  <c r="P576" i="212" s="1"/>
  <c r="P606" i="212"/>
  <c r="N619" i="212"/>
  <c r="N617" i="212" s="1"/>
  <c r="N656" i="212"/>
  <c r="N681" i="212"/>
  <c r="N482" i="211"/>
  <c r="O606" i="211"/>
  <c r="N610" i="211"/>
  <c r="P624" i="211"/>
  <c r="P622" i="211" s="1"/>
  <c r="P679" i="211"/>
  <c r="P677" i="211" s="1"/>
  <c r="N251" i="210"/>
  <c r="O262" i="210"/>
  <c r="O260" i="210" s="1"/>
  <c r="N303" i="210"/>
  <c r="P533" i="210"/>
  <c r="N631" i="210"/>
  <c r="N755" i="210"/>
  <c r="N106" i="208"/>
  <c r="N154" i="208"/>
  <c r="N161" i="208"/>
  <c r="N181" i="208"/>
  <c r="N200" i="208"/>
  <c r="N248" i="208"/>
  <c r="N258" i="208"/>
  <c r="N291" i="208"/>
  <c r="N389" i="208"/>
  <c r="N439" i="208"/>
  <c r="N551" i="208"/>
  <c r="N555" i="208"/>
  <c r="P567" i="208"/>
  <c r="P565" i="208" s="1"/>
  <c r="N595" i="208"/>
  <c r="P624" i="208"/>
  <c r="P622" i="208" s="1"/>
  <c r="N651" i="208"/>
  <c r="N314" i="207"/>
  <c r="N372" i="207"/>
  <c r="N437" i="207"/>
  <c r="N181" i="201"/>
  <c r="N198" i="201"/>
  <c r="N217" i="201"/>
  <c r="N224" i="201"/>
  <c r="N234" i="201"/>
  <c r="N255" i="201"/>
  <c r="N428" i="201"/>
  <c r="N485" i="201"/>
  <c r="N391" i="212"/>
  <c r="N433" i="212"/>
  <c r="N445" i="212"/>
  <c r="N473" i="212"/>
  <c r="N510" i="212"/>
  <c r="N520" i="212"/>
  <c r="N593" i="212"/>
  <c r="N626" i="212"/>
  <c r="N665" i="212"/>
  <c r="N159" i="211"/>
  <c r="N181" i="211"/>
  <c r="N198" i="211"/>
  <c r="N224" i="211"/>
  <c r="N234" i="211"/>
  <c r="N255" i="211"/>
  <c r="N396" i="211"/>
  <c r="N555" i="211"/>
  <c r="N626" i="211"/>
  <c r="N639" i="211"/>
  <c r="N658" i="211"/>
  <c r="N675" i="211"/>
  <c r="N673" i="211" s="1"/>
  <c r="N671" i="211" s="1"/>
  <c r="N695" i="211"/>
  <c r="N710" i="211"/>
  <c r="N763" i="211"/>
  <c r="N761" i="211" s="1"/>
  <c r="N759" i="211" s="1"/>
  <c r="P101" i="210"/>
  <c r="P99" i="210" s="1"/>
  <c r="P130" i="210"/>
  <c r="P128" i="210" s="1"/>
  <c r="N151" i="210"/>
  <c r="N179" i="210"/>
  <c r="N181" i="210"/>
  <c r="N194" i="210"/>
  <c r="N412" i="210"/>
  <c r="N437" i="210"/>
  <c r="N449" i="210"/>
  <c r="N675" i="210"/>
  <c r="N673" i="210" s="1"/>
  <c r="N671" i="210" s="1"/>
  <c r="N689" i="210"/>
  <c r="O410" i="208"/>
  <c r="O408" i="208" s="1"/>
  <c r="N485" i="208"/>
  <c r="N149" i="207"/>
  <c r="N161" i="207"/>
  <c r="N181" i="207"/>
  <c r="N200" i="207"/>
  <c r="N253" i="207"/>
  <c r="N255" i="207"/>
  <c r="N337" i="207"/>
  <c r="N473" i="207"/>
  <c r="N526" i="207"/>
  <c r="N524" i="207" s="1"/>
  <c r="N482" i="201"/>
  <c r="N500" i="201"/>
  <c r="P549" i="201"/>
  <c r="P578" i="201"/>
  <c r="P576" i="201" s="1"/>
  <c r="N658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79" i="212"/>
  <c r="O677" i="212" s="1"/>
  <c r="N154" i="211"/>
  <c r="N285" i="210"/>
  <c r="N314" i="210"/>
  <c r="N593" i="210"/>
  <c r="P624" i="210"/>
  <c r="P622" i="210" s="1"/>
  <c r="N639" i="210"/>
  <c r="O647" i="210"/>
  <c r="N660" i="210"/>
  <c r="N692" i="210"/>
  <c r="N702" i="210"/>
  <c r="N716" i="210"/>
  <c r="P753" i="210"/>
  <c r="P751" i="210" s="1"/>
  <c r="N132" i="208"/>
  <c r="N179" i="208"/>
  <c r="N189" i="208"/>
  <c r="N194" i="208"/>
  <c r="N279" i="208"/>
  <c r="N283" i="208"/>
  <c r="N295" i="208"/>
  <c r="O578" i="208"/>
  <c r="O576" i="208" s="1"/>
  <c r="N724" i="208"/>
  <c r="N264" i="207"/>
  <c r="N262" i="207" s="1"/>
  <c r="N260" i="207" s="1"/>
  <c r="N295" i="207"/>
  <c r="N366" i="207"/>
  <c r="N364" i="207" s="1"/>
  <c r="N362" i="207" s="1"/>
  <c r="N389" i="207"/>
  <c r="N414" i="207"/>
  <c r="N433" i="207"/>
  <c r="N464" i="207"/>
  <c r="N485" i="207"/>
  <c r="N553" i="207"/>
  <c r="N567" i="207"/>
  <c r="N251" i="201"/>
  <c r="N279" i="201"/>
  <c r="N307" i="201"/>
  <c r="N314" i="201"/>
  <c r="N335" i="201"/>
  <c r="N414" i="201"/>
  <c r="N430" i="201"/>
  <c r="N437" i="201"/>
  <c r="N449" i="201"/>
  <c r="N675" i="201"/>
  <c r="N673" i="201" s="1"/>
  <c r="N671" i="201" s="1"/>
  <c r="N147" i="212"/>
  <c r="N283" i="212"/>
  <c r="N439" i="212"/>
  <c r="N485" i="212"/>
  <c r="N546" i="212"/>
  <c r="N555" i="212"/>
  <c r="O578" i="212"/>
  <c r="O576" i="212" s="1"/>
  <c r="N597" i="212"/>
  <c r="N610" i="212"/>
  <c r="N634" i="212"/>
  <c r="N689" i="212"/>
  <c r="N702" i="212"/>
  <c r="N731" i="212"/>
  <c r="N757" i="212"/>
  <c r="N149" i="211"/>
  <c r="N251" i="211"/>
  <c r="N279" i="211"/>
  <c r="N307" i="211"/>
  <c r="N314" i="211"/>
  <c r="N335" i="211"/>
  <c r="N485" i="211"/>
  <c r="N531" i="211"/>
  <c r="N529" i="211" s="1"/>
  <c r="N585" i="211"/>
  <c r="N651" i="211"/>
  <c r="N662" i="211"/>
  <c r="N702" i="211"/>
  <c r="N718" i="211"/>
  <c r="N75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55" i="210"/>
  <c r="N546" i="210"/>
  <c r="N567" i="210"/>
  <c r="N637" i="210"/>
  <c r="N658" i="210"/>
  <c r="N372" i="208"/>
  <c r="N514" i="208"/>
  <c r="O679" i="208"/>
  <c r="O677" i="208" s="1"/>
  <c r="N763" i="208"/>
  <c r="N761" i="208" s="1"/>
  <c r="N759" i="208" s="1"/>
  <c r="N70" i="207"/>
  <c r="N68" i="207" s="1"/>
  <c r="N66" i="207" s="1"/>
  <c r="N482" i="207"/>
  <c r="N589" i="207"/>
  <c r="N610" i="207"/>
  <c r="N634" i="207"/>
  <c r="N658" i="207"/>
  <c r="N731" i="207"/>
  <c r="O761" i="207"/>
  <c r="O75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7" i="206"/>
  <c r="N551" i="206"/>
  <c r="N283" i="205"/>
  <c r="O529" i="205"/>
  <c r="N546" i="205"/>
  <c r="N585" i="205"/>
  <c r="N595" i="205"/>
  <c r="N626" i="205"/>
  <c r="O647" i="205"/>
  <c r="N660" i="205"/>
  <c r="O673" i="205"/>
  <c r="O671" i="205" s="1"/>
  <c r="N718" i="205"/>
  <c r="O68" i="204"/>
  <c r="O66" i="204" s="1"/>
  <c r="N91" i="204"/>
  <c r="N106" i="204"/>
  <c r="N147" i="204"/>
  <c r="N176" i="204"/>
  <c r="N412" i="204"/>
  <c r="N433" i="204"/>
  <c r="N531" i="204"/>
  <c r="N529" i="204" s="1"/>
  <c r="N544" i="204"/>
  <c r="O624" i="204"/>
  <c r="O622" i="204" s="1"/>
  <c r="N639" i="204"/>
  <c r="N763" i="204"/>
  <c r="N761" i="204" s="1"/>
  <c r="N759" i="204" s="1"/>
  <c r="N97" i="203"/>
  <c r="N106" i="203"/>
  <c r="N157" i="203"/>
  <c r="N179" i="203"/>
  <c r="N217" i="203"/>
  <c r="N303" i="203"/>
  <c r="N412" i="203"/>
  <c r="N473" i="203"/>
  <c r="N510" i="203"/>
  <c r="N597" i="203"/>
  <c r="N151" i="202"/>
  <c r="N194" i="202"/>
  <c r="N200" i="202"/>
  <c r="N291" i="202"/>
  <c r="O578" i="202"/>
  <c r="O576" i="202" s="1"/>
  <c r="P647" i="202"/>
  <c r="N735" i="202"/>
  <c r="N763" i="202"/>
  <c r="N761" i="202" s="1"/>
  <c r="N759" i="202" s="1"/>
  <c r="N603" i="207"/>
  <c r="N601" i="207" s="1"/>
  <c r="O478" i="206"/>
  <c r="N522" i="206"/>
  <c r="N546" i="206"/>
  <c r="N558" i="206"/>
  <c r="N585" i="206"/>
  <c r="N595" i="206"/>
  <c r="N626" i="206"/>
  <c r="N658" i="206"/>
  <c r="P673" i="206"/>
  <c r="P671" i="206" s="1"/>
  <c r="N702" i="206"/>
  <c r="N716" i="206"/>
  <c r="O753" i="206"/>
  <c r="O751" i="206" s="1"/>
  <c r="N132" i="205"/>
  <c r="O167" i="205"/>
  <c r="O165" i="205" s="1"/>
  <c r="N154" i="205"/>
  <c r="P624" i="205"/>
  <c r="P622" i="205" s="1"/>
  <c r="N103" i="204"/>
  <c r="N248" i="204"/>
  <c r="N258" i="204"/>
  <c r="N325" i="204"/>
  <c r="N414" i="203"/>
  <c r="N589" i="203"/>
  <c r="N396" i="202"/>
  <c r="N639" i="202"/>
  <c r="O624" i="207"/>
  <c r="O622" i="207" s="1"/>
  <c r="O647" i="207"/>
  <c r="N662" i="207"/>
  <c r="N689" i="207"/>
  <c r="N716" i="207"/>
  <c r="N73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33" i="205"/>
  <c r="N567" i="205"/>
  <c r="N610" i="205"/>
  <c r="N639" i="205"/>
  <c r="N656" i="205"/>
  <c r="N681" i="205"/>
  <c r="N692" i="205"/>
  <c r="N55" i="204"/>
  <c r="N291" i="204"/>
  <c r="O370" i="204"/>
  <c r="N398" i="204"/>
  <c r="N473" i="204"/>
  <c r="N526" i="204"/>
  <c r="N524" i="204" s="1"/>
  <c r="N585" i="204"/>
  <c r="N660" i="204"/>
  <c r="N675" i="204"/>
  <c r="N673" i="204" s="1"/>
  <c r="N671" i="204" s="1"/>
  <c r="P753" i="204"/>
  <c r="P751" i="204" s="1"/>
  <c r="P101" i="203"/>
  <c r="P99" i="203" s="1"/>
  <c r="N198" i="203"/>
  <c r="N234" i="203"/>
  <c r="N283" i="203"/>
  <c r="N325" i="203"/>
  <c r="N337" i="203"/>
  <c r="P549" i="203"/>
  <c r="P565" i="203"/>
  <c r="N572" i="203"/>
  <c r="N593" i="203"/>
  <c r="N613" i="203"/>
  <c r="O624" i="203"/>
  <c r="O622" i="203" s="1"/>
  <c r="N634" i="203"/>
  <c r="N660" i="203"/>
  <c r="N675" i="203"/>
  <c r="N673" i="203" s="1"/>
  <c r="N671" i="203" s="1"/>
  <c r="O679" i="203"/>
  <c r="O677" i="203" s="1"/>
  <c r="N702" i="203"/>
  <c r="N755" i="203"/>
  <c r="O761" i="203"/>
  <c r="O759" i="203" s="1"/>
  <c r="N106" i="202"/>
  <c r="N157" i="202"/>
  <c r="N179" i="202"/>
  <c r="N220" i="202"/>
  <c r="N255" i="202"/>
  <c r="N283" i="202"/>
  <c r="N360" i="202"/>
  <c r="N391" i="202"/>
  <c r="N433" i="202"/>
  <c r="N510" i="202"/>
  <c r="N637" i="202"/>
  <c r="N662" i="202"/>
  <c r="P679" i="207"/>
  <c r="P677" i="207" s="1"/>
  <c r="N526" i="206"/>
  <c r="N524" i="206" s="1"/>
  <c r="N567" i="206"/>
  <c r="N610" i="206"/>
  <c r="N639" i="206"/>
  <c r="N662" i="206"/>
  <c r="P679" i="206"/>
  <c r="P677" i="206" s="1"/>
  <c r="N763" i="206"/>
  <c r="N761" i="206" s="1"/>
  <c r="N759" i="206" s="1"/>
  <c r="O68" i="205"/>
  <c r="O66" i="205" s="1"/>
  <c r="N91" i="205"/>
  <c r="N106" i="205"/>
  <c r="N147" i="205"/>
  <c r="N295" i="205"/>
  <c r="N303" i="205"/>
  <c r="N360" i="204"/>
  <c r="N572" i="204"/>
  <c r="N603" i="204"/>
  <c r="N601" i="204" s="1"/>
  <c r="P624" i="204"/>
  <c r="P622" i="204" s="1"/>
  <c r="N132" i="203"/>
  <c r="N264" i="203"/>
  <c r="N262" i="203" s="1"/>
  <c r="N260" i="203" s="1"/>
  <c r="O364" i="203"/>
  <c r="O362" i="203" s="1"/>
  <c r="N445" i="202"/>
  <c r="N473" i="202"/>
  <c r="N555" i="202"/>
  <c r="N651" i="202"/>
  <c r="N522" i="202"/>
  <c r="N531" i="202"/>
  <c r="N529" i="202" s="1"/>
  <c r="P549" i="202"/>
  <c r="N572" i="202"/>
  <c r="N702" i="202"/>
  <c r="N755" i="202"/>
  <c r="P533" i="202"/>
  <c r="O549" i="202"/>
  <c r="N593" i="202"/>
  <c r="N613" i="202"/>
  <c r="N631" i="202"/>
  <c r="N634" i="202"/>
  <c r="N665" i="202"/>
  <c r="N675" i="202"/>
  <c r="N673" i="202" s="1"/>
  <c r="N671" i="202" s="1"/>
  <c r="N710" i="202"/>
  <c r="N88" i="212"/>
  <c r="N185" i="212"/>
  <c r="N455" i="212"/>
  <c r="N88" i="211"/>
  <c r="N464" i="211"/>
  <c r="N217" i="211"/>
  <c r="N20" i="211"/>
  <c r="P18" i="210"/>
  <c r="N88" i="210"/>
  <c r="N248" i="210"/>
  <c r="N500" i="210"/>
  <c r="N307" i="208"/>
  <c r="N224" i="208"/>
  <c r="N185" i="208"/>
  <c r="O165" i="208"/>
  <c r="N169" i="208"/>
  <c r="P167" i="208"/>
  <c r="N710" i="208"/>
  <c r="N455" i="208"/>
  <c r="O18" i="207"/>
  <c r="O16" i="207" s="1"/>
  <c r="N55" i="207"/>
  <c r="N189" i="207"/>
  <c r="N185" i="207"/>
  <c r="N217" i="207"/>
  <c r="N88" i="207"/>
  <c r="N514" i="207"/>
  <c r="N455" i="207"/>
  <c r="N500" i="207"/>
  <c r="N176" i="207"/>
  <c r="N735" i="206"/>
  <c r="N651" i="206"/>
  <c r="N500" i="206"/>
  <c r="N464" i="206"/>
  <c r="N455" i="206"/>
  <c r="N217" i="206"/>
  <c r="P18" i="206"/>
  <c r="N724" i="200"/>
  <c r="N724" i="202"/>
  <c r="N724" i="212"/>
  <c r="N724" i="205"/>
  <c r="P533" i="205"/>
  <c r="N473" i="205"/>
  <c r="N455" i="205"/>
  <c r="N449" i="205"/>
  <c r="N200" i="205"/>
  <c r="N185" i="205"/>
  <c r="N55" i="205"/>
  <c r="N455" i="204"/>
  <c r="P624" i="203"/>
  <c r="N200" i="203"/>
  <c r="N464" i="203"/>
  <c r="N455" i="203"/>
  <c r="P18" i="203"/>
  <c r="N307" i="203"/>
  <c r="N449" i="203"/>
  <c r="N500" i="202"/>
  <c r="P362" i="202"/>
  <c r="N366" i="202"/>
  <c r="N364" i="202" s="1"/>
  <c r="O364" i="202"/>
  <c r="N185" i="202"/>
  <c r="N71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72" i="201"/>
  <c r="O565" i="201" s="1"/>
  <c r="O606" i="201"/>
  <c r="P617" i="201"/>
  <c r="P606" i="201" s="1"/>
  <c r="N626" i="201"/>
  <c r="P679" i="201"/>
  <c r="P677" i="201" s="1"/>
  <c r="N702" i="201"/>
  <c r="P761" i="201"/>
  <c r="P759" i="201" s="1"/>
  <c r="O113" i="212"/>
  <c r="O111" i="212" s="1"/>
  <c r="O130" i="212"/>
  <c r="O128" i="212" s="1"/>
  <c r="O262" i="212"/>
  <c r="O260" i="212" s="1"/>
  <c r="P410" i="212"/>
  <c r="P408" i="212" s="1"/>
  <c r="P529" i="212"/>
  <c r="O533" i="212"/>
  <c r="O624" i="212"/>
  <c r="O622" i="212" s="1"/>
  <c r="N651" i="212"/>
  <c r="P673" i="212"/>
  <c r="P671" i="212" s="1"/>
  <c r="P753" i="212"/>
  <c r="P751" i="212" s="1"/>
  <c r="O68" i="211"/>
  <c r="O66" i="211" s="1"/>
  <c r="O167" i="211"/>
  <c r="O165" i="211" s="1"/>
  <c r="N366" i="211"/>
  <c r="N364" i="211" s="1"/>
  <c r="N362" i="211" s="1"/>
  <c r="O370" i="211"/>
  <c r="N439" i="211"/>
  <c r="N473" i="211"/>
  <c r="N366" i="201"/>
  <c r="N364" i="201" s="1"/>
  <c r="N362" i="201" s="1"/>
  <c r="N526" i="201"/>
  <c r="N524" i="201" s="1"/>
  <c r="N567" i="201"/>
  <c r="N580" i="201"/>
  <c r="P647" i="201"/>
  <c r="N20" i="212"/>
  <c r="N103" i="212"/>
  <c r="N176" i="212"/>
  <c r="N325" i="212"/>
  <c r="O370" i="212"/>
  <c r="N381" i="212"/>
  <c r="N551" i="212"/>
  <c r="P624" i="212"/>
  <c r="P622" i="212" s="1"/>
  <c r="O113" i="201"/>
  <c r="O111" i="201" s="1"/>
  <c r="O130" i="201"/>
  <c r="O128" i="201" s="1"/>
  <c r="O262" i="201"/>
  <c r="O260" i="201" s="1"/>
  <c r="P410" i="201"/>
  <c r="P408" i="201" s="1"/>
  <c r="P406" i="201" s="1"/>
  <c r="O533" i="201"/>
  <c r="O68" i="212"/>
  <c r="O66" i="212" s="1"/>
  <c r="O167" i="212"/>
  <c r="O165" i="212" s="1"/>
  <c r="O572" i="212"/>
  <c r="O606" i="212"/>
  <c r="O113" i="211"/>
  <c r="O111" i="211" s="1"/>
  <c r="O130" i="211"/>
  <c r="O128" i="211" s="1"/>
  <c r="O262" i="211"/>
  <c r="O260" i="211" s="1"/>
  <c r="N430" i="211"/>
  <c r="N455" i="211"/>
  <c r="N522" i="208"/>
  <c r="N531" i="208"/>
  <c r="N529" i="208" s="1"/>
  <c r="P529" i="208"/>
  <c r="N626" i="208"/>
  <c r="O624" i="208"/>
  <c r="O622" i="208" s="1"/>
  <c r="P679" i="208"/>
  <c r="P677" i="208" s="1"/>
  <c r="N689" i="208"/>
  <c r="O529" i="211"/>
  <c r="N567" i="211"/>
  <c r="N580" i="211"/>
  <c r="O673" i="211"/>
  <c r="O671" i="211" s="1"/>
  <c r="O753" i="211"/>
  <c r="O751" i="211" s="1"/>
  <c r="N20" i="210"/>
  <c r="N103" i="210"/>
  <c r="N176" i="210"/>
  <c r="O272" i="210"/>
  <c r="O370" i="210"/>
  <c r="N381" i="210"/>
  <c r="O549" i="210"/>
  <c r="N551" i="210"/>
  <c r="O617" i="210"/>
  <c r="O679" i="210"/>
  <c r="O677" i="210" s="1"/>
  <c r="O761" i="210"/>
  <c r="O759" i="210" s="1"/>
  <c r="N366" i="208"/>
  <c r="N364" i="208" s="1"/>
  <c r="N362" i="208" s="1"/>
  <c r="N755" i="208"/>
  <c r="P753" i="208"/>
  <c r="P751" i="208" s="1"/>
  <c r="N95" i="207"/>
  <c r="N113" i="207"/>
  <c r="N111" i="207" s="1"/>
  <c r="O113" i="207"/>
  <c r="O111" i="207" s="1"/>
  <c r="O478" i="211"/>
  <c r="O533" i="211"/>
  <c r="O68" i="210"/>
  <c r="O66" i="210" s="1"/>
  <c r="O167" i="210"/>
  <c r="O165" i="210" s="1"/>
  <c r="O572" i="210"/>
  <c r="O113" i="208"/>
  <c r="O111" i="208" s="1"/>
  <c r="O130" i="208"/>
  <c r="O128" i="208" s="1"/>
  <c r="O262" i="208"/>
  <c r="O260" i="208" s="1"/>
  <c r="P377" i="208"/>
  <c r="N546" i="208"/>
  <c r="O533" i="208"/>
  <c r="P549" i="208"/>
  <c r="N558" i="208"/>
  <c r="N572" i="208"/>
  <c r="O572" i="208"/>
  <c r="O565" i="208" s="1"/>
  <c r="N631" i="208"/>
  <c r="N675" i="208"/>
  <c r="N673" i="208" s="1"/>
  <c r="N671" i="208" s="1"/>
  <c r="P673" i="208"/>
  <c r="P671" i="208" s="1"/>
  <c r="N702" i="208"/>
  <c r="N300" i="207"/>
  <c r="O410" i="207"/>
  <c r="O408" i="207" s="1"/>
  <c r="O549" i="211"/>
  <c r="O679" i="211"/>
  <c r="O677" i="211" s="1"/>
  <c r="O364" i="210"/>
  <c r="O362" i="210" s="1"/>
  <c r="O410" i="210"/>
  <c r="O408" i="210" s="1"/>
  <c r="O567" i="210"/>
  <c r="O578" i="210"/>
  <c r="O576" i="210" s="1"/>
  <c r="O18" i="208"/>
  <c r="O101" i="208"/>
  <c r="O99" i="208" s="1"/>
  <c r="O370" i="208"/>
  <c r="N500" i="208"/>
  <c r="N610" i="208"/>
  <c r="N731" i="208"/>
  <c r="N132" i="207"/>
  <c r="O130" i="207"/>
  <c r="O128" i="207" s="1"/>
  <c r="P410" i="208"/>
  <c r="P408" i="208" s="1"/>
  <c r="O68" i="207"/>
  <c r="O66" i="207" s="1"/>
  <c r="O167" i="207"/>
  <c r="O165" i="207" s="1"/>
  <c r="P370" i="207"/>
  <c r="N558" i="207"/>
  <c r="N572" i="207"/>
  <c r="P624" i="207"/>
  <c r="P622" i="207" s="1"/>
  <c r="O549" i="208"/>
  <c r="N159" i="207"/>
  <c r="O364" i="207"/>
  <c r="O362" i="207" s="1"/>
  <c r="O567" i="207"/>
  <c r="O565" i="207" s="1"/>
  <c r="O578" i="207"/>
  <c r="O576" i="207" s="1"/>
  <c r="N626" i="207"/>
  <c r="N665" i="207"/>
  <c r="O673" i="207"/>
  <c r="O671" i="207" s="1"/>
  <c r="O679" i="207"/>
  <c r="O677" i="207" s="1"/>
  <c r="P753" i="207"/>
  <c r="P751" i="207" s="1"/>
  <c r="N138" i="206"/>
  <c r="N300" i="205"/>
  <c r="O410" i="205"/>
  <c r="O262" i="207"/>
  <c r="O260" i="207" s="1"/>
  <c r="P410" i="207"/>
  <c r="P408" i="207" s="1"/>
  <c r="P406" i="207" s="1"/>
  <c r="O533" i="207"/>
  <c r="N651" i="207"/>
  <c r="N710" i="207"/>
  <c r="O753" i="207"/>
  <c r="O751" i="207" s="1"/>
  <c r="N70" i="206"/>
  <c r="N68" i="206" s="1"/>
  <c r="N66" i="206" s="1"/>
  <c r="N149" i="206"/>
  <c r="N151" i="206"/>
  <c r="P606" i="206"/>
  <c r="O549" i="206"/>
  <c r="O617" i="206"/>
  <c r="O679" i="206"/>
  <c r="O677" i="206" s="1"/>
  <c r="O761" i="206"/>
  <c r="O759" i="206" s="1"/>
  <c r="N366" i="205"/>
  <c r="N364" i="205" s="1"/>
  <c r="N362" i="205" s="1"/>
  <c r="O68" i="206"/>
  <c r="O66" i="206" s="1"/>
  <c r="O167" i="206"/>
  <c r="O165" i="206" s="1"/>
  <c r="O572" i="206"/>
  <c r="O113" i="205"/>
  <c r="O111" i="205" s="1"/>
  <c r="O130" i="205"/>
  <c r="O128" i="205" s="1"/>
  <c r="N176" i="205"/>
  <c r="N217" i="205"/>
  <c r="N251" i="205"/>
  <c r="N314" i="205"/>
  <c r="N325" i="205"/>
  <c r="N500" i="205"/>
  <c r="N526" i="205"/>
  <c r="N524" i="205" s="1"/>
  <c r="O364" i="206"/>
  <c r="O362" i="206" s="1"/>
  <c r="O410" i="206"/>
  <c r="O408" i="206" s="1"/>
  <c r="O406" i="206" s="1"/>
  <c r="O567" i="206"/>
  <c r="O578" i="206"/>
  <c r="O576" i="206" s="1"/>
  <c r="O18" i="205"/>
  <c r="O16" i="205" s="1"/>
  <c r="O101" i="205"/>
  <c r="O99" i="205" s="1"/>
  <c r="N198" i="205"/>
  <c r="O321" i="205"/>
  <c r="N337" i="205"/>
  <c r="N372" i="205"/>
  <c r="P410" i="205"/>
  <c r="P606" i="205"/>
  <c r="O533" i="204"/>
  <c r="N651" i="204"/>
  <c r="O647" i="204"/>
  <c r="N138" i="203"/>
  <c r="O130" i="203"/>
  <c r="O128" i="203" s="1"/>
  <c r="O109" i="203" s="1"/>
  <c r="N520" i="203"/>
  <c r="O549" i="205"/>
  <c r="O617" i="205"/>
  <c r="O679" i="205"/>
  <c r="O677" i="205" s="1"/>
  <c r="O761" i="205"/>
  <c r="O759" i="205" s="1"/>
  <c r="O300" i="204"/>
  <c r="O274" i="204" s="1"/>
  <c r="P410" i="204"/>
  <c r="P408" i="204" s="1"/>
  <c r="P647" i="204"/>
  <c r="N710" i="204"/>
  <c r="N70" i="203"/>
  <c r="N68" i="203" s="1"/>
  <c r="N66" i="203" s="1"/>
  <c r="O68" i="203"/>
  <c r="O66" i="203" s="1"/>
  <c r="N149" i="203"/>
  <c r="N485" i="203"/>
  <c r="O572" i="205"/>
  <c r="O113" i="204"/>
  <c r="O111" i="204" s="1"/>
  <c r="O130" i="204"/>
  <c r="O128" i="204" s="1"/>
  <c r="O262" i="204"/>
  <c r="O260" i="204" s="1"/>
  <c r="P377" i="204"/>
  <c r="N445" i="204"/>
  <c r="N567" i="204"/>
  <c r="P578" i="204"/>
  <c r="P576" i="204" s="1"/>
  <c r="N637" i="204"/>
  <c r="N656" i="204"/>
  <c r="N718" i="204"/>
  <c r="N55" i="203"/>
  <c r="N103" i="203"/>
  <c r="N176" i="203"/>
  <c r="N360" i="203"/>
  <c r="N391" i="203"/>
  <c r="N445" i="203"/>
  <c r="O567" i="205"/>
  <c r="O578" i="205"/>
  <c r="O576" i="205" s="1"/>
  <c r="O18" i="204"/>
  <c r="O16" i="204" s="1"/>
  <c r="O101" i="204"/>
  <c r="O99" i="204" s="1"/>
  <c r="P364" i="204"/>
  <c r="P362" i="204" s="1"/>
  <c r="N366" i="204"/>
  <c r="N364" i="204" s="1"/>
  <c r="N362" i="204" s="1"/>
  <c r="N520" i="204"/>
  <c r="N553" i="204"/>
  <c r="P565" i="204"/>
  <c r="N589" i="204"/>
  <c r="P606" i="204"/>
  <c r="N613" i="204"/>
  <c r="O606" i="204"/>
  <c r="N619" i="204"/>
  <c r="N617" i="204" s="1"/>
  <c r="N662" i="204"/>
  <c r="N681" i="204"/>
  <c r="N71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51" i="203"/>
  <c r="P679" i="203"/>
  <c r="P677" i="203" s="1"/>
  <c r="N710" i="203"/>
  <c r="N154" i="202"/>
  <c r="O567" i="204"/>
  <c r="O565" i="204" s="1"/>
  <c r="O578" i="204"/>
  <c r="O576" i="204" s="1"/>
  <c r="O18" i="203"/>
  <c r="O101" i="203"/>
  <c r="O99" i="203" s="1"/>
  <c r="O370" i="203"/>
  <c r="N526" i="203"/>
  <c r="N524" i="203" s="1"/>
  <c r="O533" i="203"/>
  <c r="N567" i="203"/>
  <c r="P578" i="203"/>
  <c r="P576" i="203" s="1"/>
  <c r="N658" i="203"/>
  <c r="N718" i="203"/>
  <c r="N20" i="202"/>
  <c r="N62" i="202"/>
  <c r="N60" i="202" s="1"/>
  <c r="N88" i="202"/>
  <c r="P101" i="202"/>
  <c r="P99" i="202" s="1"/>
  <c r="O300" i="203"/>
  <c r="P410" i="203"/>
  <c r="P408" i="203" s="1"/>
  <c r="O424" i="203"/>
  <c r="N619" i="203"/>
  <c r="N617" i="203" s="1"/>
  <c r="P617" i="203"/>
  <c r="P606" i="203" s="1"/>
  <c r="N639" i="203"/>
  <c r="N656" i="203"/>
  <c r="N716" i="203"/>
  <c r="N97" i="202"/>
  <c r="N558" i="203"/>
  <c r="O606" i="203"/>
  <c r="O113" i="202"/>
  <c r="O111" i="202" s="1"/>
  <c r="N132" i="202"/>
  <c r="N147" i="202"/>
  <c r="N176" i="202"/>
  <c r="N198" i="202"/>
  <c r="N303" i="202"/>
  <c r="P370" i="202"/>
  <c r="O567" i="203"/>
  <c r="O565" i="203" s="1"/>
  <c r="O578" i="203"/>
  <c r="O576" i="203" s="1"/>
  <c r="O18" i="202"/>
  <c r="O101" i="202"/>
  <c r="O99" i="202" s="1"/>
  <c r="N169" i="202"/>
  <c r="N167" i="202" s="1"/>
  <c r="N165" i="202" s="1"/>
  <c r="O167" i="202"/>
  <c r="O165" i="202" s="1"/>
  <c r="N325" i="202"/>
  <c r="N381" i="202"/>
  <c r="N248" i="202"/>
  <c r="N300" i="202"/>
  <c r="O410" i="202"/>
  <c r="O408" i="202" s="1"/>
  <c r="O262" i="202"/>
  <c r="P410" i="202"/>
  <c r="P408" i="202" s="1"/>
  <c r="P529" i="202"/>
  <c r="O533" i="202"/>
  <c r="O624" i="202"/>
  <c r="O622" i="202" s="1"/>
  <c r="N689" i="202"/>
  <c r="O572" i="202"/>
  <c r="O565" i="202" s="1"/>
  <c r="O533" i="200"/>
  <c r="O624" i="200"/>
  <c r="O622" i="200" s="1"/>
  <c r="N651" i="200"/>
  <c r="P673" i="200"/>
  <c r="P671" i="200" s="1"/>
  <c r="P753" i="200"/>
  <c r="P751" i="200" s="1"/>
  <c r="O549" i="200"/>
  <c r="P624" i="200"/>
  <c r="P622" i="200" s="1"/>
  <c r="O572" i="200"/>
  <c r="O565" i="200" s="1"/>
  <c r="O606" i="200"/>
  <c r="P406" i="206" l="1"/>
  <c r="P406" i="211"/>
  <c r="P406" i="208"/>
  <c r="O406" i="210"/>
  <c r="O406" i="207"/>
  <c r="O406" i="208"/>
  <c r="P406" i="212"/>
  <c r="O406" i="212"/>
  <c r="P406" i="210"/>
  <c r="O406" i="201"/>
  <c r="N649" i="210"/>
  <c r="N649" i="203"/>
  <c r="N649" i="202"/>
  <c r="N647" i="202" s="1"/>
  <c r="N649" i="207"/>
  <c r="N649" i="212"/>
  <c r="N649" i="206"/>
  <c r="N649" i="201"/>
  <c r="N649" i="205"/>
  <c r="N647" i="205" s="1"/>
  <c r="N649" i="211"/>
  <c r="N647" i="211" s="1"/>
  <c r="N480" i="212"/>
  <c r="N649" i="208"/>
  <c r="N649" i="200"/>
  <c r="N647" i="200" s="1"/>
  <c r="N649" i="204"/>
  <c r="N518" i="211"/>
  <c r="N379" i="212"/>
  <c r="N377" i="212" s="1"/>
  <c r="N518" i="210"/>
  <c r="N379" i="205"/>
  <c r="N377" i="205" s="1"/>
  <c r="N700" i="202"/>
  <c r="N698" i="202" s="1"/>
  <c r="P441" i="204"/>
  <c r="P406" i="204" s="1"/>
  <c r="O441" i="204"/>
  <c r="O272" i="202"/>
  <c r="O260" i="202"/>
  <c r="P576" i="200"/>
  <c r="O377" i="201"/>
  <c r="O362" i="201"/>
  <c r="P321" i="201"/>
  <c r="O143" i="201"/>
  <c r="P143" i="201"/>
  <c r="N274" i="207"/>
  <c r="N272" i="207" s="1"/>
  <c r="N480" i="211"/>
  <c r="N478" i="211" s="1"/>
  <c r="N476" i="211" s="1"/>
  <c r="O272" i="204"/>
  <c r="N274" i="205"/>
  <c r="N272" i="205" s="1"/>
  <c r="N274" i="202"/>
  <c r="N272" i="202" s="1"/>
  <c r="N379" i="204"/>
  <c r="N377" i="204" s="1"/>
  <c r="N274" i="208"/>
  <c r="N379" i="207"/>
  <c r="N377" i="207" s="1"/>
  <c r="N379" i="201"/>
  <c r="N377" i="201" s="1"/>
  <c r="N480" i="206"/>
  <c r="N478" i="206" s="1"/>
  <c r="N476" i="206" s="1"/>
  <c r="N379" i="211"/>
  <c r="N377" i="211" s="1"/>
  <c r="N274" i="210"/>
  <c r="N272" i="210" s="1"/>
  <c r="N379" i="202"/>
  <c r="N377" i="202" s="1"/>
  <c r="N379" i="203"/>
  <c r="N377" i="203" s="1"/>
  <c r="N379" i="210"/>
  <c r="N377" i="210" s="1"/>
  <c r="N700" i="211"/>
  <c r="N698" i="211" s="1"/>
  <c r="N700" i="200"/>
  <c r="N698" i="200" s="1"/>
  <c r="N379" i="206"/>
  <c r="N377" i="206" s="1"/>
  <c r="N379" i="208"/>
  <c r="N274" i="212"/>
  <c r="N272" i="212" s="1"/>
  <c r="O274" i="203"/>
  <c r="O272" i="203" s="1"/>
  <c r="N480" i="208"/>
  <c r="N478" i="208" s="1"/>
  <c r="N476" i="208" s="1"/>
  <c r="N443" i="204"/>
  <c r="N441" i="204" s="1"/>
  <c r="N274" i="206"/>
  <c r="N272" i="206" s="1"/>
  <c r="N700" i="206"/>
  <c r="N698" i="206" s="1"/>
  <c r="N274" i="201"/>
  <c r="N272" i="201" s="1"/>
  <c r="O274" i="211"/>
  <c r="O272" i="211" s="1"/>
  <c r="N480" i="210"/>
  <c r="N478" i="210" s="1"/>
  <c r="N476" i="210" s="1"/>
  <c r="N480" i="207"/>
  <c r="N478" i="207" s="1"/>
  <c r="N476" i="207" s="1"/>
  <c r="N480" i="201"/>
  <c r="N478" i="201" s="1"/>
  <c r="N476" i="201" s="1"/>
  <c r="N443" i="207"/>
  <c r="N441" i="207" s="1"/>
  <c r="N443" i="202"/>
  <c r="N700" i="205"/>
  <c r="N698" i="205" s="1"/>
  <c r="N443" i="201"/>
  <c r="N441" i="201" s="1"/>
  <c r="N443" i="208"/>
  <c r="N441" i="208" s="1"/>
  <c r="N700" i="208"/>
  <c r="N698" i="208" s="1"/>
  <c r="N700" i="201"/>
  <c r="N700" i="203"/>
  <c r="N698" i="203" s="1"/>
  <c r="N700" i="212"/>
  <c r="N700" i="210"/>
  <c r="N698" i="210" s="1"/>
  <c r="N443" i="210"/>
  <c r="N700" i="204"/>
  <c r="N698" i="204" s="1"/>
  <c r="N443" i="211"/>
  <c r="N441" i="211" s="1"/>
  <c r="N443" i="203"/>
  <c r="N518" i="203"/>
  <c r="N443" i="212"/>
  <c r="N441" i="212" s="1"/>
  <c r="N443" i="205"/>
  <c r="N441" i="205" s="1"/>
  <c r="N443" i="206"/>
  <c r="N441" i="206" s="1"/>
  <c r="N700" i="207"/>
  <c r="N698" i="207" s="1"/>
  <c r="N518" i="212"/>
  <c r="N518" i="204"/>
  <c r="N518" i="202"/>
  <c r="N518" i="207"/>
  <c r="N518" i="200"/>
  <c r="N518" i="206"/>
  <c r="N518" i="208"/>
  <c r="N518" i="201"/>
  <c r="N518" i="205"/>
  <c r="N493" i="208"/>
  <c r="N493" i="205"/>
  <c r="N491" i="205" s="1"/>
  <c r="N493" i="204"/>
  <c r="N491" i="204" s="1"/>
  <c r="N493" i="211"/>
  <c r="N491" i="211" s="1"/>
  <c r="N493" i="206"/>
  <c r="N491" i="206" s="1"/>
  <c r="N493" i="203"/>
  <c r="N491" i="203" s="1"/>
  <c r="N493" i="207"/>
  <c r="N491" i="207" s="1"/>
  <c r="N493" i="210"/>
  <c r="N491" i="210" s="1"/>
  <c r="N493" i="202"/>
  <c r="N491" i="202" s="1"/>
  <c r="N493" i="212"/>
  <c r="N491" i="212" s="1"/>
  <c r="N493" i="201"/>
  <c r="N491" i="201" s="1"/>
  <c r="O478" i="205"/>
  <c r="O476" i="205" s="1"/>
  <c r="O478" i="210"/>
  <c r="O476" i="210" s="1"/>
  <c r="O478" i="201"/>
  <c r="O478" i="207"/>
  <c r="O476" i="207" s="1"/>
  <c r="O478" i="212"/>
  <c r="O476" i="212" s="1"/>
  <c r="O478" i="208"/>
  <c r="O476" i="208" s="1"/>
  <c r="N478" i="212"/>
  <c r="N476" i="212" s="1"/>
  <c r="N426" i="211"/>
  <c r="N426" i="208"/>
  <c r="N424" i="208" s="1"/>
  <c r="N420" i="208" s="1"/>
  <c r="N418" i="208" s="1"/>
  <c r="N426" i="206"/>
  <c r="N424" i="206" s="1"/>
  <c r="N420" i="206" s="1"/>
  <c r="N418" i="206" s="1"/>
  <c r="N426" i="202"/>
  <c r="N424" i="202" s="1"/>
  <c r="N420" i="202" s="1"/>
  <c r="N418" i="202" s="1"/>
  <c r="N426" i="207"/>
  <c r="N424" i="207" s="1"/>
  <c r="N420" i="207" s="1"/>
  <c r="N418" i="207" s="1"/>
  <c r="N426" i="203"/>
  <c r="N424" i="203" s="1"/>
  <c r="N420" i="203" s="1"/>
  <c r="N418" i="203" s="1"/>
  <c r="N565" i="211"/>
  <c r="N426" i="201"/>
  <c r="N424" i="201" s="1"/>
  <c r="N420" i="201" s="1"/>
  <c r="N418" i="201" s="1"/>
  <c r="N426" i="204"/>
  <c r="N424" i="204" s="1"/>
  <c r="N420" i="204" s="1"/>
  <c r="N418" i="204" s="1"/>
  <c r="N426" i="210"/>
  <c r="N424" i="210" s="1"/>
  <c r="N420" i="210" s="1"/>
  <c r="N418" i="210" s="1"/>
  <c r="N426" i="212"/>
  <c r="N424" i="212" s="1"/>
  <c r="N420" i="212" s="1"/>
  <c r="N418" i="212" s="1"/>
  <c r="N426" i="205"/>
  <c r="N424" i="205" s="1"/>
  <c r="N420" i="205" s="1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P109" i="204"/>
  <c r="P16" i="207"/>
  <c r="P14" i="207" s="1"/>
  <c r="P16" i="211"/>
  <c r="P14" i="211" s="1"/>
  <c r="P16" i="212"/>
  <c r="P14" i="212" s="1"/>
  <c r="P109" i="201"/>
  <c r="N246" i="202"/>
  <c r="N246" i="210"/>
  <c r="N608" i="201"/>
  <c r="N606" i="201" s="1"/>
  <c r="N246" i="204"/>
  <c r="N246" i="208"/>
  <c r="N246" i="211"/>
  <c r="N246" i="206"/>
  <c r="N246" i="212"/>
  <c r="N246" i="201"/>
  <c r="N246" i="203"/>
  <c r="N246" i="207"/>
  <c r="N246" i="205"/>
  <c r="P574" i="208"/>
  <c r="P109" i="207"/>
  <c r="N145" i="204"/>
  <c r="N143" i="204" s="1"/>
  <c r="N753" i="200"/>
  <c r="N751" i="200" s="1"/>
  <c r="N145" i="203"/>
  <c r="N143" i="203" s="1"/>
  <c r="N753" i="205"/>
  <c r="N751" i="205" s="1"/>
  <c r="N679" i="200"/>
  <c r="N67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53" i="207"/>
  <c r="N75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53" i="201"/>
  <c r="N751" i="201" s="1"/>
  <c r="N86" i="201"/>
  <c r="N84" i="201" s="1"/>
  <c r="N86" i="211"/>
  <c r="N84" i="211" s="1"/>
  <c r="N86" i="203"/>
  <c r="N84" i="203" s="1"/>
  <c r="N565" i="206"/>
  <c r="O476" i="211"/>
  <c r="N86" i="207"/>
  <c r="N84" i="207" s="1"/>
  <c r="N86" i="212"/>
  <c r="N84" i="212" s="1"/>
  <c r="N86" i="208"/>
  <c r="N84" i="208" s="1"/>
  <c r="N86" i="202"/>
  <c r="N86" i="205"/>
  <c r="N84" i="205" s="1"/>
  <c r="N565" i="203"/>
  <c r="N86" i="206"/>
  <c r="N84" i="206" s="1"/>
  <c r="P16" i="201"/>
  <c r="P14" i="201" s="1"/>
  <c r="N86" i="204"/>
  <c r="N84" i="204" s="1"/>
  <c r="O606" i="208"/>
  <c r="O574" i="208" s="1"/>
  <c r="N608" i="206"/>
  <c r="N606" i="206" s="1"/>
  <c r="N753" i="211"/>
  <c r="N751" i="211" s="1"/>
  <c r="N608" i="200"/>
  <c r="N606" i="200" s="1"/>
  <c r="N565" i="204"/>
  <c r="N753" i="208"/>
  <c r="N751" i="208" s="1"/>
  <c r="N18" i="210"/>
  <c r="N16" i="210" s="1"/>
  <c r="N753" i="212"/>
  <c r="N751" i="212" s="1"/>
  <c r="N370" i="212"/>
  <c r="N549" i="205"/>
  <c r="P319" i="205"/>
  <c r="P669" i="203"/>
  <c r="N608" i="208"/>
  <c r="N606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8" i="202"/>
  <c r="N606" i="202" s="1"/>
  <c r="N130" i="206"/>
  <c r="N128" i="206" s="1"/>
  <c r="N109" i="206" s="1"/>
  <c r="P576" i="202"/>
  <c r="P574" i="202" s="1"/>
  <c r="N130" i="204"/>
  <c r="N128" i="204" s="1"/>
  <c r="N109" i="204" s="1"/>
  <c r="N608" i="211"/>
  <c r="N606" i="211" s="1"/>
  <c r="N18" i="204"/>
  <c r="N16" i="204" s="1"/>
  <c r="N370" i="210"/>
  <c r="N549" i="202"/>
  <c r="O109" i="210"/>
  <c r="N549" i="207"/>
  <c r="N565" i="205"/>
  <c r="N578" i="202"/>
  <c r="N576" i="202" s="1"/>
  <c r="P319" i="212"/>
  <c r="N410" i="207"/>
  <c r="N408" i="207" s="1"/>
  <c r="N533" i="206"/>
  <c r="N565" i="207"/>
  <c r="N410" i="210"/>
  <c r="N408" i="210" s="1"/>
  <c r="N624" i="203"/>
  <c r="N622" i="203" s="1"/>
  <c r="P172" i="211"/>
  <c r="P141" i="211" s="1"/>
  <c r="P516" i="210"/>
  <c r="P489" i="210" s="1"/>
  <c r="N608" i="207"/>
  <c r="N606" i="207" s="1"/>
  <c r="P516" i="207"/>
  <c r="P489" i="207" s="1"/>
  <c r="N753" i="210"/>
  <c r="N751" i="210" s="1"/>
  <c r="N549" i="203"/>
  <c r="P516" i="203"/>
  <c r="P489" i="203" s="1"/>
  <c r="N753" i="202"/>
  <c r="N751" i="202" s="1"/>
  <c r="N565" i="212"/>
  <c r="N370" i="204"/>
  <c r="O574" i="211"/>
  <c r="N578" i="205"/>
  <c r="N576" i="205" s="1"/>
  <c r="N624" i="207"/>
  <c r="N622" i="207" s="1"/>
  <c r="P172" i="212"/>
  <c r="P141" i="212" s="1"/>
  <c r="N565" i="200"/>
  <c r="N679" i="202"/>
  <c r="N677" i="202" s="1"/>
  <c r="N549" i="210"/>
  <c r="P516" i="204"/>
  <c r="P489" i="204" s="1"/>
  <c r="N549" i="200"/>
  <c r="N410" i="206"/>
  <c r="N408" i="206" s="1"/>
  <c r="P441" i="202"/>
  <c r="P406" i="202" s="1"/>
  <c r="P574" i="210"/>
  <c r="N624" i="210"/>
  <c r="N622" i="210" s="1"/>
  <c r="N549" i="204"/>
  <c r="N370" i="203"/>
  <c r="P172" i="206"/>
  <c r="P141" i="206" s="1"/>
  <c r="N565" i="210"/>
  <c r="N698" i="212"/>
  <c r="N578" i="212"/>
  <c r="N576" i="212" s="1"/>
  <c r="N679" i="210"/>
  <c r="N677" i="210" s="1"/>
  <c r="N647" i="201"/>
  <c r="P172" i="208"/>
  <c r="N549" i="211"/>
  <c r="P172" i="210"/>
  <c r="P141" i="210" s="1"/>
  <c r="N549" i="201"/>
  <c r="O669" i="200"/>
  <c r="P516" i="202"/>
  <c r="P489" i="202" s="1"/>
  <c r="N410" i="202"/>
  <c r="N408" i="202" s="1"/>
  <c r="P319" i="204"/>
  <c r="N130" i="207"/>
  <c r="N128" i="207" s="1"/>
  <c r="N109" i="207" s="1"/>
  <c r="O16" i="212"/>
  <c r="O14" i="212" s="1"/>
  <c r="P669" i="202"/>
  <c r="N608" i="205"/>
  <c r="N606" i="205" s="1"/>
  <c r="N624" i="200"/>
  <c r="N622" i="200" s="1"/>
  <c r="N608" i="210"/>
  <c r="N606" i="210" s="1"/>
  <c r="N565" i="208"/>
  <c r="N578" i="204"/>
  <c r="N576" i="204" s="1"/>
  <c r="O565" i="206"/>
  <c r="O109" i="206"/>
  <c r="N101" i="208"/>
  <c r="N99" i="208" s="1"/>
  <c r="P516" i="206"/>
  <c r="P489" i="206" s="1"/>
  <c r="N753" i="204"/>
  <c r="N751" i="204" s="1"/>
  <c r="P669" i="210"/>
  <c r="O16" i="201"/>
  <c r="O14" i="201" s="1"/>
  <c r="N533" i="202"/>
  <c r="O669" i="208"/>
  <c r="N647" i="210"/>
  <c r="P669" i="211"/>
  <c r="O669" i="212"/>
  <c r="N410" i="208"/>
  <c r="N408" i="208" s="1"/>
  <c r="O669" i="201"/>
  <c r="O669" i="203"/>
  <c r="N101" i="203"/>
  <c r="N99" i="203" s="1"/>
  <c r="N533" i="208"/>
  <c r="P172" i="205"/>
  <c r="P141" i="205" s="1"/>
  <c r="N578" i="206"/>
  <c r="N576" i="206" s="1"/>
  <c r="N533" i="210"/>
  <c r="N753" i="206"/>
  <c r="N751" i="206" s="1"/>
  <c r="N679" i="201"/>
  <c r="N677" i="201" s="1"/>
  <c r="N679" i="211"/>
  <c r="N677" i="211" s="1"/>
  <c r="N679" i="212"/>
  <c r="N677" i="212" s="1"/>
  <c r="N533" i="201"/>
  <c r="N101" i="202"/>
  <c r="N99" i="202" s="1"/>
  <c r="N18" i="205"/>
  <c r="N16" i="205" s="1"/>
  <c r="P172" i="204"/>
  <c r="P141" i="204" s="1"/>
  <c r="N18" i="206"/>
  <c r="N16" i="206" s="1"/>
  <c r="O669" i="204"/>
  <c r="N549" i="206"/>
  <c r="N679" i="207"/>
  <c r="N677" i="207" s="1"/>
  <c r="N533" i="207"/>
  <c r="N533" i="211"/>
  <c r="N370" i="201"/>
  <c r="N101" i="210"/>
  <c r="N99" i="210" s="1"/>
  <c r="O565" i="212"/>
  <c r="N565" i="201"/>
  <c r="N647" i="206"/>
  <c r="P669" i="206"/>
  <c r="N377" i="208"/>
  <c r="N130" i="201"/>
  <c r="N128" i="201" s="1"/>
  <c r="N109" i="201" s="1"/>
  <c r="N578" i="207"/>
  <c r="N576" i="207" s="1"/>
  <c r="N101" i="207"/>
  <c r="N99" i="207" s="1"/>
  <c r="P172" i="201"/>
  <c r="N679" i="206"/>
  <c r="N677" i="206" s="1"/>
  <c r="N578" i="210"/>
  <c r="N576" i="210" s="1"/>
  <c r="N578" i="203"/>
  <c r="N576" i="203" s="1"/>
  <c r="N441" i="210"/>
  <c r="O16" i="208"/>
  <c r="O14" i="208" s="1"/>
  <c r="N608" i="204"/>
  <c r="N606" i="204" s="1"/>
  <c r="P574" i="207"/>
  <c r="N578" i="211"/>
  <c r="N576" i="211" s="1"/>
  <c r="P574" i="212"/>
  <c r="P669" i="201"/>
  <c r="N533" i="205"/>
  <c r="N753" i="203"/>
  <c r="N751" i="203" s="1"/>
  <c r="P669" i="204"/>
  <c r="P476" i="202"/>
  <c r="N608" i="212"/>
  <c r="N606" i="212" s="1"/>
  <c r="N130" i="208"/>
  <c r="N128" i="208" s="1"/>
  <c r="N109" i="208" s="1"/>
  <c r="N370" i="211"/>
  <c r="N482" i="202"/>
  <c r="N480" i="202" s="1"/>
  <c r="N18" i="201"/>
  <c r="N16" i="201" s="1"/>
  <c r="N698" i="201"/>
  <c r="O669" i="202"/>
  <c r="N679" i="204"/>
  <c r="N677" i="204" s="1"/>
  <c r="N624" i="204"/>
  <c r="N622" i="204" s="1"/>
  <c r="N130" i="203"/>
  <c r="N128" i="203" s="1"/>
  <c r="N109" i="203" s="1"/>
  <c r="N533" i="204"/>
  <c r="P574" i="205"/>
  <c r="O319" i="207"/>
  <c r="P319" i="208"/>
  <c r="P516" i="211"/>
  <c r="P489" i="211" s="1"/>
  <c r="N549" i="212"/>
  <c r="P516" i="212"/>
  <c r="P489" i="212" s="1"/>
  <c r="N410" i="212"/>
  <c r="N408" i="212" s="1"/>
  <c r="N18" i="211"/>
  <c r="N16" i="211" s="1"/>
  <c r="N565" i="202"/>
  <c r="N578" i="208"/>
  <c r="N576" i="208" s="1"/>
  <c r="N533" i="200"/>
  <c r="N578" i="200"/>
  <c r="N482" i="205"/>
  <c r="N480" i="205" s="1"/>
  <c r="N101" i="211"/>
  <c r="N99" i="211" s="1"/>
  <c r="O669" i="206"/>
  <c r="N101" i="212"/>
  <c r="N99" i="212" s="1"/>
  <c r="N578" i="201"/>
  <c r="N576" i="201" s="1"/>
  <c r="P574" i="211"/>
  <c r="N410" i="201"/>
  <c r="N408" i="201" s="1"/>
  <c r="P172" i="207"/>
  <c r="P141" i="207" s="1"/>
  <c r="O476" i="206"/>
  <c r="O669" i="205"/>
  <c r="P669" i="207"/>
  <c r="O669" i="210"/>
  <c r="O16" i="210"/>
  <c r="O14" i="210" s="1"/>
  <c r="N679" i="208"/>
  <c r="N677" i="208" s="1"/>
  <c r="N624" i="201"/>
  <c r="N622" i="201" s="1"/>
  <c r="N18" i="207"/>
  <c r="N16" i="207" s="1"/>
  <c r="N608" i="203"/>
  <c r="N606" i="203" s="1"/>
  <c r="N647" i="208"/>
  <c r="N101" i="201"/>
  <c r="N99" i="201" s="1"/>
  <c r="P574" i="200"/>
  <c r="O516" i="202"/>
  <c r="O489" i="202" s="1"/>
  <c r="O319" i="204"/>
  <c r="O14" i="204"/>
  <c r="N679" i="203"/>
  <c r="N677" i="203" s="1"/>
  <c r="O14" i="207"/>
  <c r="N624" i="202"/>
  <c r="N622" i="202" s="1"/>
  <c r="N679" i="205"/>
  <c r="N677" i="205" s="1"/>
  <c r="N624" i="211"/>
  <c r="N622" i="211" s="1"/>
  <c r="O14" i="205"/>
  <c r="N370" i="205"/>
  <c r="O516" i="206"/>
  <c r="O574" i="207"/>
  <c r="O606" i="210"/>
  <c r="O574" i="210" s="1"/>
  <c r="O574" i="212"/>
  <c r="P516" i="201"/>
  <c r="P489" i="201" s="1"/>
  <c r="O14" i="211"/>
  <c r="N647" i="212"/>
  <c r="N101" i="204"/>
  <c r="N99" i="204" s="1"/>
  <c r="O574" i="202"/>
  <c r="O109" i="202"/>
  <c r="O516" i="210"/>
  <c r="O565" i="205"/>
  <c r="P574" i="204"/>
  <c r="O109" i="204"/>
  <c r="N370" i="206"/>
  <c r="N533" i="212"/>
  <c r="N647" i="204"/>
  <c r="O574" i="200"/>
  <c r="O574" i="203"/>
  <c r="O14" i="206"/>
  <c r="O109" i="211"/>
  <c r="O516" i="201"/>
  <c r="O489" i="201" s="1"/>
  <c r="P574" i="201"/>
  <c r="N370" i="208"/>
  <c r="N549" i="208"/>
  <c r="P319" i="210"/>
  <c r="O565" i="210"/>
  <c r="O516" i="208"/>
  <c r="O489" i="208" s="1"/>
  <c r="O109" i="201"/>
  <c r="O319" i="211"/>
  <c r="N624" i="212"/>
  <c r="N622" i="212" s="1"/>
  <c r="P516" i="200"/>
  <c r="O319" i="205"/>
  <c r="O516" i="205"/>
  <c r="N624" i="206"/>
  <c r="N622" i="206" s="1"/>
  <c r="N624" i="205"/>
  <c r="N622" i="205" s="1"/>
  <c r="O424" i="211"/>
  <c r="N167" i="208"/>
  <c r="N165" i="208" s="1"/>
  <c r="P165" i="208"/>
  <c r="O647" i="206"/>
  <c r="P647" i="206"/>
  <c r="P574" i="206" s="1"/>
  <c r="P408" i="205"/>
  <c r="P406" i="205" s="1"/>
  <c r="O408" i="205"/>
  <c r="O406" i="205" s="1"/>
  <c r="N410" i="205"/>
  <c r="P669" i="212"/>
  <c r="P698" i="205"/>
  <c r="P516" i="205"/>
  <c r="P622" i="203"/>
  <c r="P574" i="203" s="1"/>
  <c r="N533" i="203"/>
  <c r="P172" i="203"/>
  <c r="P16" i="203"/>
  <c r="P272" i="203"/>
  <c r="P441" i="203"/>
  <c r="P406" i="203" s="1"/>
  <c r="O441" i="203"/>
  <c r="O441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47" i="207"/>
  <c r="P319" i="207"/>
  <c r="O319" i="212"/>
  <c r="O516" i="212"/>
  <c r="O109" i="212"/>
  <c r="N647" i="203"/>
  <c r="N300" i="204"/>
  <c r="N410" i="204" s="1"/>
  <c r="N408" i="204" s="1"/>
  <c r="O410" i="204"/>
  <c r="O408" i="204" s="1"/>
  <c r="O406" i="204" s="1"/>
  <c r="O606" i="205"/>
  <c r="O574" i="205" s="1"/>
  <c r="P319" i="202"/>
  <c r="O16" i="203"/>
  <c r="O516" i="204"/>
  <c r="O489" i="204" s="1"/>
  <c r="O516" i="203"/>
  <c r="O606" i="206"/>
  <c r="O319" i="208"/>
  <c r="P669" i="208"/>
  <c r="O109" i="208"/>
  <c r="O516" i="211"/>
  <c r="O489" i="211" s="1"/>
  <c r="P516" i="208"/>
  <c r="P489" i="208" s="1"/>
  <c r="N491" i="208"/>
  <c r="O574" i="201"/>
  <c r="N482" i="203"/>
  <c r="N480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74" i="204"/>
  <c r="N482" i="204"/>
  <c r="N480" i="204" s="1"/>
  <c r="O516" i="207"/>
  <c r="O489" i="207" s="1"/>
  <c r="O669" i="207"/>
  <c r="O109" i="207"/>
  <c r="O319" i="210"/>
  <c r="O669" i="211"/>
  <c r="N624" i="208"/>
  <c r="N622" i="208" s="1"/>
  <c r="P669" i="200"/>
  <c r="O516" i="200"/>
  <c r="O406" i="211" l="1"/>
  <c r="O406" i="203"/>
  <c r="O319" i="201"/>
  <c r="N406" i="210"/>
  <c r="N406" i="212"/>
  <c r="P141" i="208"/>
  <c r="P13" i="208" s="1"/>
  <c r="P13" i="207"/>
  <c r="N576" i="200"/>
  <c r="N574" i="200" s="1"/>
  <c r="O476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8" i="204"/>
  <c r="O476" i="204" s="1"/>
  <c r="O478" i="203"/>
  <c r="O476" i="203" s="1"/>
  <c r="N478" i="205"/>
  <c r="N476" i="205" s="1"/>
  <c r="N478" i="203"/>
  <c r="N476" i="203" s="1"/>
  <c r="N669" i="200"/>
  <c r="N516" i="211"/>
  <c r="N489" i="211" s="1"/>
  <c r="N14" i="210"/>
  <c r="O489" i="205"/>
  <c r="O489" i="206"/>
  <c r="N574" i="210"/>
  <c r="N14" i="201"/>
  <c r="N319" i="212"/>
  <c r="N516" i="205"/>
  <c r="N489" i="205" s="1"/>
  <c r="N574" i="202"/>
  <c r="N516" i="206"/>
  <c r="N489" i="206" s="1"/>
  <c r="N319" i="204"/>
  <c r="N516" i="204"/>
  <c r="N489" i="204" s="1"/>
  <c r="N14" i="212"/>
  <c r="N516" i="208"/>
  <c r="N489" i="208" s="1"/>
  <c r="N516" i="210"/>
  <c r="N489" i="210" s="1"/>
  <c r="N516" i="207"/>
  <c r="N489" i="207" s="1"/>
  <c r="N516" i="202"/>
  <c r="N489" i="202" s="1"/>
  <c r="N516" i="201"/>
  <c r="N489" i="201" s="1"/>
  <c r="N574" i="208"/>
  <c r="N669" i="207"/>
  <c r="P13" i="211"/>
  <c r="N319" i="211"/>
  <c r="N14" i="204"/>
  <c r="N516" i="203"/>
  <c r="N489" i="203" s="1"/>
  <c r="N319" i="206"/>
  <c r="N669" i="201"/>
  <c r="N319" i="210"/>
  <c r="N14" i="207"/>
  <c r="P13" i="212"/>
  <c r="N574" i="205"/>
  <c r="P13" i="210"/>
  <c r="N516" i="212"/>
  <c r="N489" i="212" s="1"/>
  <c r="N669" i="208"/>
  <c r="N669" i="202"/>
  <c r="N319" i="207"/>
  <c r="N319" i="201"/>
  <c r="N14" i="206"/>
  <c r="N669" i="211"/>
  <c r="N14" i="208"/>
  <c r="N441" i="202"/>
  <c r="N406" i="202" s="1"/>
  <c r="N574" i="201"/>
  <c r="O489" i="212"/>
  <c r="N669" i="210"/>
  <c r="N319" i="208"/>
  <c r="N319" i="205"/>
  <c r="N669" i="212"/>
  <c r="N574" i="207"/>
  <c r="N574" i="204"/>
  <c r="N574" i="203"/>
  <c r="N669" i="204"/>
  <c r="N14" i="211"/>
  <c r="N574" i="212"/>
  <c r="N516" i="200"/>
  <c r="N669" i="206"/>
  <c r="N669" i="203"/>
  <c r="P13" i="206"/>
  <c r="O574" i="206"/>
  <c r="N574" i="211"/>
  <c r="O489" i="210"/>
  <c r="N574" i="206"/>
  <c r="N319" i="203"/>
  <c r="N424" i="211"/>
  <c r="N408" i="205"/>
  <c r="N406" i="205" s="1"/>
  <c r="P669" i="205"/>
  <c r="N669" i="205"/>
  <c r="P489" i="205"/>
  <c r="N14" i="205"/>
  <c r="O489" i="203"/>
  <c r="P14" i="203"/>
  <c r="N16" i="203"/>
  <c r="O14" i="203"/>
  <c r="N441" i="203"/>
  <c r="N406" i="203" s="1"/>
  <c r="O319" i="202"/>
  <c r="P14" i="202"/>
  <c r="P13" i="202" s="1"/>
  <c r="N84" i="202"/>
  <c r="O14" i="202"/>
  <c r="N16" i="202"/>
  <c r="N319" i="202"/>
  <c r="N406" i="211" l="1"/>
  <c r="N420" i="211"/>
  <c r="N418" i="211" s="1"/>
  <c r="P13" i="205"/>
  <c r="P13" i="203"/>
  <c r="P13" i="204"/>
  <c r="P13" i="201"/>
  <c r="N478" i="204"/>
  <c r="N476" i="204" s="1"/>
  <c r="N478" i="202"/>
  <c r="N476" i="202" s="1"/>
  <c r="N14" i="203"/>
  <c r="N14" i="202"/>
  <c r="O416" i="200" l="1"/>
  <c r="P416" i="200"/>
  <c r="N417" i="200"/>
  <c r="P300" i="200"/>
  <c r="O300" i="200" s="1"/>
  <c r="N416" i="200" l="1"/>
  <c r="N353" i="200" l="1"/>
  <c r="N354" i="200"/>
  <c r="N89" i="200" l="1"/>
  <c r="O88" i="200"/>
  <c r="N155" i="200" l="1"/>
  <c r="P402" i="200" l="1"/>
  <c r="O402" i="200"/>
  <c r="N402" i="200" l="1"/>
  <c r="N280" i="200"/>
  <c r="N242" i="200"/>
  <c r="P398" i="200" l="1"/>
  <c r="O398" i="200"/>
  <c r="N399" i="200"/>
  <c r="A399" i="200"/>
  <c r="N361" i="200" l="1"/>
  <c r="A361" i="200"/>
  <c r="P360" i="200"/>
  <c r="O360" i="200"/>
  <c r="A360" i="200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N337" i="200" l="1"/>
  <c r="N360" i="200"/>
  <c r="O433" i="200" l="1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200"/>
  <c r="N59" i="200"/>
  <c r="N90" i="200"/>
  <c r="N170" i="200"/>
  <c r="N171" i="200"/>
  <c r="N160" i="200"/>
  <c r="F123" i="222" l="1"/>
  <c r="N240" i="200"/>
  <c r="P372" i="200"/>
  <c r="O372" i="200"/>
  <c r="P55" i="200"/>
  <c r="O55" i="200"/>
  <c r="N243" i="200"/>
  <c r="N372" i="200" l="1"/>
  <c r="D82" i="222" l="1"/>
  <c r="P414" i="200" l="1"/>
  <c r="O414" i="200"/>
  <c r="F17" i="222"/>
  <c r="E17" i="222"/>
  <c r="D21" i="222"/>
  <c r="P485" i="200"/>
  <c r="O485" i="200"/>
  <c r="N484" i="200"/>
  <c r="N486" i="200"/>
  <c r="N483" i="200"/>
  <c r="O480" i="200" l="1"/>
  <c r="P480" i="200"/>
  <c r="N485" i="200"/>
  <c r="N414" i="200"/>
  <c r="N482" i="200"/>
  <c r="N63" i="200"/>
  <c r="N480" i="200" l="1"/>
  <c r="N478" i="200" s="1"/>
  <c r="P20" i="200" l="1"/>
  <c r="P62" i="200"/>
  <c r="P60" i="200" s="1"/>
  <c r="P70" i="200"/>
  <c r="P88" i="200"/>
  <c r="P91" i="200"/>
  <c r="P95" i="200"/>
  <c r="P97" i="200"/>
  <c r="P18" i="200" l="1"/>
  <c r="P68" i="200"/>
  <c r="P103" i="200"/>
  <c r="P106" i="200"/>
  <c r="P101" i="200" l="1"/>
  <c r="P99" i="200" s="1"/>
  <c r="P16" i="200"/>
  <c r="P66" i="200"/>
  <c r="P115" i="200"/>
  <c r="N115" i="200" l="1"/>
  <c r="P113" i="200"/>
  <c r="P111" i="200" s="1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30" i="200"/>
  <c r="P433" i="200"/>
  <c r="P437" i="200"/>
  <c r="P439" i="200"/>
  <c r="P428" i="200"/>
  <c r="P93" i="200"/>
  <c r="P445" i="200"/>
  <c r="P449" i="200"/>
  <c r="P455" i="200"/>
  <c r="P464" i="200"/>
  <c r="P473" i="200"/>
  <c r="P500" i="200"/>
  <c r="P167" i="200" l="1"/>
  <c r="P165" i="200" s="1"/>
  <c r="P493" i="200"/>
  <c r="P379" i="200"/>
  <c r="P174" i="200"/>
  <c r="P274" i="200"/>
  <c r="P443" i="200"/>
  <c r="P478" i="200"/>
  <c r="P476" i="200" s="1"/>
  <c r="P426" i="200"/>
  <c r="P424" i="200" s="1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91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9" i="200"/>
  <c r="P14" i="200"/>
  <c r="P319" i="200"/>
  <c r="P441" i="200" l="1"/>
  <c r="P406" i="200" l="1"/>
  <c r="P13" i="200" s="1"/>
  <c r="O500" i="200" l="1"/>
  <c r="O493" i="200" s="1"/>
  <c r="O473" i="200"/>
  <c r="O455" i="200"/>
  <c r="O449" i="200"/>
  <c r="O445" i="200"/>
  <c r="O93" i="200"/>
  <c r="N93" i="200" s="1"/>
  <c r="O428" i="200"/>
  <c r="O439" i="200"/>
  <c r="O437" i="200"/>
  <c r="O430" i="200"/>
  <c r="O412" i="200"/>
  <c r="N398" i="200"/>
  <c r="O396" i="200"/>
  <c r="O391" i="200"/>
  <c r="O389" i="200"/>
  <c r="O381" i="200"/>
  <c r="O366" i="200"/>
  <c r="O335" i="200"/>
  <c r="O323" i="200" s="1"/>
  <c r="O307" i="200"/>
  <c r="O303" i="200"/>
  <c r="O295" i="200"/>
  <c r="O291" i="200"/>
  <c r="O285" i="200"/>
  <c r="O283" i="200"/>
  <c r="O276" i="200"/>
  <c r="O264" i="200"/>
  <c r="O258" i="200"/>
  <c r="O255" i="200"/>
  <c r="O253" i="200"/>
  <c r="O251" i="200"/>
  <c r="O248" i="200"/>
  <c r="O220" i="200"/>
  <c r="O217" i="200"/>
  <c r="O206" i="200"/>
  <c r="N206" i="200" s="1"/>
  <c r="O198" i="200"/>
  <c r="O194" i="200"/>
  <c r="O185" i="200"/>
  <c r="O181" i="200"/>
  <c r="O179" i="200"/>
  <c r="O176" i="200"/>
  <c r="O161" i="200"/>
  <c r="O159" i="200"/>
  <c r="N158" i="200"/>
  <c r="O157" i="200"/>
  <c r="O154" i="200"/>
  <c r="O151" i="200"/>
  <c r="O169" i="200"/>
  <c r="O149" i="200"/>
  <c r="O147" i="200"/>
  <c r="O138" i="200"/>
  <c r="O132" i="200"/>
  <c r="O106" i="200"/>
  <c r="O103" i="200"/>
  <c r="O97" i="200"/>
  <c r="O95" i="200"/>
  <c r="O91" i="200"/>
  <c r="O70" i="200"/>
  <c r="O62" i="200"/>
  <c r="O60" i="200" s="1"/>
  <c r="O20" i="200"/>
  <c r="N234" i="200"/>
  <c r="N502" i="200"/>
  <c r="N503" i="200"/>
  <c r="N504" i="200"/>
  <c r="N505" i="200"/>
  <c r="N506" i="200"/>
  <c r="N507" i="200"/>
  <c r="N508" i="200"/>
  <c r="N509" i="200"/>
  <c r="N501" i="200"/>
  <c r="N497" i="200"/>
  <c r="N496" i="200"/>
  <c r="N475" i="200"/>
  <c r="N474" i="200"/>
  <c r="N466" i="200"/>
  <c r="N467" i="200"/>
  <c r="N468" i="200"/>
  <c r="N469" i="200"/>
  <c r="N471" i="200"/>
  <c r="N472" i="200"/>
  <c r="N465" i="200"/>
  <c r="N463" i="200"/>
  <c r="N457" i="200"/>
  <c r="N458" i="200"/>
  <c r="N459" i="200"/>
  <c r="N460" i="200"/>
  <c r="N461" i="200"/>
  <c r="N462" i="200"/>
  <c r="N456" i="200"/>
  <c r="N451" i="200"/>
  <c r="N452" i="200"/>
  <c r="N453" i="200"/>
  <c r="N454" i="200"/>
  <c r="N450" i="200"/>
  <c r="N447" i="200"/>
  <c r="N448" i="200"/>
  <c r="N446" i="200"/>
  <c r="N94" i="200"/>
  <c r="N429" i="200"/>
  <c r="N440" i="200"/>
  <c r="N438" i="200"/>
  <c r="N435" i="200"/>
  <c r="N436" i="200"/>
  <c r="N434" i="200"/>
  <c r="N432" i="200"/>
  <c r="N431" i="200"/>
  <c r="N301" i="200"/>
  <c r="N413" i="200"/>
  <c r="N302" i="200"/>
  <c r="N401" i="200"/>
  <c r="N400" i="200"/>
  <c r="N394" i="200"/>
  <c r="N397" i="200"/>
  <c r="N392" i="200"/>
  <c r="N390" i="200"/>
  <c r="N383" i="200"/>
  <c r="N384" i="200"/>
  <c r="N385" i="200"/>
  <c r="N386" i="200"/>
  <c r="N387" i="200"/>
  <c r="N388" i="200"/>
  <c r="N382" i="200"/>
  <c r="N368" i="200"/>
  <c r="N369" i="200"/>
  <c r="N367" i="200"/>
  <c r="N336" i="200"/>
  <c r="N328" i="200"/>
  <c r="N329" i="200"/>
  <c r="N330" i="200"/>
  <c r="N331" i="200"/>
  <c r="N332" i="200"/>
  <c r="N333" i="200"/>
  <c r="N334" i="200"/>
  <c r="N326" i="200"/>
  <c r="N313" i="200"/>
  <c r="N309" i="200"/>
  <c r="N310" i="200"/>
  <c r="N308" i="200"/>
  <c r="N305" i="200"/>
  <c r="N306" i="200"/>
  <c r="N304" i="200"/>
  <c r="N299" i="200"/>
  <c r="N296" i="200"/>
  <c r="N293" i="200"/>
  <c r="N294" i="200"/>
  <c r="N292" i="200"/>
  <c r="N287" i="200"/>
  <c r="N288" i="200"/>
  <c r="N289" i="200"/>
  <c r="N290" i="200"/>
  <c r="N286" i="200"/>
  <c r="N284" i="200"/>
  <c r="N281" i="200"/>
  <c r="N278" i="200"/>
  <c r="N277" i="200"/>
  <c r="N266" i="200"/>
  <c r="N267" i="200"/>
  <c r="N268" i="200"/>
  <c r="N269" i="200"/>
  <c r="N270" i="200"/>
  <c r="N271" i="200"/>
  <c r="N265" i="200"/>
  <c r="N259" i="200"/>
  <c r="N257" i="200"/>
  <c r="N256" i="200"/>
  <c r="N254" i="200"/>
  <c r="N252" i="200"/>
  <c r="N250" i="200"/>
  <c r="N249" i="200"/>
  <c r="N235" i="200"/>
  <c r="N233" i="200"/>
  <c r="N226" i="200"/>
  <c r="N227" i="200"/>
  <c r="N228" i="200"/>
  <c r="N229" i="200"/>
  <c r="N230" i="200"/>
  <c r="N225" i="200"/>
  <c r="N223" i="200"/>
  <c r="N222" i="200"/>
  <c r="N221" i="200"/>
  <c r="N219" i="200"/>
  <c r="N218" i="200"/>
  <c r="N216" i="200"/>
  <c r="N214" i="200"/>
  <c r="N210" i="200"/>
  <c r="N211" i="200"/>
  <c r="N212" i="200"/>
  <c r="N209" i="200"/>
  <c r="N202" i="200"/>
  <c r="N203" i="200"/>
  <c r="N204" i="200"/>
  <c r="N201" i="200"/>
  <c r="N199" i="200"/>
  <c r="N196" i="200"/>
  <c r="N195" i="200"/>
  <c r="N191" i="200"/>
  <c r="N192" i="200"/>
  <c r="N190" i="200"/>
  <c r="N187" i="200"/>
  <c r="N188" i="200"/>
  <c r="N186" i="200"/>
  <c r="N184" i="200"/>
  <c r="N183" i="200"/>
  <c r="N182" i="200"/>
  <c r="N180" i="200"/>
  <c r="N178" i="200"/>
  <c r="N177" i="200"/>
  <c r="N162" i="200"/>
  <c r="N156" i="200"/>
  <c r="N153" i="200"/>
  <c r="N152" i="200"/>
  <c r="N150" i="200"/>
  <c r="N148" i="200"/>
  <c r="N140" i="200"/>
  <c r="N139" i="200"/>
  <c r="N134" i="200"/>
  <c r="N135" i="200"/>
  <c r="N136" i="200"/>
  <c r="N137" i="200"/>
  <c r="N133" i="200"/>
  <c r="N118" i="200"/>
  <c r="N119" i="200"/>
  <c r="N120" i="200"/>
  <c r="N121" i="200"/>
  <c r="N122" i="200"/>
  <c r="N123" i="200"/>
  <c r="N124" i="200"/>
  <c r="N125" i="200"/>
  <c r="N126" i="200"/>
  <c r="N127" i="200"/>
  <c r="N116" i="200"/>
  <c r="N108" i="200"/>
  <c r="N107" i="200"/>
  <c r="N104" i="200"/>
  <c r="N105" i="200"/>
  <c r="N98" i="200"/>
  <c r="N96" i="200"/>
  <c r="N92" i="200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1" i="200"/>
  <c r="N57" i="200"/>
  <c r="N56" i="200"/>
  <c r="N22" i="200"/>
  <c r="N23" i="200"/>
  <c r="N24" i="200"/>
  <c r="N53" i="200"/>
  <c r="N54" i="200"/>
  <c r="N21" i="200"/>
  <c r="N439" i="200" l="1"/>
  <c r="O274" i="200"/>
  <c r="O379" i="200"/>
  <c r="O443" i="200"/>
  <c r="N495" i="200"/>
  <c r="O478" i="200"/>
  <c r="O476" i="200" s="1"/>
  <c r="O426" i="200"/>
  <c r="O246" i="200"/>
  <c r="O145" i="200"/>
  <c r="O143" i="200" s="1"/>
  <c r="O86" i="200"/>
  <c r="O130" i="200"/>
  <c r="N258" i="200"/>
  <c r="O410" i="200"/>
  <c r="O262" i="200"/>
  <c r="O364" i="200"/>
  <c r="O167" i="200"/>
  <c r="O113" i="200"/>
  <c r="O101" i="200"/>
  <c r="N62" i="200"/>
  <c r="N60" i="200" s="1"/>
  <c r="O18" i="200"/>
  <c r="O68" i="200"/>
  <c r="O408" i="200" l="1"/>
  <c r="O424" i="200"/>
  <c r="O321" i="200"/>
  <c r="O370" i="200"/>
  <c r="O272" i="200"/>
  <c r="O260" i="200"/>
  <c r="O362" i="200"/>
  <c r="O377" i="200"/>
  <c r="O165" i="200"/>
  <c r="O84" i="200"/>
  <c r="O16" i="200"/>
  <c r="O66" i="200"/>
  <c r="O319" i="200" l="1"/>
  <c r="O441" i="200" l="1"/>
  <c r="O406" i="200" l="1"/>
  <c r="N70" i="200" l="1"/>
  <c r="N68" i="200" l="1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86" i="200" l="1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8" i="200"/>
  <c r="N379" i="200" l="1"/>
  <c r="N274" i="200"/>
  <c r="N272" i="200" s="1"/>
  <c r="N410" i="200"/>
  <c r="N364" i="200"/>
  <c r="N167" i="200"/>
  <c r="N473" i="200"/>
  <c r="N449" i="200"/>
  <c r="N430" i="200"/>
  <c r="N433" i="200"/>
  <c r="N437" i="200"/>
  <c r="N476" i="200"/>
  <c r="N464" i="200"/>
  <c r="N455" i="200"/>
  <c r="N445" i="200"/>
  <c r="N443" i="200" l="1"/>
  <c r="N426" i="200"/>
  <c r="N424" i="200" s="1"/>
  <c r="N420" i="200" s="1"/>
  <c r="N418" i="200" s="1"/>
  <c r="N408" i="200"/>
  <c r="N362" i="200"/>
  <c r="N321" i="200"/>
  <c r="N377" i="200"/>
  <c r="N165" i="200"/>
  <c r="N500" i="200"/>
  <c r="N493" i="200" l="1"/>
  <c r="N441" i="200"/>
  <c r="N406" i="200" s="1"/>
  <c r="N370" i="200"/>
  <c r="N319" i="200" l="1"/>
  <c r="D126" i="222" l="1"/>
  <c r="D124" i="222"/>
  <c r="D123" i="222" s="1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A937" i="207" l="1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A1263" i="207"/>
  <c r="A1264" i="207"/>
  <c r="A1265" i="207"/>
  <c r="A1266" i="207"/>
  <c r="A1267" i="207"/>
  <c r="A1268" i="207"/>
  <c r="A1269" i="207"/>
  <c r="A1270" i="207"/>
  <c r="A1271" i="207"/>
  <c r="A127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24" i="200"/>
  <c r="A425" i="200"/>
  <c r="A426" i="200"/>
  <c r="A427" i="200"/>
  <c r="A430" i="200"/>
  <c r="A431" i="200"/>
  <c r="A432" i="200"/>
  <c r="A433" i="200"/>
  <c r="A434" i="200"/>
  <c r="A435" i="200"/>
  <c r="A436" i="200"/>
  <c r="A438" i="200"/>
  <c r="A439" i="200"/>
  <c r="A440" i="200"/>
  <c r="A428" i="200"/>
  <c r="A429" i="200"/>
  <c r="A93" i="200"/>
  <c r="A94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4" i="200"/>
  <c r="A465" i="200"/>
  <c r="A466" i="200"/>
  <c r="A467" i="200"/>
  <c r="A468" i="200"/>
  <c r="A469" i="200"/>
  <c r="A473" i="200"/>
  <c r="A474" i="200"/>
  <c r="A475" i="200"/>
  <c r="A476" i="200"/>
  <c r="A477" i="200"/>
  <c r="A478" i="200"/>
  <c r="A479" i="200"/>
  <c r="A480" i="200"/>
  <c r="A481" i="200"/>
  <c r="A482" i="200"/>
  <c r="A483" i="200"/>
  <c r="A484" i="200"/>
  <c r="A485" i="200"/>
  <c r="A486" i="200"/>
  <c r="A489" i="200"/>
  <c r="A490" i="200"/>
  <c r="A491" i="200"/>
  <c r="A492" i="200"/>
  <c r="A493" i="200"/>
  <c r="A494" i="200"/>
  <c r="A495" i="200"/>
  <c r="A496" i="200"/>
  <c r="A497" i="200"/>
  <c r="A500" i="200"/>
  <c r="A501" i="200"/>
  <c r="A502" i="200"/>
  <c r="A503" i="200"/>
  <c r="A504" i="200"/>
  <c r="A505" i="200"/>
  <c r="A506" i="200"/>
  <c r="A507" i="200"/>
  <c r="A508" i="200"/>
  <c r="A509" i="200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R44" i="19"/>
  <c r="W32" i="19"/>
  <c r="W24" i="19"/>
  <c r="R479" i="19"/>
  <c r="T458" i="19"/>
  <c r="T428" i="19"/>
  <c r="AA262" i="19"/>
  <c r="T262" i="19"/>
  <c r="R233" i="19"/>
  <c r="AA161" i="19"/>
  <c r="T141" i="19"/>
  <c r="AA370" i="19"/>
  <c r="R301" i="19"/>
  <c r="R213" i="19"/>
  <c r="T206" i="19"/>
  <c r="R139" i="19"/>
  <c r="AA46" i="19"/>
  <c r="AA42" i="19"/>
  <c r="AA39" i="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W292" i="19"/>
  <c r="R202" i="19"/>
  <c r="P207" i="19"/>
  <c r="T207" i="19"/>
  <c r="W202" i="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Y533" i="19"/>
  <c r="R533" i="19"/>
  <c r="R399" i="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Y618" i="19"/>
  <c r="P346" i="19"/>
  <c r="W284" i="19"/>
  <c r="P227" i="19"/>
  <c r="P137" i="19"/>
  <c r="P221" i="19"/>
  <c r="X282" i="19"/>
  <c r="W282" i="19" l="1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V535" i="19" l="1"/>
  <c r="Y535" i="19" s="1"/>
  <c r="O535" i="19"/>
  <c r="R535" i="19" s="1"/>
  <c r="V542" i="19"/>
  <c r="W542" i="19" s="1"/>
  <c r="O542" i="19"/>
  <c r="AA535" i="19" l="1"/>
  <c r="W535" i="19"/>
  <c r="AA542" i="19"/>
  <c r="T535" i="19"/>
  <c r="P535" i="19"/>
  <c r="Y542" i="19"/>
  <c r="N535" i="19"/>
  <c r="N542" i="19"/>
  <c r="R542" i="19"/>
  <c r="P542" i="19"/>
  <c r="T542" i="19"/>
  <c r="Q182" i="19"/>
  <c r="S182" i="19"/>
  <c r="AB182" i="19"/>
  <c r="U182" i="19"/>
  <c r="Z182" i="19"/>
  <c r="X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O182" i="19"/>
  <c r="V182" i="19"/>
  <c r="N145" i="19" l="1"/>
  <c r="N307" i="19"/>
  <c r="N152" i="19"/>
  <c r="N297" i="19"/>
  <c r="N341" i="19"/>
  <c r="O116" i="19"/>
  <c r="T116" i="19" s="1"/>
  <c r="N156" i="19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R116" i="19"/>
  <c r="P116" i="19"/>
  <c r="R230" i="19"/>
  <c r="N114" i="19"/>
  <c r="T230" i="19"/>
  <c r="Y114" i="19"/>
  <c r="AA114" i="19"/>
  <c r="W114" i="19"/>
  <c r="R114" i="19" l="1"/>
  <c r="T114" i="19"/>
  <c r="C6" i="43" l="1"/>
  <c r="C19" i="43" l="1"/>
  <c r="E6" i="43"/>
  <c r="N20" i="200" l="1"/>
  <c r="O16" i="19" l="1"/>
  <c r="R16" i="19" s="1"/>
  <c r="T16" i="19" l="1"/>
  <c r="P16" i="19"/>
  <c r="N16" i="19" l="1"/>
  <c r="O48" i="19" l="1"/>
  <c r="R48" i="19" s="1"/>
  <c r="P48" i="19" l="1"/>
  <c r="T48" i="19"/>
  <c r="N55" i="200" l="1"/>
  <c r="N18" i="200" l="1"/>
  <c r="N16" i="200" l="1"/>
  <c r="N14" i="200" s="1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O334" i="19"/>
  <c r="R334" i="19" s="1"/>
  <c r="N12" i="19" l="1"/>
  <c r="P334" i="19"/>
  <c r="T334" i="19"/>
  <c r="O368" i="19"/>
  <c r="P368" i="19" s="1"/>
  <c r="N10" i="19" l="1"/>
  <c r="R368" i="19"/>
  <c r="T368" i="19"/>
  <c r="O364" i="19" l="1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O561" i="19" l="1"/>
  <c r="P561" i="19" s="1"/>
  <c r="O563" i="19"/>
  <c r="R563" i="19" s="1"/>
  <c r="V563" i="19"/>
  <c r="V561" i="19"/>
  <c r="O559" i="19"/>
  <c r="N563" i="19"/>
  <c r="N561" i="19"/>
  <c r="O557" i="19" l="1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O515" i="19" l="1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V490" i="19" l="1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O498" i="19" l="1"/>
  <c r="P498" i="19" s="1"/>
  <c r="O491" i="200" l="1"/>
  <c r="O489" i="200" s="1"/>
  <c r="N494" i="19"/>
  <c r="T498" i="19"/>
  <c r="N498" i="19"/>
  <c r="N491" i="200"/>
  <c r="N496" i="19"/>
  <c r="R498" i="19"/>
  <c r="O496" i="19"/>
  <c r="O494" i="19"/>
  <c r="N489" i="200" l="1"/>
  <c r="O492" i="19"/>
  <c r="T492" i="19" s="1"/>
  <c r="T494" i="19"/>
  <c r="R494" i="19"/>
  <c r="P494" i="19"/>
  <c r="R496" i="19"/>
  <c r="T496" i="19"/>
  <c r="P496" i="19"/>
  <c r="P492" i="19" l="1"/>
  <c r="R492" i="19"/>
  <c r="N492" i="19"/>
  <c r="O490" i="19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N174" i="205"/>
  <c r="N172" i="205" s="1"/>
  <c r="N141" i="205" s="1"/>
  <c r="N237" i="201" l="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O174" i="202" l="1"/>
  <c r="N236" i="202"/>
  <c r="N174" i="202" s="1"/>
  <c r="N161" i="19" s="1"/>
  <c r="O161" i="19" l="1"/>
  <c r="R161" i="19" s="1"/>
  <c r="O172" i="202"/>
  <c r="O159" i="19" s="1"/>
  <c r="T159" i="19" s="1"/>
  <c r="N172" i="202"/>
  <c r="N141" i="202" s="1"/>
  <c r="N127" i="19" s="1"/>
  <c r="O141" i="202"/>
  <c r="O127" i="19" s="1"/>
  <c r="R127" i="19" s="1"/>
  <c r="R159" i="19"/>
  <c r="N159" i="19" l="1"/>
  <c r="P161" i="19"/>
  <c r="P159" i="19"/>
  <c r="T161" i="19"/>
  <c r="T127" i="19"/>
  <c r="P127" i="19"/>
  <c r="O13" i="202"/>
  <c r="N13" i="202" s="1"/>
  <c r="N8" i="19" l="1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<sst xmlns="http://schemas.openxmlformats.org/spreadsheetml/2006/main" count="51730" uniqueCount="877">
  <si>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</si>
  <si>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</si>
  <si>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</si>
  <si>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</si>
  <si>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</si>
  <si>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</si>
  <si>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</si>
  <si>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</si>
  <si>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</si>
  <si>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</si>
  <si>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</si>
  <si>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</si>
  <si>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</si>
  <si>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</si>
  <si>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</si>
  <si>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</si>
  <si>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</si>
  <si>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</si>
  <si>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</si>
  <si>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</si>
  <si>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</si>
  <si>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</si>
  <si>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</si>
  <si>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</si>
  <si>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</si>
  <si>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</si>
  <si>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</si>
  <si>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</si>
  <si>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</si>
  <si>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</si>
  <si>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</si>
  <si>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</si>
  <si>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</si>
  <si>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</si>
  <si>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</si>
  <si>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</si>
  <si>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</si>
  <si>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</si>
  <si>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</si>
  <si>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</si>
  <si>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</si>
  <si>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</si>
  <si>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</si>
  <si>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</si>
  <si>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</si>
  <si>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</si>
  <si>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</si>
  <si>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</si>
  <si>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</si>
  <si>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</si>
  <si>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</si>
  <si>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</si>
  <si>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</si>
  <si>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</si>
  <si>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</si>
  <si>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</si>
  <si>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</si>
  <si>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</si>
  <si>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</si>
  <si>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</si>
  <si>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</si>
  <si>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</si>
  <si>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</si>
  <si>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</si>
  <si>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</si>
  <si>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</si>
  <si>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</si>
  <si>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</si>
  <si>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</si>
  <si>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</si>
  <si>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</si>
  <si>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</si>
  <si>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</si>
  <si>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</si>
  <si>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</si>
  <si>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</si>
  <si>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</si>
  <si>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</si>
  <si>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</si>
  <si>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</si>
  <si>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</si>
  <si>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</si>
  <si>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</si>
  <si>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</si>
  <si>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</si>
  <si>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</si>
  <si>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</si>
  <si>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</si>
  <si>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</si>
  <si>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</si>
  <si>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</si>
  <si>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</si>
  <si>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</si>
  <si>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</si>
  <si>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</si>
  <si>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</si>
  <si>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</si>
  <si>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</si>
  <si>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</si>
  <si>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</si>
  <si>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</si>
  <si>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</si>
  <si>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</si>
  <si>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</si>
  <si>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</si>
  <si>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</si>
  <si>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</si>
  <si>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</si>
  <si>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</si>
  <si>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</si>
  <si>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</si>
  <si>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</si>
  <si>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</si>
  <si>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</si>
  <si>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</si>
  <si>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</si>
  <si>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</si>
  <si>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</si>
  <si>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</si>
  <si>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</si>
  <si>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</si>
  <si>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</si>
  <si>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</si>
  <si>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</si>
  <si>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</si>
  <si>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</si>
  <si>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</si>
  <si>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</si>
  <si>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</si>
  <si>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</si>
  <si>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</si>
  <si>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</si>
  <si>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</si>
  <si>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</si>
  <si>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</si>
  <si>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</si>
  <si>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</si>
  <si>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</si>
  <si>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</si>
  <si>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</si>
  <si>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</si>
  <si>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</si>
  <si>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</si>
  <si>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</si>
  <si>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</si>
  <si>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</si>
  <si>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</si>
  <si>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</si>
  <si>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</si>
  <si>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</si>
  <si>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</si>
  <si>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</si>
  <si>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</si>
  <si>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</si>
  <si>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</si>
  <si>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</si>
  <si>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</si>
  <si>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</si>
  <si>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</si>
  <si>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</si>
  <si>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</si>
  <si>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</si>
  <si>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</si>
  <si>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</si>
  <si>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</si>
  <si>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</si>
  <si>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</si>
  <si>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</si>
  <si>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</si>
  <si>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</si>
  <si>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</si>
  <si>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</si>
  <si>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</si>
  <si>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</si>
  <si>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</si>
  <si>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</si>
  <si>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</si>
  <si>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</si>
  <si>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</si>
  <si>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</si>
  <si>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</si>
  <si>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</si>
  <si>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</si>
  <si>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</si>
  <si>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</si>
  <si>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</si>
  <si>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</si>
  <si>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</si>
  <si>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</si>
  <si>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</si>
  <si>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</si>
  <si>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</si>
  <si>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</si>
  <si>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</si>
  <si>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</si>
  <si>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</si>
  <si>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</si>
  <si>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</si>
  <si>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</si>
  <si>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</si>
  <si>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</si>
  <si>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</si>
  <si>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</si>
  <si>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</si>
  <si>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</si>
  <si>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</si>
  <si>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</si>
  <si>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</si>
  <si>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</si>
  <si>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</si>
  <si>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</si>
  <si>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</si>
  <si>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</si>
  <si>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</si>
  <si>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</si>
  <si>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</si>
  <si>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</si>
  <si>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</si>
  <si>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</si>
  <si>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</si>
  <si>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</si>
  <si>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</si>
  <si>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</si>
  <si>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</si>
  <si>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</si>
  <si>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</si>
  <si>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</si>
  <si>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</si>
  <si>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</si>
  <si>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</si>
  <si>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</si>
  <si>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</si>
  <si>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</si>
  <si>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</si>
  <si>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</si>
  <si>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</si>
  <si>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</si>
  <si>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</si>
  <si>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</si>
  <si>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</si>
  <si>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</si>
  <si>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</si>
  <si>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</si>
  <si>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</si>
  <si>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</si>
  <si>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</si>
  <si>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</si>
  <si>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</si>
  <si>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</si>
  <si>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</si>
  <si>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</si>
  <si>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</si>
  <si>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</si>
  <si>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</si>
  <si>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</si>
  <si>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</si>
  <si>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</si>
  <si>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</si>
  <si>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</si>
  <si>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</si>
  <si>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</si>
  <si>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</si>
  <si>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</si>
  <si>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</si>
  <si>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</si>
  <si>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</si>
  <si>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</si>
  <si>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</si>
  <si>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</si>
  <si>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</si>
  <si>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</si>
  <si>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</si>
  <si>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</si>
  <si>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</si>
  <si>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</si>
  <si>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</si>
  <si>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</si>
  <si>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</si>
  <si>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</si>
  <si>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</si>
  <si>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</si>
  <si>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</si>
  <si>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</si>
  <si>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</si>
  <si>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</si>
  <si>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</si>
  <si>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</si>
  <si>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</si>
  <si>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</si>
  <si>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</si>
  <si>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</si>
  <si>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</si>
  <si>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</si>
  <si>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</si>
  <si>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</si>
  <si>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</si>
  <si>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</si>
  <si>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</si>
  <si>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</si>
  <si>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</si>
  <si>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</si>
  <si>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</si>
  <si>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</si>
  <si>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</si>
  <si>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</si>
  <si>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</si>
  <si>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</si>
  <si>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</si>
  <si>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</si>
  <si>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</si>
  <si>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</si>
  <si>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</si>
  <si>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</si>
  <si>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</si>
  <si>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</si>
  <si>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</si>
  <si>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</si>
  <si>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</si>
  <si>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</si>
  <si>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</si>
  <si>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</si>
  <si>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</si>
  <si>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</si>
  <si>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</si>
  <si>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</si>
  <si>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</si>
  <si>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</si>
  <si>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</si>
  <si>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</si>
  <si>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</si>
  <si>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</si>
  <si>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</si>
  <si>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</si>
  <si>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</si>
  <si>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</si>
  <si>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</si>
  <si>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</si>
  <si>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</si>
  <si>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</si>
  <si>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</si>
  <si>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</si>
  <si>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</si>
  <si>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</si>
  <si>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</si>
  <si>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</si>
  <si>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</si>
  <si>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</si>
  <si>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</si>
  <si>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</si>
  <si>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</si>
  <si>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</si>
  <si>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</si>
  <si>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</si>
  <si>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</si>
  <si>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</si>
  <si>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</si>
  <si>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</si>
  <si>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</si>
  <si>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</si>
  <si>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</si>
  <si>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</si>
  <si>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</si>
  <si>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</si>
  <si>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</si>
  <si>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</si>
  <si>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</si>
  <si>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</si>
  <si>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</si>
  <si>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</si>
  <si>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</si>
  <si>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</si>
  <si>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</si>
  <si>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</si>
  <si>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</si>
  <si>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</si>
  <si>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</si>
  <si>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</si>
  <si>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</si>
  <si>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</si>
  <si>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</si>
  <si>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</si>
  <si>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</si>
  <si>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</si>
  <si>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</si>
  <si>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</si>
  <si>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</si>
  <si>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</si>
  <si>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</si>
  <si>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</si>
  <si>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</si>
  <si>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</si>
  <si>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</si>
  <si>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</si>
  <si>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</si>
  <si>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</si>
  <si>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</si>
  <si>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</si>
  <si>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</si>
  <si>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</si>
  <si>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</si>
  <si>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</si>
  <si>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</si>
  <si>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</si>
  <si>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</si>
  <si>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</si>
  <si>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</si>
  <si>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</si>
  <si>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</si>
  <si>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</si>
  <si>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</si>
  <si>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</si>
  <si>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</si>
  <si>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</si>
  <si>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</si>
  <si>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</si>
  <si>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</si>
  <si>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</si>
  <si>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</si>
  <si>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</si>
  <si>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</si>
  <si>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</si>
  <si>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</si>
  <si>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</si>
  <si>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</si>
  <si>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</si>
  <si>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</si>
  <si>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</si>
  <si>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</si>
  <si>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</si>
  <si>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</si>
  <si>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</si>
  <si>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</si>
  <si>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</si>
  <si>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</si>
  <si>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</si>
  <si>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</si>
  <si>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</si>
  <si>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</si>
  <si>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</si>
  <si>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</si>
  <si>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</si>
  <si>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</si>
  <si>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</si>
  <si>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</si>
  <si>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</si>
  <si>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</si>
  <si>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</si>
  <si>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</si>
  <si>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</si>
  <si>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</si>
  <si>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</si>
  <si>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</si>
  <si>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</si>
  <si>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</si>
  <si>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</si>
  <si>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</si>
  <si>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</si>
  <si>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</si>
  <si>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</si>
  <si>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</si>
  <si>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</si>
  <si>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</si>
  <si>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</si>
  <si>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</si>
  <si>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</si>
  <si>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</si>
  <si>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</si>
  <si>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</si>
  <si>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</si>
  <si>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</si>
  <si>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</si>
  <si>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</si>
  <si>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</si>
  <si>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</si>
  <si>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</si>
  <si>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</si>
  <si>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</si>
  <si>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</si>
  <si>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</si>
  <si>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</si>
  <si>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</si>
  <si>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</si>
  <si>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</si>
  <si>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</si>
  <si>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</si>
  <si>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</si>
  <si>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</si>
  <si>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</si>
  <si>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</si>
  <si>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</si>
  <si>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</si>
  <si>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</si>
  <si>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</si>
  <si>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</si>
  <si>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</si>
  <si>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</si>
  <si>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</si>
  <si>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</si>
  <si>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</si>
  <si>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</si>
  <si>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</si>
  <si>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</si>
  <si>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</si>
  <si>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</si>
  <si>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</si>
  <si>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</si>
  <si>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</si>
  <si>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</si>
  <si>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</si>
  <si>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</si>
  <si>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</si>
  <si>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</si>
  <si>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</si>
  <si>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</si>
  <si>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</si>
  <si>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</si>
  <si>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</si>
  <si>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</si>
  <si>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</si>
  <si>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</si>
  <si>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</si>
  <si>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</si>
  <si>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</si>
  <si>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</si>
  <si>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</si>
  <si>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</si>
  <si>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</si>
  <si>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</si>
  <si>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</si>
  <si>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</si>
  <si>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</si>
  <si>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</si>
  <si>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</si>
  <si>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</si>
  <si>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</si>
  <si>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</si>
  <si>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</si>
  <si>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</si>
  <si>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</si>
  <si>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</si>
  <si>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</si>
  <si>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</si>
  <si>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</si>
  <si>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</si>
  <si>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</si>
  <si>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</si>
  <si>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</si>
  <si>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</si>
  <si>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</si>
  <si>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</si>
  <si>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</si>
  <si>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</si>
  <si>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</si>
  <si>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</si>
  <si>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</si>
  <si>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</si>
  <si>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</si>
  <si>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</si>
  <si>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</si>
  <si>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</si>
  <si>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</si>
  <si>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</si>
  <si>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</si>
  <si>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</si>
  <si>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</si>
  <si>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</si>
  <si>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</si>
  <si>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</si>
  <si>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</si>
  <si>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</si>
  <si>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</si>
  <si>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</si>
  <si>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</si>
  <si>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</si>
  <si>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</si>
  <si>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</si>
  <si>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</si>
  <si>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</si>
  <si>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</si>
  <si>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</si>
  <si>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</si>
  <si>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</si>
  <si>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</si>
  <si>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</si>
  <si>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</si>
  <si>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</si>
  <si>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</si>
  <si>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</si>
  <si>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</si>
  <si>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</si>
  <si>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</si>
  <si>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</si>
  <si>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</si>
  <si>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</si>
  <si>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</si>
  <si>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</si>
  <si>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</si>
  <si>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</si>
  <si>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Երևան քաղաքի ավագանու</t>
  </si>
  <si>
    <t>Հավելված N  2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</si>
  <si>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</si>
  <si>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</si>
  <si>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</si>
  <si>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</si>
  <si>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</si>
  <si>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</si>
  <si>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</si>
  <si>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</si>
  <si>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</si>
  <si>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</si>
  <si>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</si>
  <si>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</si>
  <si>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</si>
  <si>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</si>
  <si>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 xml:space="preserve"> -Կենցաղային և հանրային սննդի ծառայություններ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</si>
  <si>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</si>
  <si>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</si>
  <si>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</si>
  <si>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</si>
  <si>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</si>
  <si>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</si>
  <si>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</si>
  <si>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</si>
  <si>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</si>
  <si>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</si>
  <si>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</si>
  <si>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</si>
  <si>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</si>
  <si>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</si>
  <si>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</si>
  <si>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</si>
  <si>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</si>
  <si>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</si>
  <si>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</si>
  <si>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</si>
  <si>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</si>
  <si>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</si>
  <si>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</si>
  <si>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</si>
  <si>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</si>
  <si>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</si>
  <si>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</si>
  <si>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</si>
  <si>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</si>
  <si>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</si>
  <si>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</si>
  <si>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</si>
  <si>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</si>
  <si>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</si>
  <si>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</si>
  <si>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</si>
  <si>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</si>
  <si>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</si>
  <si>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</si>
  <si>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</si>
  <si>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</si>
  <si>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</si>
  <si>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</si>
  <si>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</si>
  <si>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</si>
  <si>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</si>
  <si>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</si>
  <si>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</si>
  <si>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</si>
  <si>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</si>
  <si>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</si>
  <si>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</si>
  <si>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</si>
  <si>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</si>
  <si>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</si>
  <si>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</si>
  <si>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</si>
  <si>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</si>
  <si>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</si>
  <si>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</si>
  <si>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</si>
  <si>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</si>
  <si>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</si>
  <si>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</si>
  <si>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</si>
  <si>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</si>
  <si>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</si>
  <si>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</si>
  <si>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</si>
  <si>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</si>
  <si>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</si>
  <si>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</si>
  <si>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</si>
  <si>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</si>
  <si>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</si>
  <si>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</si>
  <si>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</si>
  <si>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</si>
  <si>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</si>
  <si>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</si>
  <si>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</si>
  <si>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</si>
  <si>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</si>
  <si>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</si>
  <si>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</si>
  <si>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</si>
  <si>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</si>
  <si>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</si>
  <si>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</si>
  <si>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</si>
  <si>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</si>
  <si>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</si>
  <si>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</si>
  <si>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</si>
  <si>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</si>
  <si>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</si>
  <si>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</si>
  <si>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</si>
  <si>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</si>
  <si>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</si>
  <si>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</si>
  <si>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</si>
  <si>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</si>
  <si>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</si>
  <si>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</si>
  <si>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</si>
  <si>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</si>
  <si>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</si>
  <si>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</si>
  <si>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</si>
  <si>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</si>
  <si>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</si>
  <si>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</si>
  <si>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</si>
  <si>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</si>
  <si>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</si>
  <si>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</si>
  <si>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</si>
  <si>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</si>
  <si>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</si>
  <si>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</si>
  <si>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</si>
  <si>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</si>
  <si>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</si>
  <si>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</si>
  <si>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</si>
  <si>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</si>
  <si>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</si>
  <si>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</si>
  <si>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</si>
  <si>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</si>
  <si>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</si>
  <si>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</si>
  <si>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</si>
  <si>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</si>
  <si>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</si>
  <si>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</si>
  <si>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</si>
  <si>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</si>
  <si>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</si>
  <si>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</si>
  <si>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</si>
  <si>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</si>
  <si>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</si>
  <si>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</si>
  <si>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</si>
  <si>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2. Վարչական օբյեկտների կառուցում և հիմնանորոգում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</si>
  <si>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</si>
  <si>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</si>
  <si>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</si>
  <si>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</si>
  <si>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</si>
  <si>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</si>
  <si>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</si>
  <si>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</si>
  <si>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</si>
  <si>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</si>
  <si>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</si>
  <si>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</si>
  <si>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 -Կրթական,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</si>
  <si>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</si>
  <si>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Կապիտալ դրամաշնորհներ պետական և համայնքների ոչ առևտրային կազմակերպություններին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</si>
  <si>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</si>
  <si>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</si>
  <si>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</si>
  <si>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</si>
  <si>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</si>
  <si>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</si>
  <si>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</si>
  <si>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</si>
  <si>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</si>
  <si>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</si>
  <si>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</si>
  <si>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</si>
  <si>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</si>
  <si>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</si>
  <si>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</si>
  <si>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</si>
  <si>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</si>
  <si>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</si>
  <si>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</si>
  <si>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</si>
  <si>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</si>
  <si>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</si>
  <si>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</si>
  <si>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</si>
  <si>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</si>
  <si>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</si>
  <si>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</si>
  <si>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</si>
  <si>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</si>
  <si>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</si>
  <si>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</si>
  <si>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</si>
  <si>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</si>
  <si>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</si>
  <si>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</si>
  <si>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</si>
  <si>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</si>
  <si>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</si>
  <si>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</si>
  <si>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</si>
  <si>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</si>
  <si>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</si>
  <si>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</si>
  <si>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</si>
  <si>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</si>
  <si>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</si>
  <si>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</si>
  <si>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</si>
  <si>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</si>
  <si>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</si>
  <si>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</si>
  <si>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</si>
  <si>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</si>
  <si>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</si>
  <si>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</si>
  <si>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</si>
  <si>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</si>
  <si>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</si>
  <si>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</si>
  <si>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</si>
  <si>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</si>
  <si>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</si>
  <si>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</si>
  <si>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</si>
  <si>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</si>
  <si>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</si>
  <si>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</si>
  <si>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</si>
  <si>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</si>
  <si>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</si>
  <si>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</si>
  <si>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</si>
  <si>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</si>
  <si>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</si>
  <si>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</si>
  <si>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</si>
  <si>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3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</si>
  <si>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</si>
  <si>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</si>
  <si>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</si>
  <si>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</si>
  <si>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</si>
  <si>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</si>
  <si>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</si>
  <si>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</si>
  <si>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</si>
  <si>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</si>
  <si>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</si>
  <si>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</si>
  <si>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 2025 թվականի  _____________-ի</t>
  </si>
  <si>
    <t xml:space="preserve"> N ____-Ն որոշման</t>
  </si>
  <si>
    <t xml:space="preserve"> N ___-Ն որոշման</t>
  </si>
  <si>
    <t xml:space="preserve"> 2025 թվականի _______________-ի</t>
  </si>
  <si>
    <t>7. Կրթական օբյեկտների շենքային պայմանների բարելավում (պատվիրակված լիազորություններ)</t>
  </si>
  <si>
    <t>4655</t>
  </si>
  <si>
    <t>-Կապիտալ դրամաշնորհներ պետական և համայնքային ոչ առևտրային կազմակերպություններին</t>
  </si>
  <si>
    <t>1. Պետական աջակցությամբ իրականացվող ջրամատակարարման և ջրահեռացման համակարգի հիմնանորոգում</t>
  </si>
  <si>
    <t>3. Հանրակրթական դպրոցների, մանկապարտեզների և կրթահամալիրների գույքով և տեխնիկայով ապահովում (պատվիրակված լիազորություններ)</t>
  </si>
  <si>
    <t xml:space="preserve"> 2025 թվականի սեպտեմբերի 09-ի</t>
  </si>
  <si>
    <t xml:space="preserve"> N 404-Ն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</si>
</sst>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</numFmts>
  <fonts count="9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0"/>
      <name val="Arial"/>
      <family val="2"/>
    </font>
    <font>
      <sz val="10"/>
      <name val="Times Armenian Unicode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424">
    <xf numFmtId="0" fontId="0" fillId="0" borderId="0" xfId="0"/>
    <xf numFmtId="0" fontId="24" fillId="0" borderId="0" xfId="0" applyFont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1" fillId="24" borderId="0" xfId="0" applyFont="1" applyFill="1"/>
    <xf numFmtId="0" fontId="72" fillId="24" borderId="0" xfId="0" applyFont="1" applyFill="1" applyAlignment="1">
      <alignment horizontal="center"/>
    </xf>
    <xf numFmtId="0" fontId="71" fillId="24" borderId="0" xfId="0" applyFont="1" applyFill="1" applyAlignment="1">
      <alignment horizontal="center"/>
    </xf>
    <xf numFmtId="0" fontId="72" fillId="24" borderId="0" xfId="0" applyFont="1" applyFill="1"/>
    <xf numFmtId="170" fontId="71" fillId="24" borderId="0" xfId="0" applyNumberFormat="1" applyFont="1" applyFill="1" applyAlignment="1">
      <alignment wrapText="1"/>
    </xf>
    <xf numFmtId="0" fontId="71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169" fontId="39" fillId="33" borderId="10" xfId="77" applyNumberFormat="1" applyFont="1" applyFill="1" applyBorder="1" applyAlignment="1">
      <alignment horizontal="left" vertical="center"/>
    </xf>
    <xf numFmtId="40" fontId="33" fillId="0" borderId="0" xfId="0" applyNumberFormat="1" applyFont="1" applyAlignment="1">
      <alignment vertical="center"/>
    </xf>
    <xf numFmtId="1" fontId="33" fillId="0" borderId="10" xfId="52" applyNumberFormat="1" applyFont="1" applyFill="1" applyBorder="1" applyAlignment="1">
      <alignment horizontal="center" vertical="center"/>
    </xf>
    <xf numFmtId="1" fontId="33" fillId="0" borderId="10" xfId="52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169" fontId="33" fillId="0" borderId="0" xfId="63" applyNumberFormat="1" applyFont="1"/>
    <xf numFmtId="169" fontId="70" fillId="29" borderId="10" xfId="77" applyNumberFormat="1" applyFont="1" applyFill="1" applyBorder="1" applyAlignment="1">
      <alignment horizontal="left" vertical="center"/>
    </xf>
    <xf numFmtId="0" fontId="73" fillId="36" borderId="24" xfId="0" applyFont="1" applyFill="1" applyBorder="1" applyAlignment="1">
      <alignment horizontal="center" vertical="top" wrapText="1"/>
    </xf>
    <xf numFmtId="0" fontId="74" fillId="36" borderId="25" xfId="0" applyFont="1" applyFill="1" applyBorder="1" applyAlignment="1">
      <alignment vertical="top" wrapText="1"/>
    </xf>
    <xf numFmtId="0" fontId="76" fillId="36" borderId="26" xfId="0" applyFont="1" applyFill="1" applyBorder="1" applyAlignment="1">
      <alignment vertical="top" wrapText="1"/>
    </xf>
    <xf numFmtId="169" fontId="39" fillId="36" borderId="12" xfId="77" applyNumberFormat="1" applyFont="1" applyFill="1" applyBorder="1" applyAlignment="1">
      <alignment horizontal="center" vertical="center" wrapText="1"/>
    </xf>
    <xf numFmtId="0" fontId="77" fillId="34" borderId="27" xfId="0" applyFont="1" applyFill="1" applyBorder="1" applyAlignment="1">
      <alignment horizontal="center" vertical="top" wrapText="1"/>
    </xf>
    <xf numFmtId="0" fontId="73" fillId="33" borderId="25" xfId="0" applyFont="1" applyFill="1" applyBorder="1" applyAlignment="1">
      <alignment horizontal="center" vertical="top" wrapText="1"/>
    </xf>
    <xf numFmtId="0" fontId="73" fillId="33" borderId="25" xfId="0" applyFont="1" applyFill="1" applyBorder="1" applyAlignment="1">
      <alignment vertical="top" wrapText="1"/>
    </xf>
    <xf numFmtId="0" fontId="73" fillId="33" borderId="29" xfId="0" applyFont="1" applyFill="1" applyBorder="1" applyAlignment="1">
      <alignment horizontal="center" vertical="top" wrapText="1"/>
    </xf>
    <xf numFmtId="169" fontId="32" fillId="33" borderId="12" xfId="77" applyNumberFormat="1" applyFont="1" applyFill="1" applyBorder="1" applyAlignment="1">
      <alignment horizontal="center" vertical="center" wrapText="1"/>
    </xf>
    <xf numFmtId="0" fontId="73" fillId="34" borderId="25" xfId="0" applyFont="1" applyFill="1" applyBorder="1" applyAlignment="1">
      <alignment horizontal="center" vertical="top" wrapText="1"/>
    </xf>
    <xf numFmtId="0" fontId="78" fillId="34" borderId="25" xfId="0" applyFont="1" applyFill="1" applyBorder="1" applyAlignment="1">
      <alignment vertical="top" wrapText="1"/>
    </xf>
    <xf numFmtId="0" fontId="73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0" fontId="73" fillId="35" borderId="25" xfId="0" applyFont="1" applyFill="1" applyBorder="1" applyAlignment="1">
      <alignment horizontal="center" vertical="top" wrapText="1"/>
    </xf>
    <xf numFmtId="0" fontId="73" fillId="35" borderId="25" xfId="0" applyFont="1" applyFill="1" applyBorder="1" applyAlignment="1">
      <alignment vertical="top" wrapText="1"/>
    </xf>
    <xf numFmtId="0" fontId="73" fillId="35" borderId="29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0" fontId="79" fillId="37" borderId="30" xfId="0" applyFont="1" applyFill="1" applyBorder="1" applyAlignment="1">
      <alignment vertical="top" wrapText="1"/>
    </xf>
    <xf numFmtId="0" fontId="80" fillId="37" borderId="30" xfId="0" applyFont="1" applyFill="1" applyBorder="1" applyAlignment="1">
      <alignment vertical="top" wrapText="1"/>
    </xf>
    <xf numFmtId="0" fontId="79" fillId="37" borderId="31" xfId="0" applyFont="1" applyFill="1" applyBorder="1" applyAlignment="1">
      <alignment vertical="top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vertical="center"/>
    </xf>
    <xf numFmtId="0" fontId="80" fillId="37" borderId="30" xfId="0" applyFont="1" applyFill="1" applyBorder="1" applyAlignment="1">
      <alignment horizontal="center" vertical="top" wrapText="1"/>
    </xf>
    <xf numFmtId="169" fontId="33" fillId="0" borderId="10" xfId="77" applyNumberFormat="1" applyFont="1" applyFill="1" applyBorder="1" applyAlignment="1">
      <alignment horizontal="left" vertical="center" wrapText="1"/>
    </xf>
    <xf numFmtId="0" fontId="73" fillId="35" borderId="30" xfId="0" applyFont="1" applyFill="1" applyBorder="1" applyAlignment="1">
      <alignment horizontal="center" vertical="top" wrapText="1"/>
    </xf>
    <xf numFmtId="0" fontId="73" fillId="35" borderId="30" xfId="0" applyFont="1" applyFill="1" applyBorder="1" applyAlignment="1">
      <alignment vertical="top" wrapText="1"/>
    </xf>
    <xf numFmtId="0" fontId="73" fillId="35" borderId="31" xfId="0" applyFont="1" applyFill="1" applyBorder="1" applyAlignment="1">
      <alignment horizontal="center" vertical="top" wrapText="1"/>
    </xf>
    <xf numFmtId="169" fontId="32" fillId="35" borderId="10" xfId="77" applyNumberFormat="1" applyFont="1" applyFill="1" applyBorder="1" applyAlignment="1">
      <alignment horizontal="left" vertical="center" wrapText="1"/>
    </xf>
    <xf numFmtId="169" fontId="32" fillId="35" borderId="12" xfId="77" applyNumberFormat="1" applyFont="1" applyFill="1" applyBorder="1" applyAlignment="1">
      <alignment horizontal="center" vertical="center" wrapText="1"/>
    </xf>
    <xf numFmtId="0" fontId="80" fillId="37" borderId="25" xfId="0" applyFont="1" applyFill="1" applyBorder="1" applyAlignment="1">
      <alignment horizontal="center" vertical="top" wrapText="1"/>
    </xf>
    <xf numFmtId="0" fontId="80" fillId="37" borderId="25" xfId="0" applyFont="1" applyFill="1" applyBorder="1" applyAlignment="1">
      <alignment vertical="top" wrapText="1"/>
    </xf>
    <xf numFmtId="0" fontId="79" fillId="37" borderId="29" xfId="0" applyFont="1" applyFill="1" applyBorder="1" applyAlignment="1">
      <alignment vertical="top" wrapText="1"/>
    </xf>
    <xf numFmtId="169" fontId="32" fillId="35" borderId="10" xfId="77" applyNumberFormat="1" applyFont="1" applyFill="1" applyBorder="1" applyAlignment="1">
      <alignment horizontal="left" vertical="center"/>
    </xf>
    <xf numFmtId="0" fontId="73" fillId="35" borderId="32" xfId="0" applyFont="1" applyFill="1" applyBorder="1" applyAlignment="1">
      <alignment horizontal="center" vertical="top" wrapText="1"/>
    </xf>
    <xf numFmtId="0" fontId="80" fillId="38" borderId="25" xfId="0" applyFont="1" applyFill="1" applyBorder="1" applyAlignment="1">
      <alignment horizontal="center" vertical="top" wrapText="1"/>
    </xf>
    <xf numFmtId="0" fontId="80" fillId="38" borderId="25" xfId="0" applyFont="1" applyFill="1" applyBorder="1" applyAlignment="1">
      <alignment vertical="top" wrapText="1"/>
    </xf>
    <xf numFmtId="0" fontId="79" fillId="38" borderId="29" xfId="0" applyFont="1" applyFill="1" applyBorder="1" applyAlignment="1">
      <alignment vertical="top" wrapText="1"/>
    </xf>
    <xf numFmtId="0" fontId="73" fillId="33" borderId="12" xfId="0" applyFont="1" applyFill="1" applyBorder="1" applyAlignment="1">
      <alignment vertical="top" wrapText="1"/>
    </xf>
    <xf numFmtId="0" fontId="73" fillId="35" borderId="33" xfId="0" applyFont="1" applyFill="1" applyBorder="1" applyAlignment="1">
      <alignment vertical="top" wrapText="1"/>
    </xf>
    <xf numFmtId="0" fontId="73" fillId="35" borderId="34" xfId="0" applyFont="1" applyFill="1" applyBorder="1" applyAlignment="1">
      <alignment horizontal="center" vertical="top" wrapText="1"/>
    </xf>
    <xf numFmtId="0" fontId="33" fillId="35" borderId="10" xfId="0" applyFont="1" applyFill="1" applyBorder="1" applyAlignment="1">
      <alignment vertical="center"/>
    </xf>
    <xf numFmtId="0" fontId="75" fillId="35" borderId="25" xfId="0" applyFont="1" applyFill="1" applyBorder="1" applyAlignment="1">
      <alignment vertical="top" wrapText="1"/>
    </xf>
    <xf numFmtId="0" fontId="75" fillId="35" borderId="27" xfId="0" applyFont="1" applyFill="1" applyBorder="1" applyAlignment="1">
      <alignment vertical="top" wrapText="1"/>
    </xf>
    <xf numFmtId="0" fontId="75" fillId="35" borderId="33" xfId="0" applyFont="1" applyFill="1" applyBorder="1" applyAlignment="1">
      <alignment vertical="top" wrapText="1"/>
    </xf>
    <xf numFmtId="0" fontId="80" fillId="38" borderId="33" xfId="0" applyFont="1" applyFill="1" applyBorder="1" applyAlignment="1">
      <alignment vertical="top" wrapText="1"/>
    </xf>
    <xf numFmtId="0" fontId="75" fillId="33" borderId="25" xfId="0" applyFont="1" applyFill="1" applyBorder="1" applyAlignment="1">
      <alignment vertical="top" wrapText="1"/>
    </xf>
    <xf numFmtId="169" fontId="32" fillId="33" borderId="12" xfId="77" applyNumberFormat="1" applyFont="1" applyFill="1" applyBorder="1" applyAlignment="1">
      <alignment horizontal="center" vertical="center"/>
    </xf>
    <xf numFmtId="0" fontId="75" fillId="35" borderId="25" xfId="0" applyFont="1" applyFill="1" applyBorder="1" applyAlignment="1">
      <alignment horizontal="center" vertical="top" wrapText="1"/>
    </xf>
    <xf numFmtId="0" fontId="75" fillId="35" borderId="29" xfId="0" applyFont="1" applyFill="1" applyBorder="1" applyAlignment="1">
      <alignment horizontal="center" vertical="top" wrapText="1"/>
    </xf>
    <xf numFmtId="169" fontId="32" fillId="38" borderId="12" xfId="77" applyNumberFormat="1" applyFont="1" applyFill="1" applyBorder="1" applyAlignment="1">
      <alignment horizontal="center" vertical="center"/>
    </xf>
    <xf numFmtId="169" fontId="33" fillId="38" borderId="12" xfId="77" applyNumberFormat="1" applyFont="1" applyFill="1" applyBorder="1" applyAlignment="1">
      <alignment horizontal="center" vertical="center"/>
    </xf>
    <xf numFmtId="0" fontId="77" fillId="34" borderId="27" xfId="0" applyFont="1" applyFill="1" applyBorder="1" applyAlignment="1">
      <alignment vertical="top" wrapText="1"/>
    </xf>
    <xf numFmtId="0" fontId="83" fillId="34" borderId="28" xfId="0" applyFont="1" applyFill="1" applyBorder="1" applyAlignment="1">
      <alignment vertical="top" wrapText="1"/>
    </xf>
    <xf numFmtId="169" fontId="84" fillId="34" borderId="11" xfId="77" applyNumberFormat="1" applyFont="1" applyFill="1" applyBorder="1" applyAlignment="1">
      <alignment horizontal="center" vertical="center" wrapText="1"/>
    </xf>
    <xf numFmtId="0" fontId="73" fillId="33" borderId="10" xfId="0" applyFont="1" applyFill="1" applyBorder="1" applyAlignment="1">
      <alignment horizontal="center" vertical="top" wrapText="1"/>
    </xf>
    <xf numFmtId="0" fontId="73" fillId="33" borderId="32" xfId="0" applyFont="1" applyFill="1" applyBorder="1" applyAlignment="1">
      <alignment horizontal="center" vertical="top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5" fillId="34" borderId="10" xfId="49" applyNumberFormat="1" applyFont="1" applyFill="1" applyBorder="1" applyAlignment="1">
      <alignment horizontal="left" vertical="center"/>
    </xf>
    <xf numFmtId="169" fontId="85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5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5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86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5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38" fillId="25" borderId="0" xfId="0" applyNumberFormat="1" applyFont="1" applyFill="1"/>
    <xf numFmtId="49" fontId="87" fillId="0" borderId="10" xfId="0" applyNumberFormat="1" applyFont="1" applyBorder="1" applyAlignment="1">
      <alignment horizontal="left" vertical="center" wrapText="1"/>
    </xf>
    <xf numFmtId="49" fontId="87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49" fontId="89" fillId="28" borderId="10" xfId="0" applyNumberFormat="1" applyFont="1" applyFill="1" applyBorder="1" applyAlignment="1">
      <alignment horizontal="left" vertical="center" wrapText="1" readingOrder="1"/>
    </xf>
    <xf numFmtId="49" fontId="43" fillId="39" borderId="10" xfId="0" applyNumberFormat="1" applyFont="1" applyFill="1" applyBorder="1" applyAlignment="1">
      <alignment horizontal="left" vertical="center" wrapText="1" readingOrder="1"/>
    </xf>
    <xf numFmtId="49" fontId="89" fillId="39" borderId="10" xfId="0" applyNumberFormat="1" applyFont="1" applyFill="1" applyBorder="1" applyAlignment="1">
      <alignment horizontal="left" vertical="center" wrapText="1" readingOrder="1"/>
    </xf>
    <xf numFmtId="0" fontId="41" fillId="39" borderId="10" xfId="0" applyFont="1" applyFill="1" applyBorder="1" applyAlignment="1">
      <alignment horizontal="center" vertical="center" wrapText="1" readingOrder="1"/>
    </xf>
    <xf numFmtId="49" fontId="90" fillId="0" borderId="10" xfId="0" applyNumberFormat="1" applyFont="1" applyBorder="1" applyAlignment="1">
      <alignment horizontal="left" vertical="center" wrapText="1" readingOrder="1"/>
    </xf>
    <xf numFmtId="49" fontId="90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5" fillId="34" borderId="10" xfId="49" applyNumberFormat="1" applyFont="1" applyFill="1" applyBorder="1" applyAlignment="1">
      <alignment horizontal="right" vertical="center"/>
    </xf>
    <xf numFmtId="49" fontId="90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168" fontId="38" fillId="25" borderId="0" xfId="0" applyNumberFormat="1" applyFont="1" applyFill="1"/>
    <xf numFmtId="40" fontId="32" fillId="0" borderId="0" xfId="63" applyNumberFormat="1" applyFont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 wrapText="1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80" fillId="38" borderId="25" xfId="0" applyFont="1" applyFill="1" applyBorder="1" applyAlignment="1">
      <alignment horizontal="center" vertical="top" wrapText="1"/>
    </xf>
    <xf numFmtId="0" fontId="80" fillId="38" borderId="33" xfId="0" applyFont="1" applyFill="1" applyBorder="1" applyAlignment="1">
      <alignment horizontal="center" vertical="top" wrapText="1"/>
    </xf>
    <xf numFmtId="0" fontId="82" fillId="38" borderId="29" xfId="0" applyFont="1" applyFill="1" applyBorder="1" applyAlignment="1">
      <alignment vertical="top" wrapText="1"/>
    </xf>
    <xf numFmtId="0" fontId="82" fillId="38" borderId="34" xfId="0" applyFont="1" applyFill="1" applyBorder="1" applyAlignment="1">
      <alignment vertical="top" wrapText="1"/>
    </xf>
    <xf numFmtId="169" fontId="33" fillId="38" borderId="12" xfId="77" applyNumberFormat="1" applyFont="1" applyFill="1" applyBorder="1" applyAlignment="1">
      <alignment horizontal="center" vertical="center" wrapText="1"/>
    </xf>
    <xf numFmtId="169" fontId="33" fillId="38" borderId="16" xfId="77" applyNumberFormat="1" applyFont="1" applyFill="1" applyBorder="1" applyAlignment="1">
      <alignment horizontal="center" vertical="center" wrapText="1"/>
    </xf>
    <xf numFmtId="0" fontId="73" fillId="35" borderId="25" xfId="0" applyFont="1" applyFill="1" applyBorder="1" applyAlignment="1">
      <alignment horizontal="center" vertical="top" wrapText="1"/>
    </xf>
    <xf numFmtId="0" fontId="73" fillId="35" borderId="27" xfId="0" applyFont="1" applyFill="1" applyBorder="1" applyAlignment="1">
      <alignment horizontal="center" vertical="top" wrapText="1"/>
    </xf>
    <xf numFmtId="0" fontId="73" fillId="35" borderId="33" xfId="0" applyFont="1" applyFill="1" applyBorder="1" applyAlignment="1">
      <alignment horizontal="center" vertical="top" wrapText="1"/>
    </xf>
    <xf numFmtId="0" fontId="73" fillId="35" borderId="29" xfId="0" applyFont="1" applyFill="1" applyBorder="1" applyAlignment="1">
      <alignment horizontal="center" vertical="top" wrapText="1"/>
    </xf>
    <xf numFmtId="0" fontId="73" fillId="35" borderId="28" xfId="0" applyFont="1" applyFill="1" applyBorder="1" applyAlignment="1">
      <alignment horizontal="center" vertical="top" wrapText="1"/>
    </xf>
    <xf numFmtId="0" fontId="73" fillId="35" borderId="34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169" fontId="32" fillId="35" borderId="11" xfId="77" applyNumberFormat="1" applyFont="1" applyFill="1" applyBorder="1" applyAlignment="1">
      <alignment horizontal="center" vertical="center"/>
    </xf>
    <xf numFmtId="169" fontId="32" fillId="35" borderId="16" xfId="77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right"/>
    </xf>
    <xf numFmtId="169" fontId="32" fillId="0" borderId="12" xfId="52" applyNumberFormat="1" applyFont="1" applyFill="1" applyBorder="1" applyAlignment="1">
      <alignment horizontal="center" vertical="center" textRotation="90" wrapText="1"/>
    </xf>
    <xf numFmtId="169" fontId="32" fillId="0" borderId="11" xfId="52" applyNumberFormat="1" applyFont="1" applyFill="1" applyBorder="1" applyAlignment="1">
      <alignment horizontal="center" vertical="center" textRotation="90" wrapText="1"/>
    </xf>
    <xf numFmtId="169" fontId="32" fillId="0" borderId="12" xfId="52" applyNumberFormat="1" applyFont="1" applyFill="1" applyBorder="1" applyAlignment="1">
      <alignment horizontal="center" vertical="center" wrapText="1"/>
    </xf>
    <xf numFmtId="169" fontId="32" fillId="0" borderId="11" xfId="52" applyNumberFormat="1" applyFont="1" applyFill="1" applyBorder="1" applyAlignment="1">
      <alignment horizontal="center" vertical="center" wrapText="1"/>
    </xf>
    <xf numFmtId="169" fontId="32" fillId="0" borderId="10" xfId="52" applyNumberFormat="1" applyFont="1" applyFill="1" applyBorder="1" applyAlignment="1">
      <alignment horizontal="center" vertical="center" wrapText="1"/>
    </xf>
    <xf numFmtId="0" fontId="42" fillId="0" borderId="10" xfId="63" applyFont="1" applyBorder="1" applyAlignment="1">
      <alignment horizontal="center" vertical="center" wrapText="1"/>
    </xf>
    <xf numFmtId="0" fontId="35" fillId="0" borderId="0" xfId="63" applyFont="1" applyAlignment="1">
      <alignment horizontal="center" vertical="center" wrapText="1"/>
    </xf>
    <xf numFmtId="0" fontId="68" fillId="0" borderId="20" xfId="0" applyFont="1" applyBorder="1" applyAlignment="1">
      <alignment horizontal="right"/>
    </xf>
    <xf numFmtId="40" fontId="32" fillId="0" borderId="0" xfId="0" applyNumberFormat="1" applyFont="1" applyAlignment="1">
      <alignment horizontal="center" vertical="center"/>
    </xf>
    <xf numFmtId="40" fontId="41" fillId="0" borderId="0" xfId="0" applyNumberFormat="1" applyFont="1" applyAlignment="1">
      <alignment horizontal="center" vertical="center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6"/>
    <col min="5" max="5" width="13.85546875" style="216" bestFit="1" customWidth="1"/>
    <col min="6" max="6" width="11.7109375" style="216" customWidth="1"/>
    <col min="7" max="7" width="14.28515625" style="216" customWidth="1"/>
    <col min="8" max="8" width="48.85546875" style="216" customWidth="1"/>
    <col min="9" max="9" width="52" style="216" customWidth="1"/>
    <col min="10" max="16384" width="9.140625" style="216"/>
  </cols>
  <sheetData>
    <row r="1" spans="1:7" ht="13.5" customHeight="1">
      <c r="A1" s="216">
        <v>71</v>
      </c>
      <c r="B1" s="216" t="s">
        <v>450</v>
      </c>
      <c r="C1" s="216" t="s">
        <v>463</v>
      </c>
      <c r="E1" s="216" t="s">
        <v>80</v>
      </c>
    </row>
    <row r="2" spans="1:7" ht="15" customHeight="1">
      <c r="A2" s="216">
        <v>72</v>
      </c>
      <c r="B2" s="216" t="s">
        <v>451</v>
      </c>
      <c r="C2" s="216" t="s">
        <v>464</v>
      </c>
      <c r="F2" s="217" t="s">
        <v>90</v>
      </c>
      <c r="G2" s="217" t="s">
        <v>91</v>
      </c>
    </row>
    <row r="3" spans="1:7" ht="12.75" customHeight="1">
      <c r="A3" s="216">
        <v>73</v>
      </c>
      <c r="B3" s="216" t="s">
        <v>452</v>
      </c>
      <c r="C3" s="216" t="s">
        <v>464</v>
      </c>
      <c r="E3" s="216" t="s">
        <v>92</v>
      </c>
      <c r="F3" s="218">
        <v>19</v>
      </c>
      <c r="G3" s="218">
        <v>23</v>
      </c>
    </row>
    <row r="4" spans="1:7" ht="13.5" customHeight="1">
      <c r="A4" s="216">
        <v>74</v>
      </c>
      <c r="B4" s="216" t="s">
        <v>453</v>
      </c>
      <c r="C4" s="216" t="s">
        <v>463</v>
      </c>
      <c r="E4" s="216" t="s">
        <v>93</v>
      </c>
      <c r="F4" s="218" t="s">
        <v>51</v>
      </c>
      <c r="G4" s="218" t="s">
        <v>71</v>
      </c>
    </row>
    <row r="5" spans="1:7" ht="13.5" customHeight="1">
      <c r="A5" s="216">
        <v>75</v>
      </c>
      <c r="B5" s="216" t="s">
        <v>454</v>
      </c>
      <c r="C5" s="216" t="s">
        <v>464</v>
      </c>
      <c r="F5" s="218" t="s">
        <v>52</v>
      </c>
      <c r="G5" s="218" t="s">
        <v>72</v>
      </c>
    </row>
    <row r="6" spans="1:7" ht="13.5" customHeight="1">
      <c r="A6" s="216">
        <v>76</v>
      </c>
      <c r="B6" s="216" t="s">
        <v>455</v>
      </c>
      <c r="C6" s="216" t="s">
        <v>464</v>
      </c>
      <c r="F6" s="218" t="s">
        <v>53</v>
      </c>
      <c r="G6" s="218" t="s">
        <v>73</v>
      </c>
    </row>
    <row r="7" spans="1:7" ht="13.5" customHeight="1">
      <c r="A7" s="216">
        <v>77</v>
      </c>
      <c r="B7" s="216" t="s">
        <v>456</v>
      </c>
      <c r="C7" s="216" t="s">
        <v>464</v>
      </c>
      <c r="F7" s="218" t="s">
        <v>54</v>
      </c>
      <c r="G7" s="218" t="s">
        <v>74</v>
      </c>
    </row>
    <row r="8" spans="1:7" ht="13.5" customHeight="1">
      <c r="A8" s="216">
        <v>78</v>
      </c>
      <c r="B8" s="216" t="s">
        <v>457</v>
      </c>
      <c r="C8" s="216" t="s">
        <v>464</v>
      </c>
      <c r="E8" s="219" t="s">
        <v>94</v>
      </c>
      <c r="F8" s="218" t="s">
        <v>55</v>
      </c>
      <c r="G8" s="218" t="s">
        <v>75</v>
      </c>
    </row>
    <row r="9" spans="1:7" ht="13.5" customHeight="1">
      <c r="A9" s="216">
        <v>79</v>
      </c>
      <c r="B9" s="216" t="s">
        <v>458</v>
      </c>
      <c r="C9" s="216" t="s">
        <v>464</v>
      </c>
      <c r="E9" s="217" t="s">
        <v>95</v>
      </c>
      <c r="F9" s="218" t="s">
        <v>56</v>
      </c>
      <c r="G9" s="218" t="s">
        <v>76</v>
      </c>
    </row>
    <row r="10" spans="1:7" ht="13.5" customHeight="1">
      <c r="A10" s="216">
        <v>80</v>
      </c>
      <c r="B10" s="216" t="s">
        <v>459</v>
      </c>
      <c r="C10" s="216" t="s">
        <v>464</v>
      </c>
      <c r="E10" s="217" t="s">
        <v>485</v>
      </c>
      <c r="F10" s="218" t="s">
        <v>57</v>
      </c>
      <c r="G10" s="218" t="s">
        <v>77</v>
      </c>
    </row>
    <row r="11" spans="1:7" ht="13.5" customHeight="1">
      <c r="A11" s="216">
        <v>81</v>
      </c>
      <c r="B11" s="216" t="s">
        <v>460</v>
      </c>
      <c r="C11" s="216" t="s">
        <v>464</v>
      </c>
      <c r="E11" s="217" t="s">
        <v>486</v>
      </c>
      <c r="F11" s="218" t="s">
        <v>58</v>
      </c>
      <c r="G11" s="218" t="s">
        <v>78</v>
      </c>
    </row>
    <row r="12" spans="1:7" ht="13.5" customHeight="1">
      <c r="A12" s="216">
        <v>82</v>
      </c>
      <c r="B12" s="216" t="s">
        <v>461</v>
      </c>
      <c r="C12" s="216" t="s">
        <v>464</v>
      </c>
      <c r="F12" s="218" t="s">
        <v>491</v>
      </c>
      <c r="G12" s="218" t="s">
        <v>68</v>
      </c>
    </row>
    <row r="13" spans="1:7" ht="13.5" customHeight="1">
      <c r="A13" s="216">
        <v>83</v>
      </c>
      <c r="B13" s="216" t="s">
        <v>462</v>
      </c>
      <c r="C13" s="216" t="s">
        <v>464</v>
      </c>
      <c r="F13" s="218" t="s">
        <v>69</v>
      </c>
      <c r="G13" s="218" t="s">
        <v>70</v>
      </c>
    </row>
    <row r="14" spans="1:7" ht="13.5" customHeight="1">
      <c r="F14" s="218" t="s">
        <v>50</v>
      </c>
      <c r="G14" s="218" t="s">
        <v>79</v>
      </c>
    </row>
    <row r="15" spans="1:7" ht="13.5" customHeight="1">
      <c r="F15" s="218" t="s">
        <v>66</v>
      </c>
      <c r="G15" s="218" t="s">
        <v>67</v>
      </c>
    </row>
    <row r="16" spans="1:7" ht="13.5" customHeight="1">
      <c r="F16" s="218" t="s">
        <v>65</v>
      </c>
      <c r="G16" s="218" t="s">
        <v>64</v>
      </c>
    </row>
    <row r="20" spans="7:9" ht="13.5" customHeight="1">
      <c r="H20" s="220"/>
      <c r="I20" s="220"/>
    </row>
    <row r="21" spans="7:9" ht="13.5" customHeight="1">
      <c r="H21" s="220"/>
      <c r="I21" s="220"/>
    </row>
    <row r="22" spans="7:9" ht="13.5" customHeight="1">
      <c r="H22" s="220"/>
      <c r="I22" s="220"/>
    </row>
    <row r="23" spans="7:9" ht="13.5" customHeight="1">
      <c r="H23" s="220"/>
      <c r="I23" s="220"/>
    </row>
    <row r="24" spans="7:9" ht="13.5" customHeight="1">
      <c r="H24" s="220"/>
      <c r="I24" s="220"/>
    </row>
    <row r="25" spans="7:9" ht="13.5" customHeight="1">
      <c r="H25" s="220"/>
      <c r="I25" s="220"/>
    </row>
    <row r="26" spans="7:9" ht="13.5" customHeight="1">
      <c r="H26" s="220"/>
      <c r="I26" s="220"/>
    </row>
    <row r="27" spans="7:9" ht="13.5" customHeight="1">
      <c r="H27" s="220"/>
      <c r="I27" s="220"/>
    </row>
    <row r="28" spans="7:9" ht="13.5" customHeight="1">
      <c r="G28" s="221"/>
      <c r="H28" s="220"/>
      <c r="I28" s="220"/>
    </row>
    <row r="29" spans="7:9" ht="13.5" customHeight="1">
      <c r="H29" s="220"/>
      <c r="I29" s="220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1" customWidth="1"/>
    <col min="2" max="2" width="5.140625" style="52" hidden="1" customWidth="1"/>
    <col min="3" max="3" width="48.140625" style="51" customWidth="1"/>
    <col min="4" max="4" width="5.140625" style="52" customWidth="1"/>
    <col min="5" max="5" width="17.85546875" style="51" customWidth="1"/>
    <col min="6" max="9" width="16.7109375" style="51" customWidth="1"/>
    <col min="10" max="13" width="15" style="51" customWidth="1"/>
    <col min="14" max="14" width="18.42578125" style="51" customWidth="1"/>
    <col min="15" max="15" width="18.28515625" style="51" customWidth="1"/>
    <col min="16" max="16" width="10.7109375" style="51" customWidth="1"/>
    <col min="17" max="16384" width="9.140625" style="51"/>
  </cols>
  <sheetData>
    <row r="1" spans="1:16" ht="15.75" customHeight="1">
      <c r="E1" s="361"/>
      <c r="F1" s="361"/>
      <c r="G1" s="361"/>
      <c r="H1" s="361"/>
      <c r="I1" s="361"/>
      <c r="J1" s="361"/>
      <c r="K1" s="361" t="s">
        <v>366</v>
      </c>
      <c r="L1" s="361"/>
      <c r="M1" s="361"/>
    </row>
    <row r="2" spans="1:16" ht="15.75" customHeight="1">
      <c r="E2" s="361"/>
      <c r="F2" s="361"/>
      <c r="G2" s="361"/>
      <c r="H2" s="361"/>
      <c r="I2" s="361"/>
      <c r="J2" s="361"/>
      <c r="K2" s="361" t="s">
        <v>367</v>
      </c>
      <c r="L2" s="361"/>
      <c r="M2" s="361"/>
    </row>
    <row r="3" spans="1:16" ht="15.75" customHeight="1">
      <c r="E3" s="361"/>
      <c r="F3" s="361"/>
      <c r="G3" s="361"/>
      <c r="H3" s="361"/>
      <c r="I3" s="361"/>
      <c r="J3" s="361"/>
      <c r="K3" s="361" t="s">
        <v>368</v>
      </c>
      <c r="L3" s="361"/>
      <c r="M3" s="361"/>
    </row>
    <row r="4" spans="1:16" ht="15.75" customHeight="1">
      <c r="E4" s="361"/>
      <c r="F4" s="361"/>
      <c r="G4" s="361"/>
      <c r="H4" s="361"/>
      <c r="I4" s="361"/>
      <c r="J4" s="361"/>
      <c r="K4" s="361" t="s">
        <v>369</v>
      </c>
      <c r="L4" s="361"/>
      <c r="M4" s="361"/>
    </row>
    <row r="6" spans="1:16" ht="38.25" customHeight="1">
      <c r="A6" s="363" t="s">
        <v>370</v>
      </c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53"/>
      <c r="O6" s="53"/>
      <c r="P6" s="53"/>
    </row>
    <row r="7" spans="1:16" ht="15.75">
      <c r="A7" s="54"/>
      <c r="B7" s="54"/>
      <c r="C7" s="54"/>
      <c r="D7" s="54"/>
    </row>
    <row r="8" spans="1:16">
      <c r="A8" s="55"/>
      <c r="B8" s="56"/>
      <c r="C8" s="55"/>
      <c r="D8" s="56"/>
      <c r="F8" s="364" t="s">
        <v>97</v>
      </c>
      <c r="G8" s="364"/>
      <c r="H8" s="364"/>
      <c r="I8" s="364"/>
      <c r="J8" s="364"/>
      <c r="K8" s="364"/>
      <c r="L8" s="364"/>
      <c r="M8" s="364"/>
    </row>
    <row r="9" spans="1:16" ht="16.5" customHeight="1">
      <c r="A9" s="365" t="s">
        <v>371</v>
      </c>
      <c r="B9" s="362" t="s">
        <v>372</v>
      </c>
      <c r="C9" s="366" t="s">
        <v>373</v>
      </c>
      <c r="D9" s="362" t="s">
        <v>372</v>
      </c>
      <c r="E9" s="367" t="s">
        <v>374</v>
      </c>
      <c r="F9" s="368" t="s">
        <v>375</v>
      </c>
      <c r="G9" s="369"/>
      <c r="H9" s="369"/>
      <c r="I9" s="369"/>
      <c r="J9" s="369"/>
      <c r="K9" s="369"/>
      <c r="L9" s="369"/>
      <c r="M9" s="370"/>
    </row>
    <row r="10" spans="1:16" ht="20.25" customHeight="1">
      <c r="A10" s="365"/>
      <c r="B10" s="362"/>
      <c r="C10" s="366"/>
      <c r="D10" s="362"/>
      <c r="E10" s="367"/>
      <c r="F10" s="367" t="s">
        <v>376</v>
      </c>
      <c r="G10" s="367"/>
      <c r="H10" s="367"/>
      <c r="I10" s="367"/>
      <c r="J10" s="367" t="s">
        <v>377</v>
      </c>
      <c r="K10" s="367"/>
      <c r="L10" s="367"/>
      <c r="M10" s="367"/>
    </row>
    <row r="11" spans="1:16">
      <c r="A11" s="365"/>
      <c r="B11" s="362"/>
      <c r="C11" s="366"/>
      <c r="D11" s="362"/>
      <c r="E11" s="367"/>
      <c r="F11" s="2" t="s">
        <v>378</v>
      </c>
      <c r="G11" s="2" t="s">
        <v>379</v>
      </c>
      <c r="H11" s="2" t="s">
        <v>380</v>
      </c>
      <c r="I11" s="2" t="s">
        <v>381</v>
      </c>
      <c r="J11" s="2" t="s">
        <v>378</v>
      </c>
      <c r="K11" s="2" t="s">
        <v>379</v>
      </c>
      <c r="L11" s="2" t="s">
        <v>380</v>
      </c>
      <c r="M11" s="2" t="s">
        <v>381</v>
      </c>
    </row>
    <row r="12" spans="1:16">
      <c r="A12" s="57">
        <v>1</v>
      </c>
      <c r="B12" s="57">
        <v>3</v>
      </c>
      <c r="C12" s="57">
        <v>2</v>
      </c>
      <c r="D12" s="57">
        <v>3</v>
      </c>
      <c r="E12" s="58">
        <v>4</v>
      </c>
      <c r="F12" s="58">
        <v>5</v>
      </c>
      <c r="G12" s="57">
        <v>6</v>
      </c>
      <c r="H12" s="57">
        <v>7</v>
      </c>
      <c r="I12" s="57">
        <v>8</v>
      </c>
      <c r="J12" s="58">
        <v>9</v>
      </c>
      <c r="K12" s="58">
        <v>10</v>
      </c>
      <c r="L12" s="57">
        <v>11</v>
      </c>
      <c r="M12" s="57">
        <v>12</v>
      </c>
    </row>
    <row r="13" spans="1:16" ht="24.75" customHeight="1">
      <c r="A13" s="59">
        <v>4000</v>
      </c>
      <c r="B13" s="60"/>
      <c r="C13" s="61" t="s">
        <v>382</v>
      </c>
      <c r="D13" s="60"/>
      <c r="E13" s="15"/>
      <c r="F13" s="15"/>
      <c r="G13" s="15"/>
      <c r="H13" s="15"/>
      <c r="I13" s="15"/>
      <c r="J13" s="15"/>
      <c r="K13" s="15"/>
      <c r="L13" s="15"/>
      <c r="M13" s="15"/>
    </row>
    <row r="14" spans="1:16">
      <c r="A14" s="62"/>
      <c r="B14" s="63"/>
      <c r="C14" s="64" t="s">
        <v>383</v>
      </c>
      <c r="D14" s="63"/>
      <c r="E14" s="65"/>
      <c r="F14" s="65"/>
      <c r="G14" s="65"/>
      <c r="H14" s="65"/>
      <c r="I14" s="65"/>
      <c r="J14" s="20"/>
      <c r="K14" s="20"/>
      <c r="L14" s="20"/>
      <c r="M14" s="20"/>
      <c r="N14" s="66" t="s">
        <v>384</v>
      </c>
      <c r="O14" s="67" t="s">
        <v>385</v>
      </c>
    </row>
    <row r="15" spans="1:16" ht="22.5" customHeight="1">
      <c r="A15" s="68">
        <v>4050</v>
      </c>
      <c r="B15" s="69" t="s">
        <v>361</v>
      </c>
      <c r="C15" s="70" t="s">
        <v>386</v>
      </c>
      <c r="D15" s="69" t="s">
        <v>361</v>
      </c>
      <c r="E15" s="71"/>
      <c r="F15" s="71"/>
      <c r="G15" s="71"/>
      <c r="H15" s="71"/>
      <c r="I15" s="71"/>
      <c r="J15" s="71"/>
      <c r="K15" s="71"/>
      <c r="L15" s="71"/>
      <c r="M15" s="71"/>
      <c r="N15" s="72" t="e">
        <f>+F21+F22+#REF!+F27+F28+F29+F30+F31+F34+F35+F38+F39+F40+F41+F42+F43+F44+F47+F50+F51+F54+F55+F56+F57+F62+F66+F74+F75+F76+F79+F85+F90+F93+F96+F99+F100+F71</f>
        <v>#REF!</v>
      </c>
      <c r="O15" s="72">
        <f>+J99+J108+J109+J112+J113+J114+J117+J119+J122+J127+J130+J107</f>
        <v>0</v>
      </c>
      <c r="P15" s="66"/>
    </row>
    <row r="16" spans="1:16">
      <c r="A16" s="62"/>
      <c r="B16" s="63"/>
      <c r="C16" s="64" t="s">
        <v>383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72"/>
      <c r="O16" s="72"/>
      <c r="P16" s="73"/>
    </row>
    <row r="17" spans="1:16" ht="17.25" customHeight="1">
      <c r="A17" s="74">
        <v>4100</v>
      </c>
      <c r="B17" s="75" t="s">
        <v>361</v>
      </c>
      <c r="C17" s="76" t="s">
        <v>387</v>
      </c>
      <c r="D17" s="75" t="s">
        <v>361</v>
      </c>
      <c r="E17" s="21"/>
      <c r="F17" s="21"/>
      <c r="G17" s="21"/>
      <c r="H17" s="21"/>
      <c r="I17" s="21"/>
      <c r="J17" s="21"/>
      <c r="K17" s="21"/>
      <c r="L17" s="21"/>
      <c r="M17" s="21"/>
      <c r="N17" s="72"/>
      <c r="O17" s="72"/>
      <c r="P17" s="73"/>
    </row>
    <row r="18" spans="1:16">
      <c r="A18" s="62"/>
      <c r="B18" s="63"/>
      <c r="C18" s="64" t="s">
        <v>383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72"/>
      <c r="O18" s="72"/>
      <c r="P18" s="73"/>
    </row>
    <row r="19" spans="1:16" ht="27">
      <c r="A19" s="77">
        <v>4110</v>
      </c>
      <c r="B19" s="78" t="s">
        <v>361</v>
      </c>
      <c r="C19" s="79" t="s">
        <v>388</v>
      </c>
      <c r="D19" s="78" t="s">
        <v>361</v>
      </c>
      <c r="E19" s="23"/>
      <c r="F19" s="23"/>
      <c r="G19" s="23"/>
      <c r="H19" s="23"/>
      <c r="I19" s="23"/>
      <c r="J19" s="23"/>
      <c r="K19" s="23"/>
      <c r="L19" s="23"/>
      <c r="M19" s="23"/>
    </row>
    <row r="20" spans="1:16">
      <c r="A20" s="57"/>
      <c r="B20" s="80"/>
      <c r="C20" s="64" t="s">
        <v>110</v>
      </c>
      <c r="D20" s="80"/>
      <c r="E20" s="65"/>
      <c r="F20" s="65"/>
      <c r="G20" s="65"/>
      <c r="H20" s="65"/>
      <c r="I20" s="65"/>
      <c r="J20" s="81"/>
      <c r="K20" s="81"/>
      <c r="L20" s="81"/>
      <c r="M20" s="81"/>
    </row>
    <row r="21" spans="1:16" ht="21" customHeight="1">
      <c r="A21" s="82">
        <v>4111</v>
      </c>
      <c r="B21" s="83">
        <v>4111</v>
      </c>
      <c r="C21" s="84" t="s">
        <v>112</v>
      </c>
      <c r="D21" s="83">
        <v>4111</v>
      </c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29.25" customHeight="1">
      <c r="A22" s="82">
        <v>4112</v>
      </c>
      <c r="B22" s="85">
        <v>4112</v>
      </c>
      <c r="C22" s="84" t="s">
        <v>113</v>
      </c>
      <c r="D22" s="85">
        <v>4112</v>
      </c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25.5">
      <c r="A23" s="74">
        <v>4200</v>
      </c>
      <c r="B23" s="75" t="s">
        <v>361</v>
      </c>
      <c r="C23" s="86" t="s">
        <v>389</v>
      </c>
      <c r="D23" s="75" t="s">
        <v>361</v>
      </c>
      <c r="E23" s="21"/>
      <c r="F23" s="21"/>
      <c r="G23" s="21"/>
      <c r="H23" s="21"/>
      <c r="I23" s="21"/>
      <c r="J23" s="21"/>
      <c r="K23" s="21"/>
      <c r="L23" s="21"/>
      <c r="M23" s="21"/>
    </row>
    <row r="24" spans="1:16">
      <c r="A24" s="62"/>
      <c r="B24" s="63"/>
      <c r="C24" s="64" t="s">
        <v>383</v>
      </c>
      <c r="D24" s="63"/>
      <c r="E24" s="65"/>
      <c r="F24" s="65"/>
      <c r="G24" s="65"/>
      <c r="H24" s="65"/>
      <c r="I24" s="65"/>
      <c r="J24" s="65"/>
      <c r="K24" s="65"/>
      <c r="L24" s="65"/>
      <c r="M24" s="65"/>
    </row>
    <row r="25" spans="1:16" ht="13.5">
      <c r="A25" s="77">
        <v>4210</v>
      </c>
      <c r="B25" s="78" t="s">
        <v>361</v>
      </c>
      <c r="C25" s="87" t="s">
        <v>390</v>
      </c>
      <c r="D25" s="78" t="s">
        <v>361</v>
      </c>
      <c r="E25" s="23"/>
      <c r="F25" s="23"/>
      <c r="G25" s="23"/>
      <c r="H25" s="23"/>
      <c r="I25" s="23"/>
      <c r="J25" s="23"/>
      <c r="K25" s="23"/>
      <c r="L25" s="23"/>
      <c r="M25" s="23"/>
    </row>
    <row r="26" spans="1:16">
      <c r="A26" s="57"/>
      <c r="B26" s="80"/>
      <c r="C26" s="64" t="s">
        <v>110</v>
      </c>
      <c r="D26" s="80"/>
      <c r="E26" s="65"/>
      <c r="F26" s="65"/>
      <c r="G26" s="65"/>
      <c r="H26" s="65"/>
      <c r="I26" s="65"/>
      <c r="J26" s="65"/>
      <c r="K26" s="65"/>
      <c r="L26" s="65"/>
      <c r="M26" s="65"/>
    </row>
    <row r="27" spans="1:16" ht="16.5" customHeight="1">
      <c r="A27" s="82">
        <v>4212</v>
      </c>
      <c r="B27" s="85">
        <v>4212</v>
      </c>
      <c r="C27" s="84" t="s">
        <v>114</v>
      </c>
      <c r="D27" s="85">
        <v>4212</v>
      </c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6.5" customHeight="1">
      <c r="A28" s="82">
        <v>4213</v>
      </c>
      <c r="B28" s="85">
        <v>4213</v>
      </c>
      <c r="C28" s="84" t="s">
        <v>115</v>
      </c>
      <c r="D28" s="85">
        <v>4213</v>
      </c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6.5" customHeight="1">
      <c r="A29" s="82">
        <v>4214</v>
      </c>
      <c r="B29" s="85">
        <v>4214</v>
      </c>
      <c r="C29" s="84" t="s">
        <v>116</v>
      </c>
      <c r="D29" s="85">
        <v>4214</v>
      </c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6.5" customHeight="1">
      <c r="A30" s="82">
        <v>4215</v>
      </c>
      <c r="B30" s="85">
        <v>4215</v>
      </c>
      <c r="C30" s="84" t="s">
        <v>117</v>
      </c>
      <c r="D30" s="85">
        <v>4215</v>
      </c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16.5" customHeight="1">
      <c r="A31" s="82">
        <v>4216</v>
      </c>
      <c r="B31" s="85">
        <v>4216</v>
      </c>
      <c r="C31" s="84" t="s">
        <v>118</v>
      </c>
      <c r="D31" s="85">
        <v>4216</v>
      </c>
      <c r="E31" s="33"/>
      <c r="F31" s="33"/>
      <c r="G31" s="33"/>
      <c r="H31" s="33"/>
      <c r="I31" s="33"/>
      <c r="J31" s="33"/>
      <c r="K31" s="33"/>
      <c r="L31" s="33"/>
      <c r="M31" s="33"/>
    </row>
    <row r="32" spans="1:16" ht="27">
      <c r="A32" s="77">
        <v>4220</v>
      </c>
      <c r="B32" s="78" t="s">
        <v>361</v>
      </c>
      <c r="C32" s="87" t="s">
        <v>391</v>
      </c>
      <c r="D32" s="78" t="s">
        <v>361</v>
      </c>
      <c r="E32" s="23"/>
      <c r="F32" s="23"/>
      <c r="G32" s="23"/>
      <c r="H32" s="23"/>
      <c r="I32" s="23"/>
      <c r="J32" s="23"/>
      <c r="K32" s="23"/>
      <c r="L32" s="23"/>
      <c r="M32" s="23"/>
    </row>
    <row r="33" spans="1:13">
      <c r="A33" s="57"/>
      <c r="B33" s="80"/>
      <c r="C33" s="64" t="s">
        <v>110</v>
      </c>
      <c r="D33" s="80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16.5" customHeight="1">
      <c r="A34" s="82">
        <v>4221</v>
      </c>
      <c r="B34" s="82">
        <v>4221</v>
      </c>
      <c r="C34" s="84" t="s">
        <v>392</v>
      </c>
      <c r="D34" s="82">
        <v>4221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16.5" customHeight="1">
      <c r="A35" s="82">
        <v>4222</v>
      </c>
      <c r="B35" s="85">
        <v>4222</v>
      </c>
      <c r="C35" s="84" t="s">
        <v>119</v>
      </c>
      <c r="D35" s="85">
        <v>4222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27">
      <c r="A36" s="77">
        <v>4230</v>
      </c>
      <c r="B36" s="78" t="s">
        <v>361</v>
      </c>
      <c r="C36" s="87" t="s">
        <v>393</v>
      </c>
      <c r="D36" s="78" t="s">
        <v>361</v>
      </c>
      <c r="E36" s="23"/>
      <c r="F36" s="23"/>
      <c r="G36" s="23"/>
      <c r="H36" s="23"/>
      <c r="I36" s="23"/>
      <c r="J36" s="23"/>
      <c r="K36" s="23"/>
      <c r="L36" s="23"/>
      <c r="M36" s="23"/>
    </row>
    <row r="37" spans="1:13">
      <c r="A37" s="57"/>
      <c r="B37" s="80"/>
      <c r="C37" s="64" t="s">
        <v>110</v>
      </c>
      <c r="D37" s="80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7.25" customHeight="1">
      <c r="A38" s="82">
        <v>4231</v>
      </c>
      <c r="B38" s="85">
        <v>4231</v>
      </c>
      <c r="C38" s="84" t="s">
        <v>120</v>
      </c>
      <c r="D38" s="85">
        <v>4231</v>
      </c>
      <c r="E38" s="33"/>
      <c r="F38" s="33"/>
      <c r="G38" s="33"/>
      <c r="H38" s="33"/>
      <c r="I38" s="33"/>
      <c r="J38" s="33"/>
      <c r="K38" s="33"/>
      <c r="L38" s="33"/>
      <c r="M38" s="33"/>
    </row>
    <row r="39" spans="1:13" ht="17.25" customHeight="1">
      <c r="A39" s="82">
        <v>4232</v>
      </c>
      <c r="B39" s="85">
        <v>4232</v>
      </c>
      <c r="C39" s="84" t="s">
        <v>121</v>
      </c>
      <c r="D39" s="85">
        <v>4232</v>
      </c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29.25" customHeight="1">
      <c r="A40" s="82">
        <v>4233</v>
      </c>
      <c r="B40" s="85">
        <v>4233</v>
      </c>
      <c r="C40" s="84" t="s">
        <v>394</v>
      </c>
      <c r="D40" s="85">
        <v>4233</v>
      </c>
      <c r="E40" s="33"/>
      <c r="F40" s="33"/>
      <c r="G40" s="33"/>
      <c r="H40" s="33"/>
      <c r="I40" s="33"/>
      <c r="J40" s="33"/>
      <c r="K40" s="33"/>
      <c r="L40" s="33"/>
      <c r="M40" s="33"/>
    </row>
    <row r="41" spans="1:13" ht="17.25" customHeight="1">
      <c r="A41" s="82">
        <v>4234</v>
      </c>
      <c r="B41" s="85">
        <v>4234</v>
      </c>
      <c r="C41" s="84" t="s">
        <v>122</v>
      </c>
      <c r="D41" s="85">
        <v>4234</v>
      </c>
      <c r="E41" s="33"/>
      <c r="F41" s="33"/>
      <c r="G41" s="33"/>
      <c r="H41" s="33"/>
      <c r="I41" s="33"/>
      <c r="J41" s="33"/>
      <c r="K41" s="33"/>
      <c r="L41" s="33"/>
      <c r="M41" s="33"/>
    </row>
    <row r="42" spans="1:13" ht="17.25" customHeight="1">
      <c r="A42" s="82">
        <v>4235</v>
      </c>
      <c r="B42" s="85">
        <v>4235</v>
      </c>
      <c r="C42" s="84" t="s">
        <v>123</v>
      </c>
      <c r="D42" s="85">
        <v>4235</v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17.25" customHeight="1">
      <c r="A43" s="82">
        <v>4237</v>
      </c>
      <c r="B43" s="85">
        <v>4237</v>
      </c>
      <c r="C43" s="84" t="s">
        <v>124</v>
      </c>
      <c r="D43" s="85">
        <v>4237</v>
      </c>
      <c r="E43" s="33"/>
      <c r="F43" s="33"/>
      <c r="G43" s="33"/>
      <c r="H43" s="33"/>
      <c r="I43" s="33"/>
      <c r="J43" s="33"/>
      <c r="K43" s="33"/>
      <c r="L43" s="33"/>
      <c r="M43" s="33"/>
    </row>
    <row r="44" spans="1:13" ht="17.25" customHeight="1">
      <c r="A44" s="82">
        <v>4238</v>
      </c>
      <c r="B44" s="85">
        <v>4239</v>
      </c>
      <c r="C44" s="84" t="s">
        <v>125</v>
      </c>
      <c r="D44" s="85">
        <v>4239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1:13" ht="27">
      <c r="A45" s="77">
        <v>4240</v>
      </c>
      <c r="B45" s="78" t="s">
        <v>361</v>
      </c>
      <c r="C45" s="87" t="s">
        <v>395</v>
      </c>
      <c r="D45" s="78" t="s">
        <v>361</v>
      </c>
      <c r="E45" s="23"/>
      <c r="F45" s="23"/>
      <c r="G45" s="23"/>
      <c r="H45" s="23"/>
      <c r="I45" s="23"/>
      <c r="J45" s="23"/>
      <c r="K45" s="23"/>
      <c r="L45" s="23"/>
      <c r="M45" s="23"/>
    </row>
    <row r="46" spans="1:13">
      <c r="A46" s="57"/>
      <c r="B46" s="80"/>
      <c r="C46" s="64" t="s">
        <v>110</v>
      </c>
      <c r="D46" s="80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8.75" customHeight="1">
      <c r="A47" s="82">
        <v>4241</v>
      </c>
      <c r="B47" s="85">
        <v>4241</v>
      </c>
      <c r="C47" s="84" t="s">
        <v>396</v>
      </c>
      <c r="D47" s="85">
        <v>4241</v>
      </c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27">
      <c r="A48" s="77">
        <v>4250</v>
      </c>
      <c r="B48" s="78" t="s">
        <v>361</v>
      </c>
      <c r="C48" s="87" t="s">
        <v>397</v>
      </c>
      <c r="D48" s="78" t="s">
        <v>361</v>
      </c>
      <c r="E48" s="23"/>
      <c r="F48" s="23"/>
      <c r="G48" s="23"/>
      <c r="H48" s="23"/>
      <c r="I48" s="23"/>
      <c r="J48" s="23"/>
      <c r="K48" s="23"/>
      <c r="L48" s="23"/>
      <c r="M48" s="23"/>
    </row>
    <row r="49" spans="1:13">
      <c r="A49" s="57"/>
      <c r="B49" s="80"/>
      <c r="C49" s="64" t="s">
        <v>110</v>
      </c>
      <c r="D49" s="80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29.25" customHeight="1">
      <c r="A50" s="82">
        <v>4251</v>
      </c>
      <c r="B50" s="85">
        <v>4251</v>
      </c>
      <c r="C50" s="84" t="s">
        <v>142</v>
      </c>
      <c r="D50" s="85">
        <v>4251</v>
      </c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29.25" customHeight="1">
      <c r="A51" s="82">
        <v>4252</v>
      </c>
      <c r="B51" s="85">
        <v>4252</v>
      </c>
      <c r="C51" s="84" t="s">
        <v>127</v>
      </c>
      <c r="D51" s="85">
        <v>4252</v>
      </c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17.25" customHeight="1">
      <c r="A52" s="77">
        <v>4260</v>
      </c>
      <c r="B52" s="78" t="s">
        <v>361</v>
      </c>
      <c r="C52" s="87" t="s">
        <v>398</v>
      </c>
      <c r="D52" s="78" t="s">
        <v>361</v>
      </c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57"/>
      <c r="B53" s="80"/>
      <c r="C53" s="64" t="s">
        <v>110</v>
      </c>
      <c r="D53" s="80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17.25" customHeight="1">
      <c r="A54" s="82">
        <v>4261</v>
      </c>
      <c r="B54" s="85">
        <v>4261</v>
      </c>
      <c r="C54" s="84" t="s">
        <v>128</v>
      </c>
      <c r="D54" s="85">
        <v>4261</v>
      </c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17.25" customHeight="1">
      <c r="A55" s="82">
        <v>4264</v>
      </c>
      <c r="B55" s="85">
        <v>4264</v>
      </c>
      <c r="C55" s="88" t="s">
        <v>129</v>
      </c>
      <c r="D55" s="85">
        <v>4264</v>
      </c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7.25" customHeight="1">
      <c r="A56" s="82">
        <v>4267</v>
      </c>
      <c r="B56" s="85">
        <v>4267</v>
      </c>
      <c r="C56" s="88" t="s">
        <v>130</v>
      </c>
      <c r="D56" s="85">
        <v>4267</v>
      </c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17.25" customHeight="1">
      <c r="A57" s="82">
        <v>4268</v>
      </c>
      <c r="B57" s="85">
        <v>4269</v>
      </c>
      <c r="C57" s="88" t="s">
        <v>240</v>
      </c>
      <c r="D57" s="85">
        <v>4269</v>
      </c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17.25" customHeight="1">
      <c r="A58" s="74">
        <v>4400</v>
      </c>
      <c r="B58" s="75" t="s">
        <v>361</v>
      </c>
      <c r="C58" s="89" t="s">
        <v>399</v>
      </c>
      <c r="D58" s="75" t="s">
        <v>361</v>
      </c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62"/>
      <c r="B59" s="63"/>
      <c r="C59" s="64" t="s">
        <v>383</v>
      </c>
      <c r="D59" s="63"/>
      <c r="E59" s="81"/>
      <c r="F59" s="65"/>
      <c r="G59" s="65"/>
      <c r="H59" s="65"/>
      <c r="I59" s="65"/>
      <c r="J59" s="65"/>
      <c r="K59" s="65"/>
      <c r="L59" s="65"/>
      <c r="M59" s="65"/>
    </row>
    <row r="60" spans="1:13" ht="27">
      <c r="A60" s="77">
        <v>4410</v>
      </c>
      <c r="B60" s="78" t="s">
        <v>361</v>
      </c>
      <c r="C60" s="90" t="s">
        <v>400</v>
      </c>
      <c r="D60" s="78" t="s">
        <v>361</v>
      </c>
      <c r="E60" s="23"/>
      <c r="F60" s="23"/>
      <c r="G60" s="23"/>
      <c r="H60" s="23"/>
      <c r="I60" s="23"/>
      <c r="J60" s="23"/>
      <c r="K60" s="23"/>
      <c r="L60" s="23"/>
      <c r="M60" s="23"/>
    </row>
    <row r="61" spans="1:13">
      <c r="A61" s="57"/>
      <c r="B61" s="80"/>
      <c r="C61" s="64" t="s">
        <v>110</v>
      </c>
      <c r="D61" s="80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30.75" customHeight="1">
      <c r="A62" s="82">
        <v>4411</v>
      </c>
      <c r="B62" s="85">
        <v>4511</v>
      </c>
      <c r="C62" s="88" t="s">
        <v>217</v>
      </c>
      <c r="D62" s="85">
        <v>4511</v>
      </c>
      <c r="E62" s="33"/>
      <c r="F62" s="33"/>
      <c r="G62" s="33"/>
      <c r="H62" s="33"/>
      <c r="I62" s="33"/>
      <c r="J62" s="33"/>
      <c r="K62" s="33"/>
      <c r="L62" s="33"/>
      <c r="M62" s="33"/>
    </row>
    <row r="63" spans="1:13" ht="30.75" customHeight="1">
      <c r="A63" s="82">
        <v>4412</v>
      </c>
      <c r="B63" s="85">
        <v>4512</v>
      </c>
      <c r="C63" s="88" t="s">
        <v>230</v>
      </c>
      <c r="D63" s="85">
        <v>4512</v>
      </c>
      <c r="E63" s="33"/>
      <c r="F63" s="33"/>
      <c r="G63" s="33"/>
      <c r="H63" s="33"/>
      <c r="I63" s="33"/>
      <c r="J63" s="33"/>
      <c r="K63" s="33"/>
      <c r="L63" s="33"/>
      <c r="M63" s="33"/>
    </row>
    <row r="64" spans="1:13" ht="27">
      <c r="A64" s="77">
        <v>4420</v>
      </c>
      <c r="B64" s="78" t="s">
        <v>361</v>
      </c>
      <c r="C64" s="90" t="s">
        <v>401</v>
      </c>
      <c r="D64" s="78" t="s">
        <v>361</v>
      </c>
      <c r="E64" s="23"/>
      <c r="F64" s="23"/>
      <c r="G64" s="23"/>
      <c r="H64" s="23"/>
      <c r="I64" s="23"/>
      <c r="J64" s="23"/>
      <c r="K64" s="23"/>
      <c r="L64" s="23"/>
      <c r="M64" s="23"/>
    </row>
    <row r="65" spans="1:13">
      <c r="A65" s="57"/>
      <c r="B65" s="80"/>
      <c r="C65" s="64" t="s">
        <v>110</v>
      </c>
      <c r="D65" s="80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30" customHeight="1">
      <c r="A66" s="82">
        <v>4421</v>
      </c>
      <c r="B66" s="85">
        <v>4521</v>
      </c>
      <c r="C66" s="88" t="s">
        <v>267</v>
      </c>
      <c r="D66" s="85">
        <v>4521</v>
      </c>
      <c r="E66" s="33"/>
      <c r="F66" s="33"/>
      <c r="G66" s="33"/>
      <c r="H66" s="33"/>
      <c r="I66" s="33"/>
      <c r="J66" s="33"/>
      <c r="K66" s="33"/>
      <c r="L66" s="33"/>
      <c r="M66" s="33"/>
    </row>
    <row r="67" spans="1:13" ht="15.75" customHeight="1">
      <c r="A67" s="74">
        <v>4500</v>
      </c>
      <c r="B67" s="75" t="s">
        <v>361</v>
      </c>
      <c r="C67" s="89" t="s">
        <v>402</v>
      </c>
      <c r="D67" s="75" t="s">
        <v>361</v>
      </c>
      <c r="E67" s="21"/>
      <c r="F67" s="21"/>
      <c r="G67" s="21"/>
      <c r="H67" s="21"/>
      <c r="I67" s="21"/>
      <c r="J67" s="21"/>
      <c r="K67" s="21"/>
      <c r="L67" s="21"/>
      <c r="M67" s="21"/>
    </row>
    <row r="68" spans="1:13">
      <c r="A68" s="62"/>
      <c r="B68" s="63"/>
      <c r="C68" s="64" t="s">
        <v>383</v>
      </c>
      <c r="D68" s="63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27">
      <c r="A69" s="77">
        <v>4520</v>
      </c>
      <c r="B69" s="78" t="s">
        <v>361</v>
      </c>
      <c r="C69" s="90" t="s">
        <v>403</v>
      </c>
      <c r="D69" s="78" t="s">
        <v>361</v>
      </c>
      <c r="E69" s="23"/>
      <c r="F69" s="23"/>
      <c r="G69" s="23"/>
      <c r="H69" s="23"/>
      <c r="I69" s="23"/>
      <c r="J69" s="23"/>
      <c r="K69" s="23"/>
      <c r="L69" s="23"/>
      <c r="M69" s="23"/>
    </row>
    <row r="70" spans="1:13">
      <c r="A70" s="57"/>
      <c r="B70" s="80"/>
      <c r="C70" s="64" t="s">
        <v>110</v>
      </c>
      <c r="D70" s="80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32.25" customHeight="1">
      <c r="A71" s="82">
        <v>4522</v>
      </c>
      <c r="B71" s="85">
        <v>4622</v>
      </c>
      <c r="C71" s="88" t="s">
        <v>404</v>
      </c>
      <c r="D71" s="85">
        <v>4622</v>
      </c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27">
      <c r="A72" s="77">
        <v>4530</v>
      </c>
      <c r="B72" s="78" t="s">
        <v>361</v>
      </c>
      <c r="C72" s="90" t="s">
        <v>405</v>
      </c>
      <c r="D72" s="78" t="s">
        <v>361</v>
      </c>
      <c r="E72" s="23"/>
      <c r="F72" s="23"/>
      <c r="G72" s="23"/>
      <c r="H72" s="23"/>
      <c r="I72" s="23"/>
      <c r="J72" s="23"/>
      <c r="K72" s="23"/>
      <c r="L72" s="23"/>
      <c r="M72" s="23"/>
    </row>
    <row r="73" spans="1:13">
      <c r="A73" s="57"/>
      <c r="B73" s="80"/>
      <c r="C73" s="64" t="s">
        <v>110</v>
      </c>
      <c r="D73" s="80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31.5" customHeight="1">
      <c r="A74" s="82">
        <v>4531</v>
      </c>
      <c r="B74" s="91">
        <v>4637</v>
      </c>
      <c r="C74" s="92" t="s">
        <v>215</v>
      </c>
      <c r="D74" s="91">
        <v>4637</v>
      </c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31.5" customHeight="1">
      <c r="A75" s="82">
        <v>4532</v>
      </c>
      <c r="B75" s="91">
        <v>4638</v>
      </c>
      <c r="C75" s="92" t="s">
        <v>241</v>
      </c>
      <c r="D75" s="91">
        <v>4638</v>
      </c>
      <c r="E75" s="33"/>
      <c r="F75" s="33"/>
      <c r="G75" s="33"/>
      <c r="H75" s="33"/>
      <c r="I75" s="33"/>
      <c r="J75" s="33"/>
      <c r="K75" s="33"/>
      <c r="L75" s="33"/>
      <c r="M75" s="33"/>
    </row>
    <row r="76" spans="1:13" ht="17.25" customHeight="1">
      <c r="A76" s="82">
        <v>4533</v>
      </c>
      <c r="B76" s="85">
        <v>4639</v>
      </c>
      <c r="C76" s="93" t="s">
        <v>167</v>
      </c>
      <c r="D76" s="85">
        <v>4639</v>
      </c>
      <c r="E76" s="33"/>
      <c r="F76" s="33"/>
      <c r="G76" s="33"/>
      <c r="H76" s="33"/>
      <c r="I76" s="33"/>
      <c r="J76" s="33"/>
      <c r="K76" s="33"/>
      <c r="L76" s="33"/>
      <c r="M76" s="33"/>
    </row>
    <row r="77" spans="1:13" ht="25.5">
      <c r="A77" s="77">
        <v>4540</v>
      </c>
      <c r="B77" s="78" t="s">
        <v>361</v>
      </c>
      <c r="C77" s="94" t="s">
        <v>406</v>
      </c>
      <c r="D77" s="78" t="s">
        <v>361</v>
      </c>
      <c r="E77" s="23"/>
      <c r="F77" s="23"/>
      <c r="G77" s="23"/>
      <c r="H77" s="23"/>
      <c r="I77" s="23"/>
      <c r="J77" s="23"/>
      <c r="K77" s="23"/>
      <c r="L77" s="23"/>
      <c r="M77" s="23"/>
    </row>
    <row r="78" spans="1:13">
      <c r="A78" s="95"/>
      <c r="B78" s="13"/>
      <c r="C78" s="64" t="s">
        <v>110</v>
      </c>
      <c r="D78" s="13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30" customHeight="1">
      <c r="A79" s="82">
        <v>4542</v>
      </c>
      <c r="B79" s="85">
        <v>4656</v>
      </c>
      <c r="C79" s="93" t="s">
        <v>407</v>
      </c>
      <c r="D79" s="85">
        <v>4656</v>
      </c>
      <c r="E79" s="33"/>
      <c r="F79" s="33"/>
      <c r="G79" s="33"/>
      <c r="H79" s="33"/>
      <c r="I79" s="33"/>
      <c r="J79" s="33"/>
      <c r="K79" s="33"/>
      <c r="L79" s="33"/>
      <c r="M79" s="33"/>
    </row>
    <row r="80" spans="1:13" ht="19.5" customHeight="1">
      <c r="A80" s="82">
        <v>4543</v>
      </c>
      <c r="B80" s="85">
        <v>4657</v>
      </c>
      <c r="C80" s="93" t="s">
        <v>408</v>
      </c>
      <c r="D80" s="85">
        <v>4657</v>
      </c>
      <c r="E80" s="33"/>
      <c r="F80" s="33"/>
      <c r="G80" s="33"/>
      <c r="H80" s="33"/>
      <c r="I80" s="33"/>
      <c r="J80" s="33"/>
      <c r="K80" s="33"/>
      <c r="L80" s="33"/>
      <c r="M80" s="33"/>
    </row>
    <row r="81" spans="1:13" ht="27">
      <c r="A81" s="74">
        <v>4600</v>
      </c>
      <c r="B81" s="75" t="s">
        <v>361</v>
      </c>
      <c r="C81" s="96" t="s">
        <v>409</v>
      </c>
      <c r="D81" s="75" t="s">
        <v>361</v>
      </c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62"/>
      <c r="B82" s="63"/>
      <c r="C82" s="64" t="s">
        <v>383</v>
      </c>
      <c r="D82" s="63"/>
      <c r="E82" s="65"/>
      <c r="F82" s="65"/>
      <c r="G82" s="65"/>
      <c r="H82" s="65"/>
      <c r="I82" s="65"/>
      <c r="J82" s="65"/>
      <c r="K82" s="65"/>
      <c r="L82" s="65"/>
      <c r="M82" s="65"/>
    </row>
    <row r="83" spans="1:13" ht="27">
      <c r="A83" s="77">
        <v>4630</v>
      </c>
      <c r="B83" s="78" t="s">
        <v>361</v>
      </c>
      <c r="C83" s="90" t="s">
        <v>410</v>
      </c>
      <c r="D83" s="78" t="s">
        <v>361</v>
      </c>
      <c r="E83" s="97"/>
      <c r="F83" s="23"/>
      <c r="G83" s="23"/>
      <c r="H83" s="23"/>
      <c r="I83" s="23"/>
      <c r="J83" s="23"/>
      <c r="K83" s="23"/>
      <c r="L83" s="23"/>
      <c r="M83" s="23"/>
    </row>
    <row r="84" spans="1:13">
      <c r="A84" s="57"/>
      <c r="B84" s="80"/>
      <c r="C84" s="64" t="s">
        <v>110</v>
      </c>
      <c r="D84" s="80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8" customHeight="1">
      <c r="A85" s="82">
        <v>4634</v>
      </c>
      <c r="B85" s="85">
        <v>4729</v>
      </c>
      <c r="C85" s="88" t="s">
        <v>348</v>
      </c>
      <c r="D85" s="85">
        <v>4729</v>
      </c>
      <c r="E85" s="33"/>
      <c r="F85" s="33"/>
      <c r="G85" s="33"/>
      <c r="H85" s="33"/>
      <c r="I85" s="33"/>
      <c r="J85" s="33"/>
      <c r="K85" s="33"/>
      <c r="L85" s="33"/>
      <c r="M85" s="33"/>
    </row>
    <row r="86" spans="1:13" ht="16.5" customHeight="1">
      <c r="A86" s="74">
        <v>4700</v>
      </c>
      <c r="B86" s="75" t="s">
        <v>361</v>
      </c>
      <c r="C86" s="98" t="s">
        <v>411</v>
      </c>
      <c r="D86" s="75" t="s">
        <v>361</v>
      </c>
      <c r="E86" s="21"/>
      <c r="F86" s="21"/>
      <c r="G86" s="21"/>
      <c r="H86" s="21"/>
      <c r="I86" s="21"/>
      <c r="J86" s="21"/>
      <c r="K86" s="21"/>
      <c r="L86" s="21"/>
      <c r="M86" s="21"/>
    </row>
    <row r="87" spans="1:13">
      <c r="A87" s="62"/>
      <c r="B87" s="63"/>
      <c r="C87" s="64" t="s">
        <v>383</v>
      </c>
      <c r="D87" s="63"/>
      <c r="E87" s="65"/>
      <c r="F87" s="65"/>
      <c r="G87" s="65"/>
      <c r="H87" s="65"/>
      <c r="I87" s="65"/>
      <c r="J87" s="65"/>
      <c r="K87" s="65"/>
      <c r="L87" s="65"/>
      <c r="M87" s="65"/>
    </row>
    <row r="88" spans="1:13" ht="27">
      <c r="A88" s="77">
        <v>4710</v>
      </c>
      <c r="B88" s="78" t="s">
        <v>361</v>
      </c>
      <c r="C88" s="87" t="s">
        <v>412</v>
      </c>
      <c r="D88" s="78" t="s">
        <v>361</v>
      </c>
      <c r="E88" s="23"/>
      <c r="F88" s="23"/>
      <c r="G88" s="23"/>
      <c r="H88" s="23"/>
      <c r="I88" s="23"/>
      <c r="J88" s="23"/>
      <c r="K88" s="23"/>
      <c r="L88" s="23"/>
      <c r="M88" s="23"/>
    </row>
    <row r="89" spans="1:13">
      <c r="A89" s="57"/>
      <c r="B89" s="80"/>
      <c r="C89" s="64" t="s">
        <v>110</v>
      </c>
      <c r="D89" s="80"/>
      <c r="E89" s="65"/>
      <c r="F89" s="65"/>
      <c r="G89" s="65"/>
      <c r="H89" s="65"/>
      <c r="I89" s="65"/>
      <c r="J89" s="65"/>
      <c r="K89" s="65"/>
      <c r="L89" s="65"/>
      <c r="M89" s="65"/>
    </row>
    <row r="90" spans="1:13" ht="30.75" customHeight="1">
      <c r="A90" s="82">
        <v>4712</v>
      </c>
      <c r="B90" s="85">
        <v>4819</v>
      </c>
      <c r="C90" s="88" t="s">
        <v>219</v>
      </c>
      <c r="D90" s="85">
        <v>4819</v>
      </c>
      <c r="E90" s="33"/>
      <c r="F90" s="33"/>
      <c r="G90" s="33"/>
      <c r="H90" s="33"/>
      <c r="I90" s="33"/>
      <c r="J90" s="33"/>
      <c r="K90" s="33"/>
      <c r="L90" s="33"/>
      <c r="M90" s="33"/>
    </row>
    <row r="91" spans="1:13" ht="54">
      <c r="A91" s="77">
        <v>4720</v>
      </c>
      <c r="B91" s="78" t="s">
        <v>361</v>
      </c>
      <c r="C91" s="90" t="s">
        <v>413</v>
      </c>
      <c r="D91" s="78" t="s">
        <v>361</v>
      </c>
      <c r="E91" s="99"/>
      <c r="F91" s="99"/>
      <c r="G91" s="99"/>
      <c r="H91" s="99"/>
      <c r="I91" s="99"/>
      <c r="J91" s="99"/>
      <c r="K91" s="99"/>
      <c r="L91" s="99"/>
      <c r="M91" s="99"/>
    </row>
    <row r="92" spans="1:13">
      <c r="A92" s="57"/>
      <c r="B92" s="80"/>
      <c r="C92" s="64" t="s">
        <v>110</v>
      </c>
      <c r="D92" s="80"/>
      <c r="E92" s="65"/>
      <c r="F92" s="65"/>
      <c r="G92" s="65"/>
      <c r="H92" s="65"/>
      <c r="I92" s="65"/>
      <c r="J92" s="65"/>
      <c r="K92" s="65"/>
      <c r="L92" s="65"/>
      <c r="M92" s="65"/>
    </row>
    <row r="93" spans="1:13" ht="19.5" customHeight="1">
      <c r="A93" s="82">
        <v>4723</v>
      </c>
      <c r="B93" s="85">
        <v>4823</v>
      </c>
      <c r="C93" s="88" t="s">
        <v>133</v>
      </c>
      <c r="D93" s="85">
        <v>4823</v>
      </c>
      <c r="E93" s="33"/>
      <c r="F93" s="33"/>
      <c r="G93" s="33"/>
      <c r="H93" s="33"/>
      <c r="I93" s="33"/>
      <c r="J93" s="33"/>
      <c r="K93" s="33"/>
      <c r="L93" s="33"/>
      <c r="M93" s="33"/>
    </row>
    <row r="94" spans="1:13" ht="18" customHeight="1">
      <c r="A94" s="77">
        <v>4760</v>
      </c>
      <c r="B94" s="78" t="s">
        <v>361</v>
      </c>
      <c r="C94" s="90" t="s">
        <v>414</v>
      </c>
      <c r="D94" s="78" t="s">
        <v>361</v>
      </c>
      <c r="E94" s="99"/>
      <c r="F94" s="99"/>
      <c r="G94" s="99"/>
      <c r="H94" s="99"/>
      <c r="I94" s="99"/>
      <c r="J94" s="99"/>
      <c r="K94" s="99"/>
      <c r="L94" s="99"/>
      <c r="M94" s="99"/>
    </row>
    <row r="95" spans="1:13">
      <c r="A95" s="57"/>
      <c r="B95" s="80"/>
      <c r="C95" s="64" t="s">
        <v>110</v>
      </c>
      <c r="D95" s="80"/>
      <c r="E95" s="65"/>
      <c r="F95" s="65"/>
      <c r="G95" s="65"/>
      <c r="H95" s="65"/>
      <c r="I95" s="65"/>
      <c r="J95" s="65"/>
      <c r="K95" s="65"/>
      <c r="L95" s="65"/>
      <c r="M95" s="65"/>
    </row>
    <row r="96" spans="1:13" ht="16.5" customHeight="1">
      <c r="A96" s="82">
        <v>4761</v>
      </c>
      <c r="B96" s="85">
        <v>4861</v>
      </c>
      <c r="C96" s="88" t="s">
        <v>134</v>
      </c>
      <c r="D96" s="85">
        <v>4861</v>
      </c>
      <c r="E96" s="33"/>
      <c r="F96" s="33"/>
      <c r="G96" s="33"/>
      <c r="H96" s="33"/>
      <c r="I96" s="33"/>
      <c r="J96" s="33"/>
      <c r="K96" s="33"/>
      <c r="L96" s="33"/>
      <c r="M96" s="33"/>
    </row>
    <row r="97" spans="1:13" ht="16.5" customHeight="1">
      <c r="A97" s="77">
        <v>4770</v>
      </c>
      <c r="B97" s="78" t="s">
        <v>361</v>
      </c>
      <c r="C97" s="90" t="s">
        <v>415</v>
      </c>
      <c r="D97" s="78" t="s">
        <v>361</v>
      </c>
      <c r="E97" s="99"/>
      <c r="F97" s="99"/>
      <c r="G97" s="99"/>
      <c r="H97" s="99"/>
      <c r="I97" s="99"/>
      <c r="J97" s="99"/>
      <c r="K97" s="99"/>
      <c r="L97" s="99"/>
      <c r="M97" s="99"/>
    </row>
    <row r="98" spans="1:13">
      <c r="A98" s="57"/>
      <c r="B98" s="80"/>
      <c r="C98" s="64" t="s">
        <v>110</v>
      </c>
      <c r="D98" s="80"/>
      <c r="E98" s="65"/>
      <c r="F98" s="65"/>
      <c r="G98" s="65"/>
      <c r="H98" s="65"/>
      <c r="I98" s="65"/>
      <c r="J98" s="65"/>
      <c r="K98" s="65"/>
      <c r="L98" s="65"/>
      <c r="M98" s="65"/>
    </row>
    <row r="99" spans="1:13" ht="17.25" customHeight="1">
      <c r="A99" s="82">
        <v>4771</v>
      </c>
      <c r="B99" s="85">
        <v>4891</v>
      </c>
      <c r="C99" s="100" t="s">
        <v>416</v>
      </c>
      <c r="D99" s="85">
        <v>4891</v>
      </c>
      <c r="E99" s="33"/>
      <c r="F99" s="33"/>
      <c r="G99" s="33"/>
      <c r="H99" s="33"/>
      <c r="I99" s="33"/>
      <c r="J99" s="33"/>
      <c r="K99" s="33"/>
      <c r="L99" s="33"/>
      <c r="M99" s="33"/>
    </row>
    <row r="100" spans="1:13" ht="42.75" customHeight="1">
      <c r="A100" s="82">
        <v>4772</v>
      </c>
      <c r="B100" s="101" t="s">
        <v>361</v>
      </c>
      <c r="C100" s="88" t="s">
        <v>417</v>
      </c>
      <c r="D100" s="101" t="s">
        <v>361</v>
      </c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s="55" customFormat="1" ht="28.5">
      <c r="A101" s="68">
        <v>5000</v>
      </c>
      <c r="B101" s="102" t="s">
        <v>361</v>
      </c>
      <c r="C101" s="103" t="s">
        <v>418</v>
      </c>
      <c r="D101" s="102" t="s">
        <v>361</v>
      </c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>
      <c r="A102" s="62"/>
      <c r="B102" s="63"/>
      <c r="C102" s="64" t="s">
        <v>383</v>
      </c>
      <c r="D102" s="63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ht="20.25" customHeight="1">
      <c r="A103" s="74">
        <v>5100</v>
      </c>
      <c r="B103" s="75" t="s">
        <v>361</v>
      </c>
      <c r="C103" s="89" t="s">
        <v>419</v>
      </c>
      <c r="D103" s="75" t="s">
        <v>361</v>
      </c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>
      <c r="A104" s="62"/>
      <c r="B104" s="63"/>
      <c r="C104" s="64" t="s">
        <v>383</v>
      </c>
      <c r="D104" s="63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18.75" customHeight="1">
      <c r="A105" s="77">
        <v>5110</v>
      </c>
      <c r="B105" s="78" t="s">
        <v>361</v>
      </c>
      <c r="C105" s="90" t="s">
        <v>420</v>
      </c>
      <c r="D105" s="78" t="s">
        <v>361</v>
      </c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13.5" customHeight="1">
      <c r="A106" s="57"/>
      <c r="B106" s="80"/>
      <c r="C106" s="64" t="s">
        <v>110</v>
      </c>
      <c r="D106" s="80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ht="18" customHeight="1">
      <c r="A107" s="82">
        <v>5111</v>
      </c>
      <c r="B107" s="85">
        <v>5111</v>
      </c>
      <c r="C107" s="88" t="s">
        <v>421</v>
      </c>
      <c r="D107" s="85">
        <v>5111</v>
      </c>
      <c r="E107" s="33"/>
      <c r="F107" s="105"/>
      <c r="G107" s="105"/>
      <c r="H107" s="105"/>
      <c r="I107" s="105"/>
      <c r="J107" s="105"/>
      <c r="K107" s="105"/>
      <c r="L107" s="105"/>
      <c r="M107" s="105"/>
    </row>
    <row r="108" spans="1:13" ht="18" customHeight="1">
      <c r="A108" s="82">
        <v>5112</v>
      </c>
      <c r="B108" s="85">
        <v>5112</v>
      </c>
      <c r="C108" s="88" t="s">
        <v>173</v>
      </c>
      <c r="D108" s="85">
        <v>5112</v>
      </c>
      <c r="E108" s="33"/>
      <c r="F108" s="105"/>
      <c r="G108" s="105"/>
      <c r="H108" s="105"/>
      <c r="I108" s="105"/>
      <c r="J108" s="105"/>
      <c r="K108" s="105"/>
      <c r="L108" s="105"/>
      <c r="M108" s="105"/>
    </row>
    <row r="109" spans="1:13" ht="18" customHeight="1">
      <c r="A109" s="82">
        <v>5113</v>
      </c>
      <c r="B109" s="85">
        <v>5113</v>
      </c>
      <c r="C109" s="88" t="s">
        <v>174</v>
      </c>
      <c r="D109" s="85">
        <v>5113</v>
      </c>
      <c r="E109" s="33"/>
      <c r="F109" s="105"/>
      <c r="G109" s="105"/>
      <c r="H109" s="105"/>
      <c r="I109" s="105"/>
      <c r="J109" s="105"/>
      <c r="K109" s="105"/>
      <c r="L109" s="105"/>
      <c r="M109" s="105"/>
    </row>
    <row r="110" spans="1:13" ht="19.5" customHeight="1">
      <c r="A110" s="77">
        <v>5120</v>
      </c>
      <c r="B110" s="78" t="s">
        <v>361</v>
      </c>
      <c r="C110" s="90" t="s">
        <v>422</v>
      </c>
      <c r="D110" s="78" t="s">
        <v>361</v>
      </c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>
      <c r="A111" s="57"/>
      <c r="B111" s="80"/>
      <c r="C111" s="106" t="s">
        <v>110</v>
      </c>
      <c r="D111" s="80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1:13" ht="17.25" customHeight="1">
      <c r="A112" s="82">
        <v>5121</v>
      </c>
      <c r="B112" s="85">
        <v>5121</v>
      </c>
      <c r="C112" s="88" t="s">
        <v>423</v>
      </c>
      <c r="D112" s="85">
        <v>5121</v>
      </c>
      <c r="E112" s="33"/>
      <c r="F112" s="105"/>
      <c r="G112" s="105"/>
      <c r="H112" s="105"/>
      <c r="I112" s="105"/>
      <c r="J112" s="105"/>
      <c r="K112" s="105"/>
      <c r="L112" s="105"/>
      <c r="M112" s="105"/>
    </row>
    <row r="113" spans="1:13" ht="17.25" customHeight="1">
      <c r="A113" s="82">
        <v>5122</v>
      </c>
      <c r="B113" s="85">
        <v>5122</v>
      </c>
      <c r="C113" s="88" t="s">
        <v>332</v>
      </c>
      <c r="D113" s="85">
        <v>5122</v>
      </c>
      <c r="E113" s="33"/>
      <c r="F113" s="105"/>
      <c r="G113" s="105"/>
      <c r="H113" s="105"/>
      <c r="I113" s="105"/>
      <c r="J113" s="105"/>
      <c r="K113" s="105"/>
      <c r="L113" s="105"/>
      <c r="M113" s="105"/>
    </row>
    <row r="114" spans="1:13" ht="17.25" customHeight="1">
      <c r="A114" s="82">
        <v>5123</v>
      </c>
      <c r="B114" s="85">
        <v>5129</v>
      </c>
      <c r="C114" s="88" t="s">
        <v>424</v>
      </c>
      <c r="D114" s="85">
        <v>5129</v>
      </c>
      <c r="E114" s="33"/>
      <c r="F114" s="105"/>
      <c r="G114" s="105"/>
      <c r="H114" s="105"/>
      <c r="I114" s="105"/>
      <c r="J114" s="105"/>
      <c r="K114" s="105"/>
      <c r="L114" s="105"/>
      <c r="M114" s="105"/>
    </row>
    <row r="115" spans="1:13" ht="17.25" customHeight="1">
      <c r="A115" s="77">
        <v>5130</v>
      </c>
      <c r="B115" s="78" t="s">
        <v>361</v>
      </c>
      <c r="C115" s="90" t="s">
        <v>425</v>
      </c>
      <c r="D115" s="78" t="s">
        <v>361</v>
      </c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>
      <c r="A116" s="57"/>
      <c r="B116" s="80"/>
      <c r="C116" s="64" t="s">
        <v>110</v>
      </c>
      <c r="D116" s="80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ht="16.5" customHeight="1">
      <c r="A117" s="82">
        <v>5132</v>
      </c>
      <c r="B117" s="85">
        <v>5132</v>
      </c>
      <c r="C117" s="88" t="s">
        <v>426</v>
      </c>
      <c r="D117" s="85">
        <v>5132</v>
      </c>
      <c r="E117" s="33"/>
      <c r="F117" s="105"/>
      <c r="G117" s="105"/>
      <c r="H117" s="105"/>
      <c r="I117" s="105"/>
      <c r="J117" s="105"/>
      <c r="K117" s="105"/>
      <c r="L117" s="105"/>
      <c r="M117" s="105"/>
    </row>
    <row r="118" spans="1:13" ht="16.5" customHeight="1">
      <c r="A118" s="82">
        <v>5133</v>
      </c>
      <c r="B118" s="85">
        <v>5133</v>
      </c>
      <c r="C118" s="88" t="s">
        <v>197</v>
      </c>
      <c r="D118" s="85">
        <v>5133</v>
      </c>
      <c r="E118" s="33"/>
      <c r="F118" s="105"/>
      <c r="G118" s="105"/>
      <c r="H118" s="105"/>
      <c r="I118" s="105"/>
      <c r="J118" s="105"/>
      <c r="K118" s="105"/>
      <c r="L118" s="105"/>
      <c r="M118" s="105"/>
    </row>
    <row r="119" spans="1:13" ht="16.5" customHeight="1">
      <c r="A119" s="82">
        <v>5134</v>
      </c>
      <c r="B119" s="85">
        <v>5134</v>
      </c>
      <c r="C119" s="88" t="s">
        <v>139</v>
      </c>
      <c r="D119" s="85">
        <v>5134</v>
      </c>
      <c r="E119" s="33"/>
      <c r="F119" s="105"/>
      <c r="G119" s="105"/>
      <c r="H119" s="105"/>
      <c r="I119" s="105"/>
      <c r="J119" s="105"/>
      <c r="K119" s="105"/>
      <c r="L119" s="105"/>
      <c r="M119" s="105"/>
    </row>
    <row r="120" spans="1:13" ht="16.5" customHeight="1">
      <c r="A120" s="74">
        <v>5200</v>
      </c>
      <c r="B120" s="75" t="s">
        <v>361</v>
      </c>
      <c r="C120" s="96" t="s">
        <v>427</v>
      </c>
      <c r="D120" s="75" t="s">
        <v>361</v>
      </c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>
      <c r="A121" s="62"/>
      <c r="B121" s="63"/>
      <c r="C121" s="64" t="s">
        <v>383</v>
      </c>
      <c r="D121" s="63"/>
      <c r="E121" s="65"/>
      <c r="F121" s="20"/>
      <c r="G121" s="20"/>
      <c r="H121" s="20"/>
      <c r="I121" s="20"/>
      <c r="J121" s="20"/>
      <c r="K121" s="20"/>
      <c r="L121" s="20"/>
      <c r="M121" s="20"/>
    </row>
    <row r="122" spans="1:13" ht="19.5" customHeight="1">
      <c r="A122" s="82">
        <v>5221</v>
      </c>
      <c r="B122" s="85">
        <v>5221</v>
      </c>
      <c r="C122" s="88" t="s">
        <v>428</v>
      </c>
      <c r="D122" s="85">
        <v>5221</v>
      </c>
      <c r="E122" s="33"/>
      <c r="F122" s="105"/>
      <c r="G122" s="105"/>
      <c r="H122" s="105"/>
      <c r="I122" s="105"/>
      <c r="J122" s="105"/>
      <c r="K122" s="105"/>
      <c r="L122" s="105"/>
      <c r="M122" s="105"/>
    </row>
    <row r="123" spans="1:13" ht="28.5">
      <c r="A123" s="102" t="s">
        <v>429</v>
      </c>
      <c r="B123" s="107" t="s">
        <v>361</v>
      </c>
      <c r="C123" s="108" t="s">
        <v>430</v>
      </c>
      <c r="D123" s="107" t="s">
        <v>361</v>
      </c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1:13">
      <c r="A124" s="13"/>
      <c r="B124" s="80"/>
      <c r="C124" s="106" t="s">
        <v>108</v>
      </c>
      <c r="D124" s="80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ht="29.25" customHeight="1">
      <c r="A125" s="75" t="s">
        <v>431</v>
      </c>
      <c r="B125" s="75" t="s">
        <v>361</v>
      </c>
      <c r="C125" s="86" t="s">
        <v>432</v>
      </c>
      <c r="D125" s="75" t="s">
        <v>361</v>
      </c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1:13">
      <c r="A126" s="13"/>
      <c r="B126" s="13"/>
      <c r="C126" s="106" t="s">
        <v>108</v>
      </c>
      <c r="D126" s="13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 ht="18.75" customHeight="1">
      <c r="A127" s="101" t="s">
        <v>433</v>
      </c>
      <c r="B127" s="85">
        <v>8111</v>
      </c>
      <c r="C127" s="110" t="s">
        <v>434</v>
      </c>
      <c r="D127" s="85">
        <v>8111</v>
      </c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ht="29.25" customHeight="1">
      <c r="A128" s="111" t="s">
        <v>435</v>
      </c>
      <c r="B128" s="75" t="s">
        <v>361</v>
      </c>
      <c r="C128" s="86" t="s">
        <v>436</v>
      </c>
      <c r="D128" s="75" t="s">
        <v>361</v>
      </c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1:13">
      <c r="A129" s="112"/>
      <c r="B129" s="80"/>
      <c r="C129" s="106" t="s">
        <v>108</v>
      </c>
      <c r="D129" s="80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ht="18.75" customHeight="1">
      <c r="A130" s="113" t="s">
        <v>437</v>
      </c>
      <c r="B130" s="85">
        <v>8411</v>
      </c>
      <c r="C130" s="110" t="s">
        <v>438</v>
      </c>
      <c r="D130" s="85">
        <v>8411</v>
      </c>
      <c r="E130" s="33"/>
      <c r="F130" s="33"/>
      <c r="G130" s="33"/>
      <c r="H130" s="33"/>
      <c r="I130" s="33"/>
      <c r="J130" s="33"/>
      <c r="K130" s="33"/>
      <c r="L130" s="33"/>
      <c r="M130" s="33"/>
    </row>
  </sheetData>
  <mergeCells count="18"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  <mergeCell ref="E1:J1"/>
    <mergeCell ref="K1:M1"/>
    <mergeCell ref="E2:J2"/>
    <mergeCell ref="K2:M2"/>
    <mergeCell ref="E3:J3"/>
    <mergeCell ref="K3:M3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371" t="s">
        <v>465</v>
      </c>
      <c r="B1" s="371"/>
      <c r="C1" s="371"/>
      <c r="D1" s="143" t="s">
        <v>588</v>
      </c>
      <c r="E1" s="144">
        <v>15</v>
      </c>
    </row>
    <row r="2" spans="1:5" ht="62.25" customHeight="1">
      <c r="A2" s="372" t="s">
        <v>466</v>
      </c>
      <c r="B2" s="372"/>
      <c r="C2" s="372"/>
    </row>
    <row r="3" spans="1:5" ht="14.25">
      <c r="A3" s="3"/>
      <c r="B3" s="3"/>
      <c r="C3" s="3"/>
    </row>
    <row r="4" spans="1:5" ht="14.25">
      <c r="A4" s="3"/>
      <c r="B4" s="3"/>
      <c r="C4" s="137" t="s">
        <v>467</v>
      </c>
    </row>
    <row r="5" spans="1:5" ht="14.25">
      <c r="A5" s="138" t="s">
        <v>468</v>
      </c>
      <c r="B5" s="138" t="s">
        <v>469</v>
      </c>
      <c r="C5" s="138" t="s">
        <v>470</v>
      </c>
      <c r="D5" s="222" t="s">
        <v>574</v>
      </c>
      <c r="E5" s="222" t="s">
        <v>575</v>
      </c>
    </row>
    <row r="6" spans="1:5" ht="14.25">
      <c r="A6" s="139">
        <v>1</v>
      </c>
      <c r="B6" s="140" t="s">
        <v>471</v>
      </c>
      <c r="C6" s="141" t="e">
        <f>VLOOKUP($D$1,#REF!,Hashvt!$E$1)</f>
        <v>#REF!</v>
      </c>
      <c r="D6">
        <v>0</v>
      </c>
      <c r="E6" s="213" t="e">
        <f>+D6+C6</f>
        <v>#REF!</v>
      </c>
    </row>
    <row r="7" spans="1:5" ht="14.25">
      <c r="A7" s="139">
        <v>2</v>
      </c>
      <c r="B7" s="140" t="s">
        <v>472</v>
      </c>
      <c r="C7" s="141">
        <f>VLOOKUP($D$1,'havelvac 7.2'!$A$13:$AC$1490,Hashvt!$E$1)</f>
        <v>0</v>
      </c>
      <c r="D7" s="213">
        <v>11189.2</v>
      </c>
      <c r="E7" s="213">
        <f t="shared" ref="E7:E18" si="0">+D7+C7</f>
        <v>11189.2</v>
      </c>
    </row>
    <row r="8" spans="1:5" ht="14.25">
      <c r="A8" s="139">
        <v>3</v>
      </c>
      <c r="B8" s="140" t="s">
        <v>473</v>
      </c>
      <c r="C8" s="141">
        <f>VLOOKUP($D$1,'havelvac 7.3'!$A$13:$AC$805,Hashvt!$E$1)</f>
        <v>0</v>
      </c>
      <c r="D8" s="213">
        <v>7303.8</v>
      </c>
      <c r="E8" s="213">
        <f t="shared" si="0"/>
        <v>7303.8</v>
      </c>
    </row>
    <row r="9" spans="1:5" ht="14.25">
      <c r="A9" s="139">
        <v>4</v>
      </c>
      <c r="B9" s="140" t="s">
        <v>474</v>
      </c>
      <c r="C9" s="141">
        <f>VLOOKUP($D$1,'havelvac 7.4'!$A$13:$AC$804,Hashvt!$E$1)</f>
        <v>0</v>
      </c>
      <c r="D9" s="213">
        <v>11189.2</v>
      </c>
      <c r="E9" s="213">
        <f t="shared" si="0"/>
        <v>11189.2</v>
      </c>
    </row>
    <row r="10" spans="1:5" ht="14.25">
      <c r="A10" s="139">
        <v>5</v>
      </c>
      <c r="B10" s="140" t="s">
        <v>475</v>
      </c>
      <c r="C10" s="141">
        <f>VLOOKUP($D$1,'havelvac 7.5'!$A$13:$AC$1490,Hashvt!$E$1)</f>
        <v>0</v>
      </c>
      <c r="D10" s="213">
        <v>0</v>
      </c>
      <c r="E10" s="213">
        <f t="shared" si="0"/>
        <v>0</v>
      </c>
    </row>
    <row r="11" spans="1:5" ht="14.25">
      <c r="A11" s="139">
        <v>6</v>
      </c>
      <c r="B11" s="140" t="s">
        <v>476</v>
      </c>
      <c r="C11" s="141">
        <f>VLOOKUP($D$1,'havelvac 7.6'!$A$13:$AC$1490,Hashvt!$E$1)</f>
        <v>0</v>
      </c>
      <c r="D11" s="213">
        <v>11189.2</v>
      </c>
      <c r="E11" s="213">
        <f t="shared" si="0"/>
        <v>11189.2</v>
      </c>
    </row>
    <row r="12" spans="1:5" ht="14.25">
      <c r="A12" s="139">
        <v>7</v>
      </c>
      <c r="B12" s="140" t="s">
        <v>477</v>
      </c>
      <c r="C12" s="141">
        <f>VLOOKUP($D$1,'havelvac 7.7'!$A$13:$AC$1490,Hashvt!$E$1)</f>
        <v>0</v>
      </c>
      <c r="D12" s="213">
        <v>11189.1001</v>
      </c>
      <c r="E12" s="213">
        <f t="shared" si="0"/>
        <v>11189.1001</v>
      </c>
    </row>
    <row r="13" spans="1:5" ht="14.25">
      <c r="A13" s="139">
        <v>8</v>
      </c>
      <c r="B13" s="140" t="s">
        <v>478</v>
      </c>
      <c r="C13" s="141">
        <f>VLOOKUP($D$1,'havelvac 7.9'!$A$13:$AC$1490,Hashvt!$E$1)</f>
        <v>0</v>
      </c>
      <c r="D13" s="213">
        <v>11189.1</v>
      </c>
      <c r="E13" s="213">
        <f t="shared" si="0"/>
        <v>11189.1</v>
      </c>
    </row>
    <row r="14" spans="1:5" ht="14.25">
      <c r="A14" s="139">
        <v>9</v>
      </c>
      <c r="B14" s="140" t="s">
        <v>479</v>
      </c>
      <c r="C14" s="141">
        <f>VLOOKUP($D$1,'havelvac 7.8'!$A$13:$AC$1490,Hashvt!$E$1)</f>
        <v>0</v>
      </c>
      <c r="D14" s="213">
        <v>11189.1</v>
      </c>
      <c r="E14" s="213">
        <f t="shared" si="0"/>
        <v>11189.1</v>
      </c>
    </row>
    <row r="15" spans="1:5" ht="14.25">
      <c r="A15" s="139">
        <v>10</v>
      </c>
      <c r="B15" s="140" t="s">
        <v>480</v>
      </c>
      <c r="C15" s="141">
        <f>VLOOKUP($D$1,'havelvac 7.10'!$A$13:$AC$1490,Hashvt!$E$1)</f>
        <v>0</v>
      </c>
      <c r="D15" s="213">
        <v>0</v>
      </c>
      <c r="E15" s="213">
        <f t="shared" si="0"/>
        <v>0</v>
      </c>
    </row>
    <row r="16" spans="1:5" ht="14.25">
      <c r="A16" s="139">
        <v>11</v>
      </c>
      <c r="B16" s="140" t="s">
        <v>481</v>
      </c>
      <c r="C16" s="141">
        <f>VLOOKUP($D$1,'havelvac 7.11'!$A$13:$AC$1490,Hashvt!$E$1)</f>
        <v>0</v>
      </c>
      <c r="D16" s="213">
        <v>0</v>
      </c>
      <c r="E16" s="213">
        <f t="shared" si="0"/>
        <v>0</v>
      </c>
    </row>
    <row r="17" spans="1:5" ht="14.25">
      <c r="A17" s="139">
        <v>12</v>
      </c>
      <c r="B17" s="140" t="s">
        <v>482</v>
      </c>
      <c r="C17" s="141">
        <f>VLOOKUP($D$1,'havelvac 7.12'!$A$13:$P$1490,Hashvt!$E$1)</f>
        <v>0</v>
      </c>
      <c r="D17" s="213">
        <v>11189.2</v>
      </c>
      <c r="E17" s="213">
        <f t="shared" si="0"/>
        <v>11189.2</v>
      </c>
    </row>
    <row r="18" spans="1:5" ht="14.25">
      <c r="A18" s="139">
        <v>13</v>
      </c>
      <c r="B18" s="140" t="s">
        <v>483</v>
      </c>
      <c r="C18" s="141">
        <f>VLOOKUP($D$1,'havelvac 7.13'!$A$13:$P$1486,Hashvt!$E$1)</f>
        <v>0</v>
      </c>
      <c r="D18" s="213">
        <v>7303.8</v>
      </c>
      <c r="E18" s="213">
        <f t="shared" si="0"/>
        <v>7303.8</v>
      </c>
    </row>
    <row r="19" spans="1:5" ht="22.5" customHeight="1">
      <c r="A19" s="373" t="s">
        <v>484</v>
      </c>
      <c r="B19" s="374"/>
      <c r="C19" s="142" t="e">
        <f>SUM(C6:C18)</f>
        <v>#REF!</v>
      </c>
      <c r="D19" s="142">
        <f>SUM(D7:D18)</f>
        <v>92931.700100000002</v>
      </c>
      <c r="E19" s="142">
        <f>SUM(E7:E18)</f>
        <v>92931.700100000002</v>
      </c>
    </row>
    <row r="20" spans="1:5" ht="14.25">
      <c r="C20" s="142"/>
    </row>
    <row r="21" spans="1:5">
      <c r="C21" s="213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5.140625" style="119" hidden="1" customWidth="1"/>
    <col min="7" max="7" width="5.5703125" style="120" hidden="1" customWidth="1"/>
    <col min="8" max="8" width="1.71093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85546875" style="209" customWidth="1"/>
    <col min="14" max="14" width="16.140625" style="38" customWidth="1"/>
    <col min="15" max="15" width="16.5703125" style="38" customWidth="1"/>
    <col min="16" max="16" width="7.85546875" style="4" customWidth="1"/>
    <col min="17" max="17" width="14.85546875" style="4" customWidth="1"/>
    <col min="18" max="18" width="7.85546875" style="4" customWidth="1"/>
    <col min="19" max="19" width="16.7109375" style="4" customWidth="1"/>
    <col min="20" max="20" width="8.140625" style="4" customWidth="1"/>
    <col min="21" max="21" width="16.42578125" style="4" customWidth="1"/>
    <col min="22" max="22" width="15.28515625" style="4" customWidth="1"/>
    <col min="23" max="23" width="8" style="4" customWidth="1"/>
    <col min="24" max="24" width="13.140625" style="4" customWidth="1"/>
    <col min="25" max="25" width="8.28515625" style="4" customWidth="1"/>
    <col min="26" max="26" width="13" style="4" customWidth="1"/>
    <col min="27" max="27" width="8.42578125" style="4" customWidth="1"/>
    <col min="28" max="28" width="13" style="4" customWidth="1"/>
    <col min="29" max="16384" width="9.140625" style="4"/>
  </cols>
  <sheetData>
    <row r="1" spans="1:28" ht="39.75" customHeight="1">
      <c r="A1" s="121" t="s">
        <v>490</v>
      </c>
      <c r="H1" s="375" t="s">
        <v>43</v>
      </c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</row>
    <row r="2" spans="1:28" hidden="1">
      <c r="A2" s="122"/>
      <c r="H2" s="136"/>
      <c r="I2" s="136"/>
      <c r="J2" s="136"/>
      <c r="K2" s="136"/>
      <c r="L2" s="136"/>
      <c r="M2" s="210"/>
      <c r="N2" s="136"/>
      <c r="O2" s="136"/>
      <c r="P2" s="136"/>
      <c r="Q2" s="136"/>
    </row>
    <row r="3" spans="1:28">
      <c r="A3" s="122"/>
      <c r="I3" s="6"/>
      <c r="J3" s="42"/>
      <c r="K3" s="42"/>
      <c r="L3" s="7"/>
      <c r="M3" s="208"/>
      <c r="N3" s="8"/>
      <c r="O3" s="8"/>
      <c r="P3" s="8"/>
      <c r="Q3" s="8"/>
      <c r="R3" s="8"/>
    </row>
    <row r="4" spans="1:28" ht="15.75" customHeight="1">
      <c r="A4" s="122"/>
      <c r="H4" s="385" t="s">
        <v>98</v>
      </c>
      <c r="I4" s="385" t="s">
        <v>99</v>
      </c>
      <c r="J4" s="388" t="s">
        <v>100</v>
      </c>
      <c r="K4" s="388" t="s">
        <v>101</v>
      </c>
      <c r="L4" s="391" t="s">
        <v>102</v>
      </c>
      <c r="M4" s="394" t="s">
        <v>103</v>
      </c>
      <c r="N4" s="382" t="s">
        <v>585</v>
      </c>
      <c r="O4" s="376" t="s">
        <v>586</v>
      </c>
      <c r="P4" s="377"/>
      <c r="Q4" s="377"/>
      <c r="R4" s="377"/>
      <c r="S4" s="377"/>
      <c r="T4" s="377"/>
      <c r="U4" s="378"/>
      <c r="V4" s="376" t="s">
        <v>587</v>
      </c>
      <c r="W4" s="377"/>
      <c r="X4" s="377"/>
      <c r="Y4" s="377"/>
      <c r="Z4" s="377"/>
      <c r="AA4" s="377"/>
      <c r="AB4" s="378"/>
    </row>
    <row r="5" spans="1:28" s="9" customFormat="1" ht="5.25" customHeight="1">
      <c r="A5" s="122"/>
      <c r="B5" s="115"/>
      <c r="C5" s="116"/>
      <c r="D5" s="117"/>
      <c r="E5" s="118"/>
      <c r="F5" s="119"/>
      <c r="G5" s="120"/>
      <c r="H5" s="386"/>
      <c r="I5" s="386"/>
      <c r="J5" s="389"/>
      <c r="K5" s="389"/>
      <c r="L5" s="392"/>
      <c r="M5" s="395"/>
      <c r="N5" s="383"/>
      <c r="O5" s="379"/>
      <c r="P5" s="380"/>
      <c r="Q5" s="380"/>
      <c r="R5" s="380"/>
      <c r="S5" s="380"/>
      <c r="T5" s="380"/>
      <c r="U5" s="381"/>
      <c r="V5" s="379"/>
      <c r="W5" s="380"/>
      <c r="X5" s="380"/>
      <c r="Y5" s="380"/>
      <c r="Z5" s="380"/>
      <c r="AA5" s="380"/>
      <c r="AB5" s="381"/>
    </row>
    <row r="6" spans="1:28" s="10" customFormat="1" ht="31.5" customHeight="1">
      <c r="A6" s="122"/>
      <c r="B6" s="123"/>
      <c r="C6" s="124"/>
      <c r="D6" s="125"/>
      <c r="E6" s="126"/>
      <c r="F6" s="127"/>
      <c r="G6" s="128"/>
      <c r="H6" s="387"/>
      <c r="I6" s="387"/>
      <c r="J6" s="390"/>
      <c r="K6" s="390"/>
      <c r="L6" s="393"/>
      <c r="M6" s="396"/>
      <c r="N6" s="384"/>
      <c r="O6" s="2" t="s">
        <v>378</v>
      </c>
      <c r="P6" s="223" t="s">
        <v>42</v>
      </c>
      <c r="Q6" s="2" t="s">
        <v>379</v>
      </c>
      <c r="R6" s="223" t="s">
        <v>42</v>
      </c>
      <c r="S6" s="2" t="s">
        <v>380</v>
      </c>
      <c r="T6" s="223" t="s">
        <v>42</v>
      </c>
      <c r="U6" s="2" t="s">
        <v>381</v>
      </c>
      <c r="V6" s="2" t="s">
        <v>378</v>
      </c>
      <c r="W6" s="223" t="s">
        <v>42</v>
      </c>
      <c r="X6" s="2" t="s">
        <v>379</v>
      </c>
      <c r="Y6" s="223" t="s">
        <v>42</v>
      </c>
      <c r="Z6" s="2" t="s">
        <v>380</v>
      </c>
      <c r="AA6" s="223" t="s">
        <v>42</v>
      </c>
      <c r="AB6" s="2" t="s">
        <v>381</v>
      </c>
    </row>
    <row r="7" spans="1:28" s="14" customFormat="1">
      <c r="A7" s="122"/>
      <c r="B7" s="123"/>
      <c r="C7" s="124"/>
      <c r="D7" s="125"/>
      <c r="E7" s="126"/>
      <c r="F7" s="127"/>
      <c r="G7" s="128"/>
      <c r="H7" s="134">
        <v>1</v>
      </c>
      <c r="I7" s="134">
        <v>2</v>
      </c>
      <c r="J7" s="134">
        <v>3</v>
      </c>
      <c r="K7" s="134">
        <v>4</v>
      </c>
      <c r="L7" s="134">
        <v>5</v>
      </c>
      <c r="M7" s="135">
        <v>6</v>
      </c>
      <c r="N7" s="134">
        <v>7</v>
      </c>
      <c r="O7" s="134">
        <v>8</v>
      </c>
      <c r="P7" s="134">
        <v>9</v>
      </c>
      <c r="Q7" s="134">
        <v>10</v>
      </c>
      <c r="R7" s="134">
        <v>11</v>
      </c>
      <c r="S7" s="134">
        <v>12</v>
      </c>
      <c r="T7" s="134">
        <v>13</v>
      </c>
      <c r="U7" s="134">
        <v>14</v>
      </c>
      <c r="V7" s="134">
        <v>15</v>
      </c>
      <c r="W7" s="134">
        <v>16</v>
      </c>
      <c r="X7" s="134">
        <v>17</v>
      </c>
      <c r="Y7" s="134">
        <v>18</v>
      </c>
      <c r="Z7" s="134">
        <v>19</v>
      </c>
      <c r="AA7" s="134">
        <v>20</v>
      </c>
      <c r="AB7" s="134">
        <v>21</v>
      </c>
    </row>
    <row r="8" spans="1:28" s="160" customFormat="1" ht="29.25" customHeight="1">
      <c r="A8" s="121" t="str">
        <f t="shared" ref="A8:A76" si="0">CONCATENATE(B8,C8,D8,E8,F8,G8)</f>
        <v>71000000000000</v>
      </c>
      <c r="B8" s="123" t="s">
        <v>439</v>
      </c>
      <c r="C8" s="124" t="s">
        <v>441</v>
      </c>
      <c r="D8" s="125" t="s">
        <v>441</v>
      </c>
      <c r="E8" s="126" t="s">
        <v>441</v>
      </c>
      <c r="F8" s="127" t="s">
        <v>441</v>
      </c>
      <c r="G8" s="128" t="s">
        <v>440</v>
      </c>
      <c r="H8" s="170"/>
      <c r="I8" s="156"/>
      <c r="J8" s="157"/>
      <c r="K8" s="157"/>
      <c r="L8" s="158" t="s">
        <v>105</v>
      </c>
      <c r="M8" s="171"/>
      <c r="N8" s="159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9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4" t="str">
        <f>IFERROR(Q8/O8, " ")</f>
        <v xml:space="preserve"> </v>
      </c>
      <c r="Q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4" t="str">
        <f>IFERROR(S8/O8, " ")</f>
        <v xml:space="preserve"> </v>
      </c>
      <c r="S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4" t="str">
        <f>IFERROR(U8/O8, " ")</f>
        <v xml:space="preserve"> </v>
      </c>
      <c r="U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9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4" t="str">
        <f>IFERROR(X8/V8, " ")</f>
        <v xml:space="preserve"> </v>
      </c>
      <c r="X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4" t="str">
        <f>IFERROR(Z8/V8, " ")</f>
        <v xml:space="preserve"> </v>
      </c>
      <c r="Z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4" t="str">
        <f>IFERROR(AB8/V8, " ")</f>
        <v xml:space="preserve"> </v>
      </c>
      <c r="AB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60" customFormat="1" ht="29.25" customHeight="1">
      <c r="A9" s="121"/>
      <c r="B9" s="123"/>
      <c r="C9" s="124"/>
      <c r="D9" s="125"/>
      <c r="E9" s="126"/>
      <c r="F9" s="127"/>
      <c r="G9" s="128"/>
      <c r="H9" s="170"/>
      <c r="I9" s="156"/>
      <c r="J9" s="157"/>
      <c r="K9" s="157"/>
      <c r="L9" s="158" t="s">
        <v>63</v>
      </c>
      <c r="M9" s="171"/>
      <c r="N9" s="159">
        <f>+N8-N54-N593</f>
        <v>0</v>
      </c>
      <c r="O9" s="159">
        <f t="shared" ref="O9:AB9" si="1">+O8-O54-O593</f>
        <v>0</v>
      </c>
      <c r="P9" s="224" t="str">
        <f>IFERROR(Q9/O9, " ")</f>
        <v xml:space="preserve"> </v>
      </c>
      <c r="Q9" s="159" t="e">
        <f t="shared" si="1"/>
        <v>#REF!</v>
      </c>
      <c r="R9" s="224" t="str">
        <f>IFERROR(S9/O9, " ")</f>
        <v xml:space="preserve"> </v>
      </c>
      <c r="S9" s="159" t="e">
        <f t="shared" si="1"/>
        <v>#REF!</v>
      </c>
      <c r="T9" s="224" t="str">
        <f>IFERROR(U9/O9, " ")</f>
        <v xml:space="preserve"> </v>
      </c>
      <c r="U9" s="159" t="e">
        <f t="shared" si="1"/>
        <v>#REF!</v>
      </c>
      <c r="V9" s="159">
        <f t="shared" si="1"/>
        <v>0</v>
      </c>
      <c r="W9" s="224" t="str">
        <f>IFERROR(X9/V9, " ")</f>
        <v xml:space="preserve"> </v>
      </c>
      <c r="X9" s="159" t="e">
        <f t="shared" si="1"/>
        <v>#REF!</v>
      </c>
      <c r="Y9" s="224" t="str">
        <f>IFERROR(Z9/V9, " ")</f>
        <v xml:space="preserve"> </v>
      </c>
      <c r="Z9" s="159" t="e">
        <f t="shared" si="1"/>
        <v>#REF!</v>
      </c>
      <c r="AA9" s="224" t="str">
        <f>IFERROR(AB9/V9, " ")</f>
        <v xml:space="preserve"> </v>
      </c>
      <c r="AB9" s="159" t="e">
        <f t="shared" si="1"/>
        <v>#REF!</v>
      </c>
    </row>
    <row r="10" spans="1:28" s="163" customFormat="1" ht="28.5">
      <c r="A10" s="121" t="str">
        <f t="shared" si="0"/>
        <v>71010000000000</v>
      </c>
      <c r="B10" s="123" t="s">
        <v>439</v>
      </c>
      <c r="C10" s="116" t="s">
        <v>106</v>
      </c>
      <c r="D10" s="117" t="s">
        <v>441</v>
      </c>
      <c r="E10" s="126" t="s">
        <v>441</v>
      </c>
      <c r="F10" s="127" t="s">
        <v>441</v>
      </c>
      <c r="G10" s="128" t="s">
        <v>440</v>
      </c>
      <c r="H10" s="172">
        <v>2100</v>
      </c>
      <c r="I10" s="211" t="s">
        <v>106</v>
      </c>
      <c r="J10" s="212">
        <v>0</v>
      </c>
      <c r="K10" s="212">
        <v>0</v>
      </c>
      <c r="L10" s="161" t="s">
        <v>107</v>
      </c>
      <c r="M10" s="173"/>
      <c r="N10" s="162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2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5" t="str">
        <f>IFERROR(Q10/O10, " ")</f>
        <v xml:space="preserve"> </v>
      </c>
      <c r="Q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5" t="str">
        <f>IFERROR(S10/O10, " ")</f>
        <v xml:space="preserve"> </v>
      </c>
      <c r="S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5" t="str">
        <f>IFERROR(U10/O10, " ")</f>
        <v xml:space="preserve"> </v>
      </c>
      <c r="U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2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5" t="str">
        <f>IFERROR(X10/V10, " ")</f>
        <v xml:space="preserve"> </v>
      </c>
      <c r="X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5" t="str">
        <f>IFERROR(Z10/V10, " ")</f>
        <v xml:space="preserve"> </v>
      </c>
      <c r="Z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5" t="str">
        <f>IFERROR(AB10/V10, " ")</f>
        <v xml:space="preserve"> </v>
      </c>
      <c r="AB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6" customFormat="1" ht="13.5">
      <c r="A11" s="183" t="str">
        <f t="shared" si="0"/>
        <v>71010000000001</v>
      </c>
      <c r="B11" s="184" t="s">
        <v>439</v>
      </c>
      <c r="C11" s="133" t="s">
        <v>106</v>
      </c>
      <c r="D11" s="132" t="s">
        <v>441</v>
      </c>
      <c r="E11" s="204" t="s">
        <v>441</v>
      </c>
      <c r="F11" s="205" t="s">
        <v>441</v>
      </c>
      <c r="G11" s="186" t="s">
        <v>96</v>
      </c>
      <c r="H11" s="16"/>
      <c r="I11" s="17"/>
      <c r="J11" s="18"/>
      <c r="K11" s="18"/>
      <c r="L11" s="19" t="s">
        <v>108</v>
      </c>
      <c r="M11" s="43"/>
      <c r="N11" s="189"/>
      <c r="O11" s="189"/>
      <c r="P11" s="226"/>
      <c r="Q11" s="189"/>
      <c r="R11" s="226"/>
      <c r="S11" s="189"/>
      <c r="T11" s="226"/>
      <c r="U11" s="189"/>
      <c r="V11" s="189"/>
      <c r="W11" s="226"/>
      <c r="X11" s="189"/>
      <c r="Y11" s="226"/>
      <c r="Z11" s="189"/>
      <c r="AA11" s="226"/>
      <c r="AB11" s="189"/>
    </row>
    <row r="12" spans="1:28" s="207" customFormat="1" ht="39" customHeight="1">
      <c r="A12" s="183" t="str">
        <f t="shared" si="0"/>
        <v>71010100000000</v>
      </c>
      <c r="B12" s="184" t="s">
        <v>439</v>
      </c>
      <c r="C12" s="133" t="s">
        <v>106</v>
      </c>
      <c r="D12" s="132" t="s">
        <v>106</v>
      </c>
      <c r="E12" s="204" t="s">
        <v>441</v>
      </c>
      <c r="F12" s="205" t="s">
        <v>441</v>
      </c>
      <c r="G12" s="186" t="s">
        <v>440</v>
      </c>
      <c r="H12" s="174">
        <v>2110</v>
      </c>
      <c r="I12" s="165" t="s">
        <v>106</v>
      </c>
      <c r="J12" s="166">
        <v>1</v>
      </c>
      <c r="K12" s="166">
        <v>0</v>
      </c>
      <c r="L12" s="167" t="s">
        <v>109</v>
      </c>
      <c r="M12" s="175"/>
      <c r="N12" s="187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7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7" t="str">
        <f>IFERROR(Q12/O12, " ")</f>
        <v xml:space="preserve"> </v>
      </c>
      <c r="Q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7" t="str">
        <f>IFERROR(S12/O12, " ")</f>
        <v xml:space="preserve"> </v>
      </c>
      <c r="S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7" t="str">
        <f>IFERROR(U12/O12, " ")</f>
        <v xml:space="preserve"> </v>
      </c>
      <c r="U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7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7" t="str">
        <f>IFERROR(X12/V12, " ")</f>
        <v xml:space="preserve"> </v>
      </c>
      <c r="X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7" t="str">
        <f>IFERROR(Z12/V12, " ")</f>
        <v xml:space="preserve"> </v>
      </c>
      <c r="Z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7" t="str">
        <f>IFERROR(AB12/V12, " ")</f>
        <v xml:space="preserve"> </v>
      </c>
      <c r="AB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6" customFormat="1" ht="13.5">
      <c r="A13" s="183" t="str">
        <f t="shared" si="0"/>
        <v>71010100000001</v>
      </c>
      <c r="B13" s="184" t="s">
        <v>439</v>
      </c>
      <c r="C13" s="133" t="s">
        <v>106</v>
      </c>
      <c r="D13" s="132" t="s">
        <v>106</v>
      </c>
      <c r="E13" s="204" t="s">
        <v>441</v>
      </c>
      <c r="F13" s="205" t="s">
        <v>441</v>
      </c>
      <c r="G13" s="186" t="s">
        <v>96</v>
      </c>
      <c r="H13" s="16"/>
      <c r="I13" s="17"/>
      <c r="J13" s="18"/>
      <c r="K13" s="18"/>
      <c r="L13" s="19" t="s">
        <v>110</v>
      </c>
      <c r="M13" s="34"/>
      <c r="N13" s="189"/>
      <c r="O13" s="189"/>
      <c r="P13" s="226"/>
      <c r="Q13" s="189"/>
      <c r="R13" s="226"/>
      <c r="S13" s="189"/>
      <c r="T13" s="226"/>
      <c r="U13" s="189"/>
      <c r="V13" s="189"/>
      <c r="W13" s="226"/>
      <c r="X13" s="189"/>
      <c r="Y13" s="226"/>
      <c r="Z13" s="189"/>
      <c r="AA13" s="226"/>
      <c r="AB13" s="189"/>
    </row>
    <row r="14" spans="1:28" s="192" customFormat="1" ht="25.5">
      <c r="A14" s="183" t="str">
        <f t="shared" si="0"/>
        <v>71010101000000</v>
      </c>
      <c r="B14" s="184" t="s">
        <v>439</v>
      </c>
      <c r="C14" s="133" t="s">
        <v>106</v>
      </c>
      <c r="D14" s="132" t="s">
        <v>106</v>
      </c>
      <c r="E14" s="131" t="s">
        <v>106</v>
      </c>
      <c r="F14" s="205" t="s">
        <v>441</v>
      </c>
      <c r="G14" s="186" t="s">
        <v>440</v>
      </c>
      <c r="H14" s="150">
        <v>2111</v>
      </c>
      <c r="I14" s="151" t="s">
        <v>106</v>
      </c>
      <c r="J14" s="152">
        <v>1</v>
      </c>
      <c r="K14" s="152">
        <v>1</v>
      </c>
      <c r="L14" s="153" t="s">
        <v>363</v>
      </c>
      <c r="M14" s="154"/>
      <c r="N14" s="191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1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8" t="str">
        <f>IFERROR(Q14/O14, " ")</f>
        <v xml:space="preserve"> </v>
      </c>
      <c r="Q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8" t="str">
        <f>IFERROR(S14/O14, " ")</f>
        <v xml:space="preserve"> </v>
      </c>
      <c r="S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8" t="str">
        <f>IFERROR(U14/O14, " ")</f>
        <v xml:space="preserve"> </v>
      </c>
      <c r="U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1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8" t="str">
        <f>IFERROR(X14/V14, " ")</f>
        <v xml:space="preserve"> </v>
      </c>
      <c r="X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8" t="str">
        <f>IFERROR(Z14/V14, " ")</f>
        <v xml:space="preserve"> </v>
      </c>
      <c r="Z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8" t="str">
        <f>IFERROR(AB14/V14, " ")</f>
        <v xml:space="preserve"> </v>
      </c>
      <c r="AB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6" customFormat="1" ht="12.75">
      <c r="A15" s="183" t="str">
        <f t="shared" si="0"/>
        <v>71010101000001</v>
      </c>
      <c r="B15" s="184" t="s">
        <v>439</v>
      </c>
      <c r="C15" s="133" t="s">
        <v>106</v>
      </c>
      <c r="D15" s="132" t="s">
        <v>106</v>
      </c>
      <c r="E15" s="131" t="s">
        <v>106</v>
      </c>
      <c r="F15" s="205" t="s">
        <v>441</v>
      </c>
      <c r="G15" s="186" t="s">
        <v>96</v>
      </c>
      <c r="H15" s="16"/>
      <c r="I15" s="24"/>
      <c r="J15" s="25"/>
      <c r="K15" s="25"/>
      <c r="L15" s="19" t="s">
        <v>108</v>
      </c>
      <c r="M15" s="43"/>
      <c r="N15" s="189"/>
      <c r="O15" s="189"/>
      <c r="P15" s="226"/>
      <c r="Q15" s="189"/>
      <c r="R15" s="226"/>
      <c r="S15" s="189"/>
      <c r="T15" s="226"/>
      <c r="U15" s="189"/>
      <c r="V15" s="189"/>
      <c r="W15" s="226"/>
      <c r="X15" s="189"/>
      <c r="Y15" s="226"/>
      <c r="Z15" s="189"/>
      <c r="AA15" s="226"/>
      <c r="AB15" s="189"/>
    </row>
    <row r="16" spans="1:28" s="197" customFormat="1" ht="13.5">
      <c r="A16" s="183" t="str">
        <f t="shared" si="0"/>
        <v>71010101010000</v>
      </c>
      <c r="B16" s="184" t="s">
        <v>439</v>
      </c>
      <c r="C16" s="133" t="s">
        <v>106</v>
      </c>
      <c r="D16" s="132" t="s">
        <v>106</v>
      </c>
      <c r="E16" s="131" t="s">
        <v>106</v>
      </c>
      <c r="F16" s="205" t="s">
        <v>106</v>
      </c>
      <c r="G16" s="186" t="s">
        <v>440</v>
      </c>
      <c r="H16" s="145"/>
      <c r="I16" s="146"/>
      <c r="J16" s="147"/>
      <c r="K16" s="147"/>
      <c r="L16" s="26" t="s">
        <v>111</v>
      </c>
      <c r="M16" s="27"/>
      <c r="N16" s="196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6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9" t="str">
        <f t="shared" ref="P16:P79" si="2">IFERROR(Q16/O16, " ")</f>
        <v xml:space="preserve"> </v>
      </c>
      <c r="Q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9" t="str">
        <f t="shared" ref="R16:R79" si="3">IFERROR(S16/O16, " ")</f>
        <v xml:space="preserve"> </v>
      </c>
      <c r="S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9" t="str">
        <f t="shared" ref="T16:T79" si="4">IFERROR(U16/O16, " ")</f>
        <v xml:space="preserve"> </v>
      </c>
      <c r="U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6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9" t="str">
        <f t="shared" ref="W16:W79" si="5">IFERROR(X16/V16, " ")</f>
        <v xml:space="preserve"> </v>
      </c>
      <c r="X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9" t="str">
        <f t="shared" ref="Y16:Y79" si="6">IFERROR(Z16/V16, " ")</f>
        <v xml:space="preserve"> </v>
      </c>
      <c r="Z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9" t="str">
        <f t="shared" ref="AA16:AA79" si="7">IFERROR(AB16/V16, " ")</f>
        <v xml:space="preserve"> </v>
      </c>
      <c r="AB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6" customFormat="1">
      <c r="A17" s="183" t="str">
        <f t="shared" si="0"/>
        <v>71010101014111</v>
      </c>
      <c r="B17" s="184" t="s">
        <v>439</v>
      </c>
      <c r="C17" s="133" t="s">
        <v>106</v>
      </c>
      <c r="D17" s="132" t="s">
        <v>106</v>
      </c>
      <c r="E17" s="131" t="s">
        <v>106</v>
      </c>
      <c r="F17" s="205" t="s">
        <v>106</v>
      </c>
      <c r="G17" s="186">
        <v>4111</v>
      </c>
      <c r="H17" s="24"/>
      <c r="I17" s="24"/>
      <c r="J17" s="25"/>
      <c r="K17" s="25"/>
      <c r="L17" s="35" t="s">
        <v>112</v>
      </c>
      <c r="M17" s="11">
        <v>4111</v>
      </c>
      <c r="N17" s="182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2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30" t="str">
        <f t="shared" si="2"/>
        <v xml:space="preserve"> </v>
      </c>
      <c r="Q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30" t="str">
        <f t="shared" si="3"/>
        <v xml:space="preserve"> </v>
      </c>
      <c r="S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30" t="str">
        <f t="shared" si="4"/>
        <v xml:space="preserve"> </v>
      </c>
      <c r="U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2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30" t="str">
        <f t="shared" si="5"/>
        <v xml:space="preserve"> </v>
      </c>
      <c r="X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30" t="str">
        <f t="shared" si="6"/>
        <v xml:space="preserve"> </v>
      </c>
      <c r="Z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30" t="str">
        <f t="shared" si="7"/>
        <v xml:space="preserve"> </v>
      </c>
      <c r="AB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6" customFormat="1" ht="25.5">
      <c r="A18" s="183" t="str">
        <f t="shared" si="0"/>
        <v>71010101014112</v>
      </c>
      <c r="B18" s="184" t="s">
        <v>439</v>
      </c>
      <c r="C18" s="133" t="s">
        <v>106</v>
      </c>
      <c r="D18" s="132" t="s">
        <v>106</v>
      </c>
      <c r="E18" s="131" t="s">
        <v>106</v>
      </c>
      <c r="F18" s="205" t="s">
        <v>106</v>
      </c>
      <c r="G18" s="186">
        <v>4112</v>
      </c>
      <c r="H18" s="24"/>
      <c r="I18" s="24"/>
      <c r="J18" s="25"/>
      <c r="K18" s="25"/>
      <c r="L18" s="35" t="s">
        <v>113</v>
      </c>
      <c r="M18" s="11">
        <v>4112</v>
      </c>
      <c r="N18" s="182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2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30" t="str">
        <f t="shared" si="2"/>
        <v xml:space="preserve"> </v>
      </c>
      <c r="Q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30" t="str">
        <f t="shared" si="3"/>
        <v xml:space="preserve"> </v>
      </c>
      <c r="S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30" t="str">
        <f t="shared" si="4"/>
        <v xml:space="preserve"> </v>
      </c>
      <c r="U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2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30" t="str">
        <f t="shared" si="5"/>
        <v xml:space="preserve"> </v>
      </c>
      <c r="X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30" t="str">
        <f t="shared" si="6"/>
        <v xml:space="preserve"> </v>
      </c>
      <c r="Z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30" t="str">
        <f t="shared" si="7"/>
        <v xml:space="preserve"> </v>
      </c>
      <c r="AB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6" customFormat="1">
      <c r="A19" s="183" t="str">
        <f t="shared" si="0"/>
        <v>71010101014212</v>
      </c>
      <c r="B19" s="184" t="s">
        <v>439</v>
      </c>
      <c r="C19" s="133" t="s">
        <v>106</v>
      </c>
      <c r="D19" s="132" t="s">
        <v>106</v>
      </c>
      <c r="E19" s="131" t="s">
        <v>106</v>
      </c>
      <c r="F19" s="185" t="s">
        <v>106</v>
      </c>
      <c r="G19" s="130">
        <v>4212</v>
      </c>
      <c r="H19" s="24"/>
      <c r="I19" s="24"/>
      <c r="J19" s="25"/>
      <c r="K19" s="25"/>
      <c r="L19" s="28" t="s">
        <v>114</v>
      </c>
      <c r="M19" s="11">
        <v>4212</v>
      </c>
      <c r="N19" s="182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2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30" t="str">
        <f t="shared" si="2"/>
        <v xml:space="preserve"> </v>
      </c>
      <c r="Q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30" t="str">
        <f t="shared" si="3"/>
        <v xml:space="preserve"> </v>
      </c>
      <c r="S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30" t="str">
        <f t="shared" si="4"/>
        <v xml:space="preserve"> </v>
      </c>
      <c r="U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2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30" t="str">
        <f t="shared" si="5"/>
        <v xml:space="preserve"> </v>
      </c>
      <c r="X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30" t="str">
        <f t="shared" si="6"/>
        <v xml:space="preserve"> </v>
      </c>
      <c r="Z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30" t="str">
        <f t="shared" si="7"/>
        <v xml:space="preserve"> </v>
      </c>
      <c r="AB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6" customFormat="1">
      <c r="A20" s="183" t="str">
        <f t="shared" si="0"/>
        <v>71010101014213</v>
      </c>
      <c r="B20" s="184" t="s">
        <v>439</v>
      </c>
      <c r="C20" s="133" t="s">
        <v>106</v>
      </c>
      <c r="D20" s="132" t="s">
        <v>106</v>
      </c>
      <c r="E20" s="131" t="s">
        <v>106</v>
      </c>
      <c r="F20" s="185" t="s">
        <v>106</v>
      </c>
      <c r="G20" s="130">
        <v>4213</v>
      </c>
      <c r="H20" s="24"/>
      <c r="I20" s="24"/>
      <c r="J20" s="25"/>
      <c r="K20" s="25"/>
      <c r="L20" s="29" t="s">
        <v>115</v>
      </c>
      <c r="M20" s="30">
        <v>4213</v>
      </c>
      <c r="N20" s="182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2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30" t="str">
        <f t="shared" si="2"/>
        <v xml:space="preserve"> </v>
      </c>
      <c r="Q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30" t="str">
        <f t="shared" si="3"/>
        <v xml:space="preserve"> </v>
      </c>
      <c r="S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30" t="str">
        <f t="shared" si="4"/>
        <v xml:space="preserve"> </v>
      </c>
      <c r="U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2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30" t="str">
        <f t="shared" si="5"/>
        <v xml:space="preserve"> </v>
      </c>
      <c r="X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30" t="str">
        <f t="shared" si="6"/>
        <v xml:space="preserve"> </v>
      </c>
      <c r="Z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30" t="str">
        <f t="shared" si="7"/>
        <v xml:space="preserve"> </v>
      </c>
      <c r="AB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6" customFormat="1">
      <c r="A21" s="183" t="str">
        <f t="shared" si="0"/>
        <v>71010101014214</v>
      </c>
      <c r="B21" s="184" t="s">
        <v>439</v>
      </c>
      <c r="C21" s="133" t="s">
        <v>106</v>
      </c>
      <c r="D21" s="132" t="s">
        <v>106</v>
      </c>
      <c r="E21" s="131" t="s">
        <v>106</v>
      </c>
      <c r="F21" s="185" t="s">
        <v>106</v>
      </c>
      <c r="G21" s="130">
        <v>4214</v>
      </c>
      <c r="H21" s="24"/>
      <c r="I21" s="24"/>
      <c r="J21" s="25"/>
      <c r="K21" s="25"/>
      <c r="L21" s="29" t="s">
        <v>116</v>
      </c>
      <c r="M21" s="30">
        <v>4214</v>
      </c>
      <c r="N21" s="182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2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30" t="str">
        <f t="shared" si="2"/>
        <v xml:space="preserve"> </v>
      </c>
      <c r="Q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30" t="str">
        <f t="shared" si="3"/>
        <v xml:space="preserve"> </v>
      </c>
      <c r="S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30" t="str">
        <f t="shared" si="4"/>
        <v xml:space="preserve"> </v>
      </c>
      <c r="U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2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30" t="str">
        <f t="shared" si="5"/>
        <v xml:space="preserve"> </v>
      </c>
      <c r="X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30" t="str">
        <f t="shared" si="6"/>
        <v xml:space="preserve"> </v>
      </c>
      <c r="Z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30" t="str">
        <f t="shared" si="7"/>
        <v xml:space="preserve"> </v>
      </c>
      <c r="AB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6" customFormat="1">
      <c r="A22" s="183" t="str">
        <f t="shared" si="0"/>
        <v>71010101014215</v>
      </c>
      <c r="B22" s="184" t="s">
        <v>439</v>
      </c>
      <c r="C22" s="133" t="s">
        <v>106</v>
      </c>
      <c r="D22" s="132" t="s">
        <v>106</v>
      </c>
      <c r="E22" s="131" t="s">
        <v>106</v>
      </c>
      <c r="F22" s="185" t="s">
        <v>106</v>
      </c>
      <c r="G22" s="130">
        <v>4215</v>
      </c>
      <c r="H22" s="24"/>
      <c r="I22" s="24"/>
      <c r="J22" s="25"/>
      <c r="K22" s="25"/>
      <c r="L22" s="28" t="s">
        <v>117</v>
      </c>
      <c r="M22" s="11">
        <v>4215</v>
      </c>
      <c r="N22" s="182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2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30" t="str">
        <f t="shared" si="2"/>
        <v xml:space="preserve"> </v>
      </c>
      <c r="Q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30" t="str">
        <f t="shared" si="3"/>
        <v xml:space="preserve"> </v>
      </c>
      <c r="S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30" t="str">
        <f t="shared" si="4"/>
        <v xml:space="preserve"> </v>
      </c>
      <c r="U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2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30" t="str">
        <f t="shared" si="5"/>
        <v xml:space="preserve"> </v>
      </c>
      <c r="X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30" t="str">
        <f t="shared" si="6"/>
        <v xml:space="preserve"> </v>
      </c>
      <c r="Z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30" t="str">
        <f t="shared" si="7"/>
        <v xml:space="preserve"> </v>
      </c>
      <c r="AB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6" customFormat="1">
      <c r="A23" s="183" t="str">
        <f t="shared" si="0"/>
        <v>71010101014216</v>
      </c>
      <c r="B23" s="184" t="s">
        <v>439</v>
      </c>
      <c r="C23" s="133" t="s">
        <v>106</v>
      </c>
      <c r="D23" s="132" t="s">
        <v>106</v>
      </c>
      <c r="E23" s="131" t="s">
        <v>106</v>
      </c>
      <c r="F23" s="185" t="s">
        <v>106</v>
      </c>
      <c r="G23" s="130">
        <v>4216</v>
      </c>
      <c r="H23" s="24"/>
      <c r="I23" s="24"/>
      <c r="J23" s="25"/>
      <c r="K23" s="25"/>
      <c r="L23" s="28" t="s">
        <v>447</v>
      </c>
      <c r="M23" s="11">
        <v>4216</v>
      </c>
      <c r="N23" s="182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2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30" t="str">
        <f t="shared" si="2"/>
        <v xml:space="preserve"> </v>
      </c>
      <c r="Q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30" t="str">
        <f t="shared" si="3"/>
        <v xml:space="preserve"> </v>
      </c>
      <c r="S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30" t="str">
        <f t="shared" si="4"/>
        <v xml:space="preserve"> </v>
      </c>
      <c r="U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2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30" t="str">
        <f t="shared" si="5"/>
        <v xml:space="preserve"> </v>
      </c>
      <c r="X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30" t="str">
        <f t="shared" si="6"/>
        <v xml:space="preserve"> </v>
      </c>
      <c r="Z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30" t="str">
        <f t="shared" si="7"/>
        <v xml:space="preserve"> </v>
      </c>
      <c r="AB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6" customFormat="1">
      <c r="A24" s="183" t="str">
        <f t="shared" si="0"/>
        <v>71010101014222</v>
      </c>
      <c r="B24" s="184" t="s">
        <v>439</v>
      </c>
      <c r="C24" s="133" t="s">
        <v>106</v>
      </c>
      <c r="D24" s="132" t="s">
        <v>106</v>
      </c>
      <c r="E24" s="131" t="s">
        <v>106</v>
      </c>
      <c r="F24" s="185" t="s">
        <v>106</v>
      </c>
      <c r="G24" s="130">
        <v>4222</v>
      </c>
      <c r="H24" s="24"/>
      <c r="I24" s="24"/>
      <c r="J24" s="25"/>
      <c r="K24" s="25"/>
      <c r="L24" s="28" t="s">
        <v>119</v>
      </c>
      <c r="M24" s="11">
        <v>4222</v>
      </c>
      <c r="N24" s="182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2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30" t="str">
        <f t="shared" si="2"/>
        <v xml:space="preserve"> </v>
      </c>
      <c r="Q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30" t="str">
        <f t="shared" si="3"/>
        <v xml:space="preserve"> </v>
      </c>
      <c r="S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30" t="str">
        <f t="shared" si="4"/>
        <v xml:space="preserve"> </v>
      </c>
      <c r="U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2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30" t="str">
        <f t="shared" si="5"/>
        <v xml:space="preserve"> </v>
      </c>
      <c r="X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30" t="str">
        <f t="shared" si="6"/>
        <v xml:space="preserve"> </v>
      </c>
      <c r="Z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30" t="str">
        <f t="shared" si="7"/>
        <v xml:space="preserve"> </v>
      </c>
      <c r="AB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6" customFormat="1">
      <c r="A25" s="183" t="str">
        <f t="shared" si="0"/>
        <v>71010101014231</v>
      </c>
      <c r="B25" s="184" t="s">
        <v>439</v>
      </c>
      <c r="C25" s="133" t="s">
        <v>106</v>
      </c>
      <c r="D25" s="132" t="s">
        <v>106</v>
      </c>
      <c r="E25" s="131" t="s">
        <v>106</v>
      </c>
      <c r="F25" s="185" t="s">
        <v>106</v>
      </c>
      <c r="G25" s="130">
        <v>4231</v>
      </c>
      <c r="H25" s="24"/>
      <c r="I25" s="24"/>
      <c r="J25" s="25"/>
      <c r="K25" s="25"/>
      <c r="L25" s="28" t="s">
        <v>448</v>
      </c>
      <c r="M25" s="11">
        <v>4231</v>
      </c>
      <c r="N25" s="182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2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30" t="str">
        <f t="shared" si="2"/>
        <v xml:space="preserve"> </v>
      </c>
      <c r="Q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30" t="str">
        <f t="shared" si="3"/>
        <v xml:space="preserve"> </v>
      </c>
      <c r="S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30" t="str">
        <f t="shared" si="4"/>
        <v xml:space="preserve"> </v>
      </c>
      <c r="U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2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30" t="str">
        <f t="shared" si="5"/>
        <v xml:space="preserve"> </v>
      </c>
      <c r="X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30" t="str">
        <f t="shared" si="6"/>
        <v xml:space="preserve"> </v>
      </c>
      <c r="Z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30" t="str">
        <f t="shared" si="7"/>
        <v xml:space="preserve"> </v>
      </c>
      <c r="AB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6" customFormat="1">
      <c r="A26" s="183" t="str">
        <f t="shared" si="0"/>
        <v>71010101014232</v>
      </c>
      <c r="B26" s="184" t="s">
        <v>439</v>
      </c>
      <c r="C26" s="133" t="s">
        <v>106</v>
      </c>
      <c r="D26" s="132" t="s">
        <v>106</v>
      </c>
      <c r="E26" s="131" t="s">
        <v>106</v>
      </c>
      <c r="F26" s="185" t="s">
        <v>106</v>
      </c>
      <c r="G26" s="130">
        <v>4232</v>
      </c>
      <c r="H26" s="24"/>
      <c r="I26" s="24"/>
      <c r="J26" s="25"/>
      <c r="K26" s="25"/>
      <c r="L26" s="28" t="s">
        <v>121</v>
      </c>
      <c r="M26" s="11">
        <v>4232</v>
      </c>
      <c r="N26" s="182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2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30" t="str">
        <f t="shared" si="2"/>
        <v xml:space="preserve"> </v>
      </c>
      <c r="Q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30" t="str">
        <f t="shared" si="3"/>
        <v xml:space="preserve"> </v>
      </c>
      <c r="S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30" t="str">
        <f t="shared" si="4"/>
        <v xml:space="preserve"> </v>
      </c>
      <c r="U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2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30" t="str">
        <f t="shared" si="5"/>
        <v xml:space="preserve"> </v>
      </c>
      <c r="X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30" t="str">
        <f t="shared" si="6"/>
        <v xml:space="preserve"> </v>
      </c>
      <c r="Z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30" t="str">
        <f t="shared" si="7"/>
        <v xml:space="preserve"> </v>
      </c>
      <c r="AB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6" customFormat="1" ht="25.5" hidden="1">
      <c r="A27" s="183" t="str">
        <f t="shared" si="0"/>
        <v>71010101014233</v>
      </c>
      <c r="B27" s="184" t="s">
        <v>439</v>
      </c>
      <c r="C27" s="133" t="s">
        <v>106</v>
      </c>
      <c r="D27" s="132" t="s">
        <v>106</v>
      </c>
      <c r="E27" s="131" t="s">
        <v>106</v>
      </c>
      <c r="F27" s="185" t="s">
        <v>106</v>
      </c>
      <c r="G27" s="130">
        <v>4233</v>
      </c>
      <c r="H27" s="24"/>
      <c r="I27" s="24"/>
      <c r="J27" s="25"/>
      <c r="K27" s="25"/>
      <c r="L27" s="28" t="s">
        <v>449</v>
      </c>
      <c r="M27" s="11">
        <v>4233</v>
      </c>
      <c r="N27" s="182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2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30" t="str">
        <f t="shared" si="2"/>
        <v xml:space="preserve"> </v>
      </c>
      <c r="Q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30" t="str">
        <f t="shared" si="3"/>
        <v xml:space="preserve"> </v>
      </c>
      <c r="S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30" t="str">
        <f t="shared" si="4"/>
        <v xml:space="preserve"> </v>
      </c>
      <c r="U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2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30" t="str">
        <f t="shared" si="5"/>
        <v xml:space="preserve"> </v>
      </c>
      <c r="X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30" t="str">
        <f t="shared" si="6"/>
        <v xml:space="preserve"> </v>
      </c>
      <c r="Z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30" t="str">
        <f t="shared" si="7"/>
        <v xml:space="preserve"> </v>
      </c>
      <c r="AB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6" customFormat="1">
      <c r="A28" s="183" t="str">
        <f t="shared" si="0"/>
        <v>71010101014234</v>
      </c>
      <c r="B28" s="184" t="s">
        <v>439</v>
      </c>
      <c r="C28" s="133" t="s">
        <v>106</v>
      </c>
      <c r="D28" s="132" t="s">
        <v>106</v>
      </c>
      <c r="E28" s="131" t="s">
        <v>106</v>
      </c>
      <c r="F28" s="185" t="s">
        <v>106</v>
      </c>
      <c r="G28" s="130">
        <v>4234</v>
      </c>
      <c r="H28" s="24"/>
      <c r="I28" s="24"/>
      <c r="J28" s="25"/>
      <c r="K28" s="25"/>
      <c r="L28" s="28" t="s">
        <v>122</v>
      </c>
      <c r="M28" s="11">
        <v>4234</v>
      </c>
      <c r="N28" s="182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2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30" t="str">
        <f t="shared" si="2"/>
        <v xml:space="preserve"> </v>
      </c>
      <c r="Q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30" t="str">
        <f t="shared" si="3"/>
        <v xml:space="preserve"> </v>
      </c>
      <c r="S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30" t="str">
        <f t="shared" si="4"/>
        <v xml:space="preserve"> </v>
      </c>
      <c r="U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2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30" t="str">
        <f t="shared" si="5"/>
        <v xml:space="preserve"> </v>
      </c>
      <c r="X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30" t="str">
        <f t="shared" si="6"/>
        <v xml:space="preserve"> </v>
      </c>
      <c r="Z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30" t="str">
        <f t="shared" si="7"/>
        <v xml:space="preserve"> </v>
      </c>
      <c r="AB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6" customFormat="1" hidden="1">
      <c r="A29" s="183" t="str">
        <f t="shared" si="0"/>
        <v>71010101014235</v>
      </c>
      <c r="B29" s="184" t="s">
        <v>439</v>
      </c>
      <c r="C29" s="133" t="s">
        <v>106</v>
      </c>
      <c r="D29" s="132" t="s">
        <v>106</v>
      </c>
      <c r="E29" s="131" t="s">
        <v>106</v>
      </c>
      <c r="F29" s="185" t="s">
        <v>106</v>
      </c>
      <c r="G29" s="130">
        <v>4235</v>
      </c>
      <c r="H29" s="24"/>
      <c r="I29" s="24"/>
      <c r="J29" s="25"/>
      <c r="K29" s="25"/>
      <c r="L29" s="28" t="s">
        <v>123</v>
      </c>
      <c r="M29" s="11">
        <v>4235</v>
      </c>
      <c r="N29" s="182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2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30" t="str">
        <f t="shared" si="2"/>
        <v xml:space="preserve"> </v>
      </c>
      <c r="Q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30" t="str">
        <f t="shared" si="3"/>
        <v xml:space="preserve"> </v>
      </c>
      <c r="S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30" t="str">
        <f t="shared" si="4"/>
        <v xml:space="preserve"> </v>
      </c>
      <c r="U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2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30" t="str">
        <f t="shared" si="5"/>
        <v xml:space="preserve"> </v>
      </c>
      <c r="X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30" t="str">
        <f t="shared" si="6"/>
        <v xml:space="preserve"> </v>
      </c>
      <c r="Z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30" t="str">
        <f t="shared" si="7"/>
        <v xml:space="preserve"> </v>
      </c>
      <c r="AB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6" customFormat="1">
      <c r="A30" s="183" t="str">
        <f t="shared" si="0"/>
        <v>71010101014237</v>
      </c>
      <c r="B30" s="184" t="s">
        <v>439</v>
      </c>
      <c r="C30" s="133" t="s">
        <v>106</v>
      </c>
      <c r="D30" s="132" t="s">
        <v>106</v>
      </c>
      <c r="E30" s="131" t="s">
        <v>106</v>
      </c>
      <c r="F30" s="185" t="s">
        <v>106</v>
      </c>
      <c r="G30" s="130">
        <v>4237</v>
      </c>
      <c r="H30" s="24"/>
      <c r="I30" s="24"/>
      <c r="J30" s="25"/>
      <c r="K30" s="25"/>
      <c r="L30" s="28" t="s">
        <v>124</v>
      </c>
      <c r="M30" s="11">
        <v>4237</v>
      </c>
      <c r="N30" s="182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2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30" t="str">
        <f t="shared" si="2"/>
        <v xml:space="preserve"> </v>
      </c>
      <c r="Q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30" t="str">
        <f t="shared" si="3"/>
        <v xml:space="preserve"> </v>
      </c>
      <c r="S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30" t="str">
        <f t="shared" si="4"/>
        <v xml:space="preserve"> </v>
      </c>
      <c r="U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2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30" t="str">
        <f t="shared" si="5"/>
        <v xml:space="preserve"> </v>
      </c>
      <c r="X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30" t="str">
        <f t="shared" si="6"/>
        <v xml:space="preserve"> </v>
      </c>
      <c r="Z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30" t="str">
        <f t="shared" si="7"/>
        <v xml:space="preserve"> </v>
      </c>
      <c r="AB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6" customFormat="1">
      <c r="A31" s="183" t="str">
        <f t="shared" si="0"/>
        <v>71010101014239</v>
      </c>
      <c r="B31" s="184" t="s">
        <v>439</v>
      </c>
      <c r="C31" s="133" t="s">
        <v>106</v>
      </c>
      <c r="D31" s="132" t="s">
        <v>106</v>
      </c>
      <c r="E31" s="131" t="s">
        <v>106</v>
      </c>
      <c r="F31" s="185" t="s">
        <v>106</v>
      </c>
      <c r="G31" s="130">
        <v>4239</v>
      </c>
      <c r="H31" s="24"/>
      <c r="I31" s="24"/>
      <c r="J31" s="25"/>
      <c r="K31" s="25"/>
      <c r="L31" s="28" t="s">
        <v>125</v>
      </c>
      <c r="M31" s="11">
        <v>4239</v>
      </c>
      <c r="N31" s="182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2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30" t="str">
        <f t="shared" si="2"/>
        <v xml:space="preserve"> </v>
      </c>
      <c r="Q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30" t="str">
        <f t="shared" si="3"/>
        <v xml:space="preserve"> </v>
      </c>
      <c r="S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30" t="str">
        <f t="shared" si="4"/>
        <v xml:space="preserve"> </v>
      </c>
      <c r="U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2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30" t="str">
        <f t="shared" si="5"/>
        <v xml:space="preserve"> </v>
      </c>
      <c r="X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30" t="str">
        <f t="shared" si="6"/>
        <v xml:space="preserve"> </v>
      </c>
      <c r="Z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30" t="str">
        <f t="shared" si="7"/>
        <v xml:space="preserve"> </v>
      </c>
      <c r="AB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6" customFormat="1">
      <c r="A32" s="183" t="str">
        <f t="shared" si="0"/>
        <v>71010101014241</v>
      </c>
      <c r="B32" s="184" t="s">
        <v>439</v>
      </c>
      <c r="C32" s="133" t="s">
        <v>106</v>
      </c>
      <c r="D32" s="132" t="s">
        <v>106</v>
      </c>
      <c r="E32" s="131" t="s">
        <v>106</v>
      </c>
      <c r="F32" s="185" t="s">
        <v>106</v>
      </c>
      <c r="G32" s="130">
        <v>4241</v>
      </c>
      <c r="H32" s="24"/>
      <c r="I32" s="24"/>
      <c r="J32" s="25"/>
      <c r="K32" s="25"/>
      <c r="L32" s="28" t="s">
        <v>126</v>
      </c>
      <c r="M32" s="11">
        <v>4241</v>
      </c>
      <c r="N32" s="182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2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30" t="str">
        <f t="shared" si="2"/>
        <v xml:space="preserve"> </v>
      </c>
      <c r="Q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30" t="str">
        <f t="shared" si="3"/>
        <v xml:space="preserve"> </v>
      </c>
      <c r="S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30" t="str">
        <f t="shared" si="4"/>
        <v xml:space="preserve"> </v>
      </c>
      <c r="U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2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30" t="str">
        <f t="shared" si="5"/>
        <v xml:space="preserve"> </v>
      </c>
      <c r="X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30" t="str">
        <f t="shared" si="6"/>
        <v xml:space="preserve"> </v>
      </c>
      <c r="Z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30" t="str">
        <f t="shared" si="7"/>
        <v xml:space="preserve"> </v>
      </c>
      <c r="AB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6" customFormat="1" ht="25.5">
      <c r="A33" s="183" t="str">
        <f t="shared" si="0"/>
        <v>71010101014252</v>
      </c>
      <c r="B33" s="184" t="s">
        <v>439</v>
      </c>
      <c r="C33" s="133" t="s">
        <v>106</v>
      </c>
      <c r="D33" s="132" t="s">
        <v>106</v>
      </c>
      <c r="E33" s="131" t="s">
        <v>106</v>
      </c>
      <c r="F33" s="185" t="s">
        <v>106</v>
      </c>
      <c r="G33" s="130">
        <v>4252</v>
      </c>
      <c r="H33" s="24"/>
      <c r="I33" s="24"/>
      <c r="J33" s="25"/>
      <c r="K33" s="25"/>
      <c r="L33" s="28" t="s">
        <v>127</v>
      </c>
      <c r="M33" s="11">
        <v>4252</v>
      </c>
      <c r="N33" s="182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2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30" t="str">
        <f t="shared" si="2"/>
        <v xml:space="preserve"> </v>
      </c>
      <c r="Q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30" t="str">
        <f t="shared" si="3"/>
        <v xml:space="preserve"> </v>
      </c>
      <c r="S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30" t="str">
        <f t="shared" si="4"/>
        <v xml:space="preserve"> </v>
      </c>
      <c r="U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2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30" t="str">
        <f t="shared" si="5"/>
        <v xml:space="preserve"> </v>
      </c>
      <c r="X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30" t="str">
        <f t="shared" si="6"/>
        <v xml:space="preserve"> </v>
      </c>
      <c r="Z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30" t="str">
        <f t="shared" si="7"/>
        <v xml:space="preserve"> </v>
      </c>
      <c r="AB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6" customFormat="1">
      <c r="A34" s="183" t="str">
        <f t="shared" si="0"/>
        <v>71010101014261</v>
      </c>
      <c r="B34" s="184" t="s">
        <v>439</v>
      </c>
      <c r="C34" s="133" t="s">
        <v>106</v>
      </c>
      <c r="D34" s="132" t="s">
        <v>106</v>
      </c>
      <c r="E34" s="131" t="s">
        <v>106</v>
      </c>
      <c r="F34" s="185" t="s">
        <v>106</v>
      </c>
      <c r="G34" s="130">
        <v>4261</v>
      </c>
      <c r="H34" s="24"/>
      <c r="I34" s="24"/>
      <c r="J34" s="25"/>
      <c r="K34" s="25"/>
      <c r="L34" s="29" t="s">
        <v>128</v>
      </c>
      <c r="M34" s="30">
        <v>4261</v>
      </c>
      <c r="N34" s="182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2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30" t="str">
        <f t="shared" si="2"/>
        <v xml:space="preserve"> </v>
      </c>
      <c r="Q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30" t="str">
        <f t="shared" si="3"/>
        <v xml:space="preserve"> </v>
      </c>
      <c r="S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30" t="str">
        <f t="shared" si="4"/>
        <v xml:space="preserve"> </v>
      </c>
      <c r="U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2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30" t="str">
        <f t="shared" si="5"/>
        <v xml:space="preserve"> </v>
      </c>
      <c r="X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30" t="str">
        <f t="shared" si="6"/>
        <v xml:space="preserve"> </v>
      </c>
      <c r="Z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30" t="str">
        <f t="shared" si="7"/>
        <v xml:space="preserve"> </v>
      </c>
      <c r="AB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6" customFormat="1">
      <c r="A35" s="183" t="str">
        <f t="shared" si="0"/>
        <v>71010101014264</v>
      </c>
      <c r="B35" s="184" t="s">
        <v>439</v>
      </c>
      <c r="C35" s="133" t="s">
        <v>106</v>
      </c>
      <c r="D35" s="132" t="s">
        <v>106</v>
      </c>
      <c r="E35" s="131" t="s">
        <v>106</v>
      </c>
      <c r="F35" s="185" t="s">
        <v>106</v>
      </c>
      <c r="G35" s="130">
        <v>4264</v>
      </c>
      <c r="H35" s="24"/>
      <c r="I35" s="24"/>
      <c r="J35" s="25"/>
      <c r="K35" s="25"/>
      <c r="L35" s="31" t="s">
        <v>129</v>
      </c>
      <c r="M35" s="47">
        <v>4264</v>
      </c>
      <c r="N35" s="182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2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30" t="str">
        <f t="shared" si="2"/>
        <v xml:space="preserve"> </v>
      </c>
      <c r="Q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30" t="str">
        <f t="shared" si="3"/>
        <v xml:space="preserve"> </v>
      </c>
      <c r="S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30" t="str">
        <f t="shared" si="4"/>
        <v xml:space="preserve"> </v>
      </c>
      <c r="U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2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30" t="str">
        <f t="shared" si="5"/>
        <v xml:space="preserve"> </v>
      </c>
      <c r="X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30" t="str">
        <f t="shared" si="6"/>
        <v xml:space="preserve"> </v>
      </c>
      <c r="Z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30" t="str">
        <f t="shared" si="7"/>
        <v xml:space="preserve"> </v>
      </c>
      <c r="AB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6" customFormat="1">
      <c r="A36" s="183" t="str">
        <f t="shared" si="0"/>
        <v>71010101014267</v>
      </c>
      <c r="B36" s="184" t="s">
        <v>439</v>
      </c>
      <c r="C36" s="133" t="s">
        <v>106</v>
      </c>
      <c r="D36" s="132" t="s">
        <v>106</v>
      </c>
      <c r="E36" s="131" t="s">
        <v>106</v>
      </c>
      <c r="F36" s="185" t="s">
        <v>106</v>
      </c>
      <c r="G36" s="130">
        <v>4267</v>
      </c>
      <c r="H36" s="24"/>
      <c r="I36" s="24"/>
      <c r="J36" s="25"/>
      <c r="K36" s="25"/>
      <c r="L36" s="31" t="s">
        <v>130</v>
      </c>
      <c r="M36" s="47">
        <v>4267</v>
      </c>
      <c r="N36" s="182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2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30" t="str">
        <f t="shared" si="2"/>
        <v xml:space="preserve"> </v>
      </c>
      <c r="Q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30" t="str">
        <f t="shared" si="3"/>
        <v xml:space="preserve"> </v>
      </c>
      <c r="S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30" t="str">
        <f t="shared" si="4"/>
        <v xml:space="preserve"> </v>
      </c>
      <c r="U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2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30" t="str">
        <f t="shared" si="5"/>
        <v xml:space="preserve"> </v>
      </c>
      <c r="X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30" t="str">
        <f t="shared" si="6"/>
        <v xml:space="preserve"> </v>
      </c>
      <c r="Z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30" t="str">
        <f t="shared" si="7"/>
        <v xml:space="preserve"> </v>
      </c>
      <c r="AB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6" customFormat="1">
      <c r="A37" s="183" t="str">
        <f t="shared" si="0"/>
        <v>71010101014269</v>
      </c>
      <c r="B37" s="184" t="s">
        <v>439</v>
      </c>
      <c r="C37" s="133" t="s">
        <v>106</v>
      </c>
      <c r="D37" s="132" t="s">
        <v>106</v>
      </c>
      <c r="E37" s="131" t="s">
        <v>106</v>
      </c>
      <c r="F37" s="185" t="s">
        <v>106</v>
      </c>
      <c r="G37" s="130">
        <v>4269</v>
      </c>
      <c r="H37" s="24"/>
      <c r="I37" s="24"/>
      <c r="J37" s="25"/>
      <c r="K37" s="25"/>
      <c r="L37" s="31" t="s">
        <v>364</v>
      </c>
      <c r="M37" s="47">
        <v>4269</v>
      </c>
      <c r="N37" s="182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2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30" t="str">
        <f t="shared" si="2"/>
        <v xml:space="preserve"> </v>
      </c>
      <c r="Q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30" t="str">
        <f t="shared" si="3"/>
        <v xml:space="preserve"> </v>
      </c>
      <c r="S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30" t="str">
        <f t="shared" si="4"/>
        <v xml:space="preserve"> </v>
      </c>
      <c r="U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2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30" t="str">
        <f t="shared" si="5"/>
        <v xml:space="preserve"> </v>
      </c>
      <c r="X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30" t="str">
        <f t="shared" si="6"/>
        <v xml:space="preserve"> </v>
      </c>
      <c r="Z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30" t="str">
        <f t="shared" si="7"/>
        <v xml:space="preserve"> </v>
      </c>
      <c r="AB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6" customFormat="1" ht="25.5" hidden="1">
      <c r="A38" s="183" t="str">
        <f t="shared" si="0"/>
        <v>71010101014511</v>
      </c>
      <c r="B38" s="184" t="s">
        <v>439</v>
      </c>
      <c r="C38" s="133" t="s">
        <v>106</v>
      </c>
      <c r="D38" s="132" t="s">
        <v>106</v>
      </c>
      <c r="E38" s="131" t="s">
        <v>106</v>
      </c>
      <c r="F38" s="205" t="s">
        <v>106</v>
      </c>
      <c r="G38" s="186">
        <v>4511</v>
      </c>
      <c r="H38" s="24"/>
      <c r="I38" s="24"/>
      <c r="J38" s="25"/>
      <c r="K38" s="25"/>
      <c r="L38" s="28" t="s">
        <v>131</v>
      </c>
      <c r="M38" s="11">
        <v>4511</v>
      </c>
      <c r="N38" s="182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2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30" t="str">
        <f t="shared" si="2"/>
        <v xml:space="preserve"> </v>
      </c>
      <c r="Q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30" t="str">
        <f t="shared" si="3"/>
        <v xml:space="preserve"> </v>
      </c>
      <c r="S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30" t="str">
        <f t="shared" si="4"/>
        <v xml:space="preserve"> </v>
      </c>
      <c r="U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2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30" t="str">
        <f t="shared" si="5"/>
        <v xml:space="preserve"> </v>
      </c>
      <c r="X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30" t="str">
        <f t="shared" si="6"/>
        <v xml:space="preserve"> </v>
      </c>
      <c r="Z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30" t="str">
        <f t="shared" si="7"/>
        <v xml:space="preserve"> </v>
      </c>
      <c r="AB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6" customFormat="1">
      <c r="A39" s="183" t="str">
        <f t="shared" si="0"/>
        <v>71010101014729</v>
      </c>
      <c r="B39" s="184" t="s">
        <v>439</v>
      </c>
      <c r="C39" s="133" t="s">
        <v>106</v>
      </c>
      <c r="D39" s="132" t="s">
        <v>106</v>
      </c>
      <c r="E39" s="131" t="s">
        <v>106</v>
      </c>
      <c r="F39" s="185" t="s">
        <v>106</v>
      </c>
      <c r="G39" s="130">
        <v>4729</v>
      </c>
      <c r="H39" s="24"/>
      <c r="I39" s="24"/>
      <c r="J39" s="25"/>
      <c r="K39" s="25"/>
      <c r="L39" s="28" t="s">
        <v>132</v>
      </c>
      <c r="M39" s="11">
        <v>4729</v>
      </c>
      <c r="N39" s="182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2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30" t="str">
        <f t="shared" si="2"/>
        <v xml:space="preserve"> </v>
      </c>
      <c r="Q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30" t="str">
        <f t="shared" si="3"/>
        <v xml:space="preserve"> </v>
      </c>
      <c r="S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30" t="str">
        <f t="shared" si="4"/>
        <v xml:space="preserve"> </v>
      </c>
      <c r="U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2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30" t="str">
        <f t="shared" si="5"/>
        <v xml:space="preserve"> </v>
      </c>
      <c r="X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30" t="str">
        <f t="shared" si="6"/>
        <v xml:space="preserve"> </v>
      </c>
      <c r="Z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30" t="str">
        <f t="shared" si="7"/>
        <v xml:space="preserve"> </v>
      </c>
      <c r="AB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6" customFormat="1">
      <c r="A40" s="183" t="str">
        <f t="shared" si="0"/>
        <v>71010101014823</v>
      </c>
      <c r="B40" s="184" t="s">
        <v>439</v>
      </c>
      <c r="C40" s="133" t="s">
        <v>106</v>
      </c>
      <c r="D40" s="132" t="s">
        <v>106</v>
      </c>
      <c r="E40" s="131" t="s">
        <v>106</v>
      </c>
      <c r="F40" s="185" t="s">
        <v>106</v>
      </c>
      <c r="G40" s="130">
        <v>4823</v>
      </c>
      <c r="H40" s="24"/>
      <c r="I40" s="24"/>
      <c r="J40" s="25"/>
      <c r="K40" s="25"/>
      <c r="L40" s="28" t="s">
        <v>133</v>
      </c>
      <c r="M40" s="11">
        <v>4823</v>
      </c>
      <c r="N40" s="182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2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30" t="str">
        <f t="shared" si="2"/>
        <v xml:space="preserve"> </v>
      </c>
      <c r="Q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30" t="str">
        <f t="shared" si="3"/>
        <v xml:space="preserve"> </v>
      </c>
      <c r="S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30" t="str">
        <f t="shared" si="4"/>
        <v xml:space="preserve"> </v>
      </c>
      <c r="U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2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30" t="str">
        <f t="shared" si="5"/>
        <v xml:space="preserve"> </v>
      </c>
      <c r="X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30" t="str">
        <f t="shared" si="6"/>
        <v xml:space="preserve"> </v>
      </c>
      <c r="Z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30" t="str">
        <f t="shared" si="7"/>
        <v xml:space="preserve"> </v>
      </c>
      <c r="AB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6" customFormat="1">
      <c r="A41" s="183" t="str">
        <f t="shared" si="0"/>
        <v>71010101014861</v>
      </c>
      <c r="B41" s="184" t="s">
        <v>439</v>
      </c>
      <c r="C41" s="133" t="s">
        <v>106</v>
      </c>
      <c r="D41" s="132" t="s">
        <v>106</v>
      </c>
      <c r="E41" s="131" t="s">
        <v>106</v>
      </c>
      <c r="F41" s="185" t="s">
        <v>106</v>
      </c>
      <c r="G41" s="130">
        <v>4861</v>
      </c>
      <c r="H41" s="24"/>
      <c r="I41" s="24"/>
      <c r="J41" s="25"/>
      <c r="K41" s="25"/>
      <c r="L41" s="31" t="s">
        <v>134</v>
      </c>
      <c r="M41" s="47">
        <v>4861</v>
      </c>
      <c r="N41" s="182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2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30" t="str">
        <f t="shared" si="2"/>
        <v xml:space="preserve"> </v>
      </c>
      <c r="Q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30" t="str">
        <f t="shared" si="3"/>
        <v xml:space="preserve"> </v>
      </c>
      <c r="S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30" t="str">
        <f t="shared" si="4"/>
        <v xml:space="preserve"> </v>
      </c>
      <c r="U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2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30" t="str">
        <f t="shared" si="5"/>
        <v xml:space="preserve"> </v>
      </c>
      <c r="X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30" t="str">
        <f t="shared" si="6"/>
        <v xml:space="preserve"> </v>
      </c>
      <c r="Z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30" t="str">
        <f t="shared" si="7"/>
        <v xml:space="preserve"> </v>
      </c>
      <c r="AB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6" customFormat="1" hidden="1">
      <c r="A42" s="183" t="str">
        <f t="shared" si="0"/>
        <v>71010101015121</v>
      </c>
      <c r="B42" s="184" t="s">
        <v>439</v>
      </c>
      <c r="C42" s="133" t="s">
        <v>106</v>
      </c>
      <c r="D42" s="132" t="s">
        <v>106</v>
      </c>
      <c r="E42" s="131" t="s">
        <v>106</v>
      </c>
      <c r="F42" s="185" t="s">
        <v>106</v>
      </c>
      <c r="G42" s="130">
        <v>5121</v>
      </c>
      <c r="H42" s="24"/>
      <c r="I42" s="24"/>
      <c r="J42" s="25"/>
      <c r="K42" s="25"/>
      <c r="L42" s="28" t="s">
        <v>135</v>
      </c>
      <c r="M42" s="11">
        <v>5121</v>
      </c>
      <c r="N42" s="182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2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30" t="str">
        <f t="shared" si="2"/>
        <v xml:space="preserve"> </v>
      </c>
      <c r="Q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30" t="str">
        <f t="shared" si="3"/>
        <v xml:space="preserve"> </v>
      </c>
      <c r="S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30" t="str">
        <f t="shared" si="4"/>
        <v xml:space="preserve"> </v>
      </c>
      <c r="U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2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30" t="str">
        <f t="shared" si="5"/>
        <v xml:space="preserve"> </v>
      </c>
      <c r="X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30" t="str">
        <f t="shared" si="6"/>
        <v xml:space="preserve"> </v>
      </c>
      <c r="Z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30" t="str">
        <f t="shared" si="7"/>
        <v xml:space="preserve"> </v>
      </c>
      <c r="AB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6" customFormat="1">
      <c r="A43" s="183" t="str">
        <f t="shared" si="0"/>
        <v>71010101015122</v>
      </c>
      <c r="B43" s="184" t="s">
        <v>439</v>
      </c>
      <c r="C43" s="133" t="s">
        <v>106</v>
      </c>
      <c r="D43" s="132" t="s">
        <v>106</v>
      </c>
      <c r="E43" s="131" t="s">
        <v>106</v>
      </c>
      <c r="F43" s="185" t="s">
        <v>106</v>
      </c>
      <c r="G43" s="130">
        <v>5122</v>
      </c>
      <c r="H43" s="24"/>
      <c r="I43" s="24"/>
      <c r="J43" s="25"/>
      <c r="K43" s="25"/>
      <c r="L43" s="28" t="s">
        <v>136</v>
      </c>
      <c r="M43" s="11">
        <v>5122</v>
      </c>
      <c r="N43" s="182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2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30" t="str">
        <f t="shared" si="2"/>
        <v xml:space="preserve"> </v>
      </c>
      <c r="Q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30" t="str">
        <f t="shared" si="3"/>
        <v xml:space="preserve"> </v>
      </c>
      <c r="S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30" t="str">
        <f t="shared" si="4"/>
        <v xml:space="preserve"> </v>
      </c>
      <c r="U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2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30" t="str">
        <f t="shared" si="5"/>
        <v xml:space="preserve"> </v>
      </c>
      <c r="X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30" t="str">
        <f t="shared" si="6"/>
        <v xml:space="preserve"> </v>
      </c>
      <c r="Z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30" t="str">
        <f t="shared" si="7"/>
        <v xml:space="preserve"> </v>
      </c>
      <c r="AB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6" customFormat="1" hidden="1">
      <c r="A44" s="183" t="str">
        <f t="shared" si="0"/>
        <v>71010101015129</v>
      </c>
      <c r="B44" s="184" t="s">
        <v>439</v>
      </c>
      <c r="C44" s="133" t="s">
        <v>106</v>
      </c>
      <c r="D44" s="132" t="s">
        <v>106</v>
      </c>
      <c r="E44" s="131" t="s">
        <v>106</v>
      </c>
      <c r="F44" s="185" t="s">
        <v>106</v>
      </c>
      <c r="G44" s="130">
        <v>5129</v>
      </c>
      <c r="H44" s="24"/>
      <c r="I44" s="24"/>
      <c r="J44" s="25"/>
      <c r="K44" s="25"/>
      <c r="L44" s="28" t="s">
        <v>137</v>
      </c>
      <c r="M44" s="11">
        <v>5129</v>
      </c>
      <c r="N44" s="182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2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30" t="str">
        <f t="shared" si="2"/>
        <v xml:space="preserve"> </v>
      </c>
      <c r="Q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30" t="str">
        <f t="shared" si="3"/>
        <v xml:space="preserve"> </v>
      </c>
      <c r="S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30" t="str">
        <f t="shared" si="4"/>
        <v xml:space="preserve"> </v>
      </c>
      <c r="U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2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30" t="str">
        <f t="shared" si="5"/>
        <v xml:space="preserve"> </v>
      </c>
      <c r="X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30" t="str">
        <f t="shared" si="6"/>
        <v xml:space="preserve"> </v>
      </c>
      <c r="Z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30" t="str">
        <f t="shared" si="7"/>
        <v xml:space="preserve"> </v>
      </c>
      <c r="AB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6" customFormat="1">
      <c r="A45" s="183" t="str">
        <f t="shared" si="0"/>
        <v>71010101015132</v>
      </c>
      <c r="B45" s="184" t="s">
        <v>439</v>
      </c>
      <c r="C45" s="133" t="s">
        <v>106</v>
      </c>
      <c r="D45" s="132" t="s">
        <v>106</v>
      </c>
      <c r="E45" s="131" t="s">
        <v>106</v>
      </c>
      <c r="F45" s="185" t="s">
        <v>106</v>
      </c>
      <c r="G45" s="130">
        <v>5132</v>
      </c>
      <c r="H45" s="24"/>
      <c r="I45" s="24"/>
      <c r="J45" s="25"/>
      <c r="K45" s="25"/>
      <c r="L45" s="28" t="s">
        <v>138</v>
      </c>
      <c r="M45" s="11">
        <v>5132</v>
      </c>
      <c r="N45" s="182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2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30" t="str">
        <f t="shared" si="2"/>
        <v xml:space="preserve"> </v>
      </c>
      <c r="Q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30" t="str">
        <f t="shared" si="3"/>
        <v xml:space="preserve"> </v>
      </c>
      <c r="S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30" t="str">
        <f t="shared" si="4"/>
        <v xml:space="preserve"> </v>
      </c>
      <c r="U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2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30" t="str">
        <f t="shared" si="5"/>
        <v xml:space="preserve"> </v>
      </c>
      <c r="X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30" t="str">
        <f t="shared" si="6"/>
        <v xml:space="preserve"> </v>
      </c>
      <c r="Z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30" t="str">
        <f t="shared" si="7"/>
        <v xml:space="preserve"> </v>
      </c>
      <c r="AB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6" customFormat="1" hidden="1">
      <c r="A46" s="183" t="str">
        <f t="shared" si="0"/>
        <v>71010101015134</v>
      </c>
      <c r="B46" s="184" t="s">
        <v>439</v>
      </c>
      <c r="C46" s="133" t="s">
        <v>106</v>
      </c>
      <c r="D46" s="132" t="s">
        <v>106</v>
      </c>
      <c r="E46" s="131" t="s">
        <v>106</v>
      </c>
      <c r="F46" s="205" t="s">
        <v>106</v>
      </c>
      <c r="G46" s="186">
        <v>5134</v>
      </c>
      <c r="H46" s="24"/>
      <c r="I46" s="24"/>
      <c r="J46" s="25"/>
      <c r="K46" s="25"/>
      <c r="L46" s="28" t="s">
        <v>139</v>
      </c>
      <c r="M46" s="11">
        <v>5134</v>
      </c>
      <c r="N46" s="182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2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30" t="str">
        <f t="shared" si="2"/>
        <v xml:space="preserve"> </v>
      </c>
      <c r="Q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30" t="str">
        <f t="shared" si="3"/>
        <v xml:space="preserve"> </v>
      </c>
      <c r="S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30" t="str">
        <f t="shared" si="4"/>
        <v xml:space="preserve"> </v>
      </c>
      <c r="U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2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30" t="str">
        <f t="shared" si="5"/>
        <v xml:space="preserve"> </v>
      </c>
      <c r="X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30" t="str">
        <f t="shared" si="6"/>
        <v xml:space="preserve"> </v>
      </c>
      <c r="Z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30" t="str">
        <f t="shared" si="7"/>
        <v xml:space="preserve"> </v>
      </c>
      <c r="AB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7" customFormat="1" ht="13.5">
      <c r="A47" s="183" t="str">
        <f t="shared" si="0"/>
        <v>71010101020000</v>
      </c>
      <c r="B47" s="184" t="s">
        <v>439</v>
      </c>
      <c r="C47" s="133" t="s">
        <v>106</v>
      </c>
      <c r="D47" s="132" t="s">
        <v>106</v>
      </c>
      <c r="E47" s="131" t="s">
        <v>106</v>
      </c>
      <c r="F47" s="205" t="s">
        <v>140</v>
      </c>
      <c r="G47" s="186" t="s">
        <v>440</v>
      </c>
      <c r="H47" s="145"/>
      <c r="I47" s="146"/>
      <c r="J47" s="147"/>
      <c r="K47" s="147"/>
      <c r="L47" s="26" t="s">
        <v>141</v>
      </c>
      <c r="M47" s="27"/>
      <c r="N47" s="196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6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9" t="str">
        <f t="shared" si="2"/>
        <v xml:space="preserve"> </v>
      </c>
      <c r="Q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9" t="str">
        <f t="shared" si="3"/>
        <v xml:space="preserve"> </v>
      </c>
      <c r="S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9" t="str">
        <f t="shared" si="4"/>
        <v xml:space="preserve"> </v>
      </c>
      <c r="U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6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9" t="str">
        <f t="shared" si="5"/>
        <v xml:space="preserve"> </v>
      </c>
      <c r="X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9" t="str">
        <f t="shared" si="6"/>
        <v xml:space="preserve"> </v>
      </c>
      <c r="Z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9" t="str">
        <f t="shared" si="7"/>
        <v xml:space="preserve"> </v>
      </c>
      <c r="AB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6" customFormat="1" ht="25.5">
      <c r="A48" s="183" t="str">
        <f t="shared" si="0"/>
        <v>71010101024251</v>
      </c>
      <c r="B48" s="184" t="s">
        <v>439</v>
      </c>
      <c r="C48" s="133" t="s">
        <v>106</v>
      </c>
      <c r="D48" s="132" t="s">
        <v>106</v>
      </c>
      <c r="E48" s="131" t="s">
        <v>106</v>
      </c>
      <c r="F48" s="185" t="s">
        <v>140</v>
      </c>
      <c r="G48" s="130">
        <v>4251</v>
      </c>
      <c r="H48" s="16"/>
      <c r="I48" s="24"/>
      <c r="J48" s="25"/>
      <c r="K48" s="25"/>
      <c r="L48" s="29" t="s">
        <v>142</v>
      </c>
      <c r="M48" s="12">
        <v>4251</v>
      </c>
      <c r="N48" s="182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2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30" t="str">
        <f t="shared" si="2"/>
        <v xml:space="preserve"> </v>
      </c>
      <c r="Q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30" t="str">
        <f t="shared" si="3"/>
        <v xml:space="preserve"> </v>
      </c>
      <c r="S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30" t="str">
        <f t="shared" si="4"/>
        <v xml:space="preserve"> </v>
      </c>
      <c r="U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2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30" t="str">
        <f t="shared" si="5"/>
        <v xml:space="preserve"> </v>
      </c>
      <c r="X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30" t="str">
        <f t="shared" si="6"/>
        <v xml:space="preserve"> </v>
      </c>
      <c r="Z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30" t="str">
        <f t="shared" si="7"/>
        <v xml:space="preserve"> </v>
      </c>
      <c r="AB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2" customFormat="1" ht="12.75" hidden="1">
      <c r="A49" s="183">
        <v>71010103000000</v>
      </c>
      <c r="B49" s="184" t="s">
        <v>439</v>
      </c>
      <c r="C49" s="133" t="s">
        <v>106</v>
      </c>
      <c r="D49" s="132" t="s">
        <v>106</v>
      </c>
      <c r="E49" s="131" t="s">
        <v>442</v>
      </c>
      <c r="F49" s="205" t="s">
        <v>441</v>
      </c>
      <c r="G49" s="186" t="s">
        <v>440</v>
      </c>
      <c r="H49" s="150"/>
      <c r="I49" s="151"/>
      <c r="J49" s="152"/>
      <c r="K49" s="152"/>
      <c r="L49" s="153" t="s">
        <v>581</v>
      </c>
      <c r="M49" s="154"/>
      <c r="N49" s="191"/>
      <c r="O49" s="191"/>
      <c r="P49" s="228" t="str">
        <f t="shared" si="2"/>
        <v xml:space="preserve"> </v>
      </c>
      <c r="Q49" s="191"/>
      <c r="R49" s="228" t="str">
        <f t="shared" si="3"/>
        <v xml:space="preserve"> </v>
      </c>
      <c r="S49" s="191"/>
      <c r="T49" s="228" t="str">
        <f t="shared" si="4"/>
        <v xml:space="preserve"> </v>
      </c>
      <c r="U49" s="191"/>
      <c r="V49" s="191"/>
      <c r="W49" s="228" t="str">
        <f t="shared" si="5"/>
        <v xml:space="preserve"> </v>
      </c>
      <c r="X49" s="191"/>
      <c r="Y49" s="228" t="str">
        <f t="shared" si="6"/>
        <v xml:space="preserve"> </v>
      </c>
      <c r="Z49" s="191"/>
      <c r="AA49" s="228" t="str">
        <f t="shared" si="7"/>
        <v xml:space="preserve"> </v>
      </c>
      <c r="AB49" s="191"/>
    </row>
    <row r="50" spans="1:28" s="136" customFormat="1" hidden="1">
      <c r="A50" s="183">
        <v>71010103000001</v>
      </c>
      <c r="B50" s="184" t="s">
        <v>439</v>
      </c>
      <c r="C50" s="133" t="s">
        <v>106</v>
      </c>
      <c r="D50" s="132" t="s">
        <v>106</v>
      </c>
      <c r="E50" s="131" t="s">
        <v>442</v>
      </c>
      <c r="F50" s="185" t="s">
        <v>441</v>
      </c>
      <c r="G50" s="130" t="s">
        <v>96</v>
      </c>
      <c r="H50" s="16"/>
      <c r="I50" s="24"/>
      <c r="J50" s="25"/>
      <c r="K50" s="25"/>
      <c r="L50" s="29" t="s">
        <v>108</v>
      </c>
      <c r="M50" s="12"/>
      <c r="N50" s="182"/>
      <c r="O50" s="182"/>
      <c r="P50" s="230" t="str">
        <f t="shared" si="2"/>
        <v xml:space="preserve"> </v>
      </c>
      <c r="Q50" s="182"/>
      <c r="R50" s="230" t="str">
        <f t="shared" si="3"/>
        <v xml:space="preserve"> </v>
      </c>
      <c r="S50" s="182"/>
      <c r="T50" s="230" t="str">
        <f t="shared" si="4"/>
        <v xml:space="preserve"> </v>
      </c>
      <c r="U50" s="182"/>
      <c r="V50" s="182"/>
      <c r="W50" s="230" t="str">
        <f t="shared" si="5"/>
        <v xml:space="preserve"> </v>
      </c>
      <c r="X50" s="182"/>
      <c r="Y50" s="230" t="str">
        <f t="shared" si="6"/>
        <v xml:space="preserve"> </v>
      </c>
      <c r="Z50" s="182"/>
      <c r="AA50" s="230" t="str">
        <f t="shared" si="7"/>
        <v xml:space="preserve"> </v>
      </c>
      <c r="AB50" s="182"/>
    </row>
    <row r="51" spans="1:28" s="197" customFormat="1" ht="27" hidden="1">
      <c r="A51" s="183">
        <v>71010103010000</v>
      </c>
      <c r="B51" s="184" t="s">
        <v>439</v>
      </c>
      <c r="C51" s="133" t="s">
        <v>106</v>
      </c>
      <c r="D51" s="132" t="s">
        <v>106</v>
      </c>
      <c r="E51" s="131" t="s">
        <v>442</v>
      </c>
      <c r="F51" s="205" t="s">
        <v>106</v>
      </c>
      <c r="G51" s="186" t="s">
        <v>440</v>
      </c>
      <c r="H51" s="145"/>
      <c r="I51" s="146"/>
      <c r="J51" s="147"/>
      <c r="K51" s="147"/>
      <c r="L51" s="26" t="s">
        <v>582</v>
      </c>
      <c r="M51" s="27"/>
      <c r="N51" s="196"/>
      <c r="O51" s="196"/>
      <c r="P51" s="229" t="str">
        <f t="shared" si="2"/>
        <v xml:space="preserve"> </v>
      </c>
      <c r="Q51" s="196"/>
      <c r="R51" s="229" t="str">
        <f t="shared" si="3"/>
        <v xml:space="preserve"> </v>
      </c>
      <c r="S51" s="196"/>
      <c r="T51" s="229" t="str">
        <f t="shared" si="4"/>
        <v xml:space="preserve"> </v>
      </c>
      <c r="U51" s="196"/>
      <c r="V51" s="196"/>
      <c r="W51" s="229" t="str">
        <f t="shared" si="5"/>
        <v xml:space="preserve"> </v>
      </c>
      <c r="X51" s="196"/>
      <c r="Y51" s="229" t="str">
        <f t="shared" si="6"/>
        <v xml:space="preserve"> </v>
      </c>
      <c r="Z51" s="196"/>
      <c r="AA51" s="229" t="str">
        <f t="shared" si="7"/>
        <v xml:space="preserve"> </v>
      </c>
      <c r="AB51" s="196"/>
    </row>
    <row r="52" spans="1:28" s="136" customFormat="1" hidden="1">
      <c r="A52" s="183">
        <v>71010103014239</v>
      </c>
      <c r="B52" s="184" t="s">
        <v>439</v>
      </c>
      <c r="C52" s="133" t="s">
        <v>106</v>
      </c>
      <c r="D52" s="132" t="s">
        <v>106</v>
      </c>
      <c r="E52" s="131" t="s">
        <v>442</v>
      </c>
      <c r="F52" s="185" t="s">
        <v>106</v>
      </c>
      <c r="G52" s="130">
        <v>4239</v>
      </c>
      <c r="H52" s="16"/>
      <c r="I52" s="24"/>
      <c r="J52" s="25"/>
      <c r="K52" s="25"/>
      <c r="L52" s="29" t="s">
        <v>125</v>
      </c>
      <c r="M52" s="12">
        <v>4239</v>
      </c>
      <c r="N52" s="182"/>
      <c r="O52" s="182"/>
      <c r="P52" s="230" t="str">
        <f t="shared" si="2"/>
        <v xml:space="preserve"> </v>
      </c>
      <c r="Q52" s="182"/>
      <c r="R52" s="230" t="str">
        <f t="shared" si="3"/>
        <v xml:space="preserve"> </v>
      </c>
      <c r="S52" s="182"/>
      <c r="T52" s="230" t="str">
        <f t="shared" si="4"/>
        <v xml:space="preserve"> </v>
      </c>
      <c r="U52" s="182"/>
      <c r="V52" s="182"/>
      <c r="W52" s="230" t="str">
        <f t="shared" si="5"/>
        <v xml:space="preserve"> </v>
      </c>
      <c r="X52" s="182"/>
      <c r="Y52" s="230" t="str">
        <f t="shared" si="6"/>
        <v xml:space="preserve"> </v>
      </c>
      <c r="Z52" s="182"/>
      <c r="AA52" s="230" t="str">
        <f t="shared" si="7"/>
        <v xml:space="preserve"> </v>
      </c>
      <c r="AB52" s="182"/>
    </row>
    <row r="53" spans="1:28" s="136" customFormat="1">
      <c r="A53" s="183" t="str">
        <f t="shared" si="0"/>
        <v>71010101025113</v>
      </c>
      <c r="B53" s="184" t="s">
        <v>439</v>
      </c>
      <c r="C53" s="133" t="s">
        <v>106</v>
      </c>
      <c r="D53" s="132" t="s">
        <v>106</v>
      </c>
      <c r="E53" s="131" t="s">
        <v>106</v>
      </c>
      <c r="F53" s="185" t="s">
        <v>140</v>
      </c>
      <c r="G53" s="130">
        <v>5113</v>
      </c>
      <c r="H53" s="24"/>
      <c r="I53" s="24"/>
      <c r="J53" s="25"/>
      <c r="K53" s="25"/>
      <c r="L53" s="28" t="s">
        <v>143</v>
      </c>
      <c r="M53" s="11">
        <v>5113</v>
      </c>
      <c r="N53" s="182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2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30" t="str">
        <f t="shared" si="2"/>
        <v xml:space="preserve"> </v>
      </c>
      <c r="Q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30" t="str">
        <f t="shared" si="3"/>
        <v xml:space="preserve"> </v>
      </c>
      <c r="S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30" t="str">
        <f t="shared" si="4"/>
        <v xml:space="preserve"> </v>
      </c>
      <c r="U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2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30" t="str">
        <f t="shared" si="5"/>
        <v xml:space="preserve"> </v>
      </c>
      <c r="X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30" t="str">
        <f t="shared" si="6"/>
        <v xml:space="preserve"> </v>
      </c>
      <c r="Z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30" t="str">
        <f t="shared" si="7"/>
        <v xml:space="preserve"> </v>
      </c>
      <c r="AB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7" customFormat="1" ht="13.5">
      <c r="A54" s="183" t="str">
        <f t="shared" si="0"/>
        <v>71010300000000</v>
      </c>
      <c r="B54" s="184" t="s">
        <v>439</v>
      </c>
      <c r="C54" s="133" t="s">
        <v>106</v>
      </c>
      <c r="D54" s="132" t="s">
        <v>442</v>
      </c>
      <c r="E54" s="204" t="s">
        <v>441</v>
      </c>
      <c r="F54" s="205" t="s">
        <v>441</v>
      </c>
      <c r="G54" s="186" t="s">
        <v>440</v>
      </c>
      <c r="H54" s="174">
        <v>2130</v>
      </c>
      <c r="I54" s="165" t="s">
        <v>106</v>
      </c>
      <c r="J54" s="166">
        <v>3</v>
      </c>
      <c r="K54" s="166">
        <v>0</v>
      </c>
      <c r="L54" s="167" t="s">
        <v>144</v>
      </c>
      <c r="M54" s="175"/>
      <c r="N54" s="187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7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7" t="str">
        <f t="shared" si="2"/>
        <v xml:space="preserve"> </v>
      </c>
      <c r="Q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7" t="str">
        <f t="shared" si="3"/>
        <v xml:space="preserve"> </v>
      </c>
      <c r="S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7" t="str">
        <f t="shared" si="4"/>
        <v xml:space="preserve"> </v>
      </c>
      <c r="U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7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7" t="str">
        <f t="shared" si="5"/>
        <v xml:space="preserve"> </v>
      </c>
      <c r="X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7" t="str">
        <f t="shared" si="6"/>
        <v xml:space="preserve"> </v>
      </c>
      <c r="Z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7" t="str">
        <f t="shared" si="7"/>
        <v xml:space="preserve"> </v>
      </c>
      <c r="AB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6" customFormat="1" ht="13.5">
      <c r="A55" s="183" t="str">
        <f t="shared" si="0"/>
        <v>71010300000001</v>
      </c>
      <c r="B55" s="184" t="s">
        <v>439</v>
      </c>
      <c r="C55" s="133" t="s">
        <v>106</v>
      </c>
      <c r="D55" s="132" t="s">
        <v>442</v>
      </c>
      <c r="E55" s="131" t="s">
        <v>441</v>
      </c>
      <c r="F55" s="205" t="s">
        <v>441</v>
      </c>
      <c r="G55" s="186" t="s">
        <v>96</v>
      </c>
      <c r="H55" s="16"/>
      <c r="I55" s="17"/>
      <c r="J55" s="18"/>
      <c r="K55" s="18"/>
      <c r="L55" s="29" t="s">
        <v>110</v>
      </c>
      <c r="M55" s="48"/>
      <c r="N55" s="189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9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6" t="str">
        <f t="shared" si="2"/>
        <v xml:space="preserve"> </v>
      </c>
      <c r="Q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6" t="str">
        <f t="shared" si="3"/>
        <v xml:space="preserve"> </v>
      </c>
      <c r="S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6" t="str">
        <f t="shared" si="4"/>
        <v xml:space="preserve"> </v>
      </c>
      <c r="U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9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6" t="str">
        <f t="shared" si="5"/>
        <v xml:space="preserve"> </v>
      </c>
      <c r="X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6" t="str">
        <f t="shared" si="6"/>
        <v xml:space="preserve"> </v>
      </c>
      <c r="Z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6" t="str">
        <f t="shared" si="7"/>
        <v xml:space="preserve"> </v>
      </c>
      <c r="AB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2" customFormat="1" ht="25.5">
      <c r="A56" s="183" t="str">
        <f t="shared" si="0"/>
        <v>71010301000000</v>
      </c>
      <c r="B56" s="184" t="s">
        <v>439</v>
      </c>
      <c r="C56" s="133" t="s">
        <v>106</v>
      </c>
      <c r="D56" s="132" t="s">
        <v>442</v>
      </c>
      <c r="E56" s="131" t="s">
        <v>106</v>
      </c>
      <c r="F56" s="205" t="s">
        <v>441</v>
      </c>
      <c r="G56" s="186" t="s">
        <v>440</v>
      </c>
      <c r="H56" s="150">
        <v>2133</v>
      </c>
      <c r="I56" s="151" t="s">
        <v>106</v>
      </c>
      <c r="J56" s="152">
        <v>3</v>
      </c>
      <c r="K56" s="152">
        <v>1</v>
      </c>
      <c r="L56" s="153" t="s">
        <v>145</v>
      </c>
      <c r="M56" s="154"/>
      <c r="N56" s="191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1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8" t="str">
        <f t="shared" si="2"/>
        <v xml:space="preserve"> </v>
      </c>
      <c r="Q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8" t="str">
        <f t="shared" si="3"/>
        <v xml:space="preserve"> </v>
      </c>
      <c r="S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8" t="str">
        <f t="shared" si="4"/>
        <v xml:space="preserve"> </v>
      </c>
      <c r="U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1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8" t="str">
        <f t="shared" si="5"/>
        <v xml:space="preserve"> </v>
      </c>
      <c r="X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8" t="str">
        <f t="shared" si="6"/>
        <v xml:space="preserve"> </v>
      </c>
      <c r="Z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8" t="str">
        <f t="shared" si="7"/>
        <v xml:space="preserve"> </v>
      </c>
      <c r="AB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6" customFormat="1" ht="12.75">
      <c r="A57" s="183" t="str">
        <f t="shared" si="0"/>
        <v>71010301000001</v>
      </c>
      <c r="B57" s="184" t="s">
        <v>439</v>
      </c>
      <c r="C57" s="133" t="s">
        <v>106</v>
      </c>
      <c r="D57" s="132" t="s">
        <v>442</v>
      </c>
      <c r="E57" s="131" t="s">
        <v>106</v>
      </c>
      <c r="F57" s="205" t="s">
        <v>441</v>
      </c>
      <c r="G57" s="186" t="s">
        <v>96</v>
      </c>
      <c r="H57" s="16"/>
      <c r="I57" s="24"/>
      <c r="J57" s="25"/>
      <c r="K57" s="25"/>
      <c r="L57" s="19" t="s">
        <v>108</v>
      </c>
      <c r="M57" s="43"/>
      <c r="N57" s="189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9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6" t="str">
        <f t="shared" si="2"/>
        <v xml:space="preserve"> </v>
      </c>
      <c r="Q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6" t="str">
        <f t="shared" si="3"/>
        <v xml:space="preserve"> </v>
      </c>
      <c r="S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6" t="str">
        <f t="shared" si="4"/>
        <v xml:space="preserve"> </v>
      </c>
      <c r="U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9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6" t="str">
        <f t="shared" si="5"/>
        <v xml:space="preserve"> </v>
      </c>
      <c r="X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6" t="str">
        <f t="shared" si="6"/>
        <v xml:space="preserve"> </v>
      </c>
      <c r="Z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6" t="str">
        <f t="shared" si="7"/>
        <v xml:space="preserve"> </v>
      </c>
      <c r="AB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7" customFormat="1" ht="40.5">
      <c r="A58" s="183" t="str">
        <f t="shared" si="0"/>
        <v>71010301010000</v>
      </c>
      <c r="B58" s="184" t="s">
        <v>439</v>
      </c>
      <c r="C58" s="133" t="s">
        <v>106</v>
      </c>
      <c r="D58" s="132" t="s">
        <v>442</v>
      </c>
      <c r="E58" s="131" t="s">
        <v>106</v>
      </c>
      <c r="F58" s="205" t="s">
        <v>106</v>
      </c>
      <c r="G58" s="186" t="s">
        <v>440</v>
      </c>
      <c r="H58" s="145"/>
      <c r="I58" s="146"/>
      <c r="J58" s="147"/>
      <c r="K58" s="147"/>
      <c r="L58" s="26" t="s">
        <v>146</v>
      </c>
      <c r="M58" s="27"/>
      <c r="N58" s="196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6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9" t="str">
        <f t="shared" si="2"/>
        <v xml:space="preserve"> </v>
      </c>
      <c r="Q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9" t="str">
        <f t="shared" si="3"/>
        <v xml:space="preserve"> </v>
      </c>
      <c r="S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9" t="str">
        <f t="shared" si="4"/>
        <v xml:space="preserve"> </v>
      </c>
      <c r="U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6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9" t="str">
        <f t="shared" si="5"/>
        <v xml:space="preserve"> </v>
      </c>
      <c r="X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9" t="str">
        <f t="shared" si="6"/>
        <v xml:space="preserve"> </v>
      </c>
      <c r="Z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9" t="str">
        <f t="shared" si="7"/>
        <v xml:space="preserve"> </v>
      </c>
      <c r="AB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6" customFormat="1">
      <c r="A59" s="183" t="str">
        <f t="shared" si="0"/>
        <v>71010301014111</v>
      </c>
      <c r="B59" s="184" t="s">
        <v>439</v>
      </c>
      <c r="C59" s="133" t="s">
        <v>106</v>
      </c>
      <c r="D59" s="132" t="s">
        <v>442</v>
      </c>
      <c r="E59" s="131" t="s">
        <v>106</v>
      </c>
      <c r="F59" s="185" t="s">
        <v>106</v>
      </c>
      <c r="G59" s="130">
        <v>4111</v>
      </c>
      <c r="H59" s="16"/>
      <c r="I59" s="24"/>
      <c r="J59" s="25"/>
      <c r="K59" s="25"/>
      <c r="L59" s="28" t="s">
        <v>112</v>
      </c>
      <c r="M59" s="12">
        <v>4111</v>
      </c>
      <c r="N59" s="182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2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30" t="str">
        <f t="shared" si="2"/>
        <v xml:space="preserve"> </v>
      </c>
      <c r="Q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30" t="str">
        <f t="shared" si="3"/>
        <v xml:space="preserve"> </v>
      </c>
      <c r="S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30" t="str">
        <f t="shared" si="4"/>
        <v xml:space="preserve"> </v>
      </c>
      <c r="U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2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30" t="str">
        <f t="shared" si="5"/>
        <v xml:space="preserve"> </v>
      </c>
      <c r="X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30" t="str">
        <f t="shared" si="6"/>
        <v xml:space="preserve"> </v>
      </c>
      <c r="Z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30" t="str">
        <f t="shared" si="7"/>
        <v xml:space="preserve"> </v>
      </c>
      <c r="AB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6" customFormat="1">
      <c r="A60" s="183" t="str">
        <f t="shared" si="0"/>
        <v>71010301014212</v>
      </c>
      <c r="B60" s="184" t="s">
        <v>439</v>
      </c>
      <c r="C60" s="133" t="s">
        <v>106</v>
      </c>
      <c r="D60" s="132" t="s">
        <v>442</v>
      </c>
      <c r="E60" s="131" t="s">
        <v>106</v>
      </c>
      <c r="F60" s="185" t="s">
        <v>106</v>
      </c>
      <c r="G60" s="130">
        <v>4212</v>
      </c>
      <c r="H60" s="16"/>
      <c r="I60" s="24"/>
      <c r="J60" s="25"/>
      <c r="K60" s="25"/>
      <c r="L60" s="28" t="s">
        <v>114</v>
      </c>
      <c r="M60" s="32">
        <v>4212</v>
      </c>
      <c r="N60" s="182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2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30" t="str">
        <f t="shared" si="2"/>
        <v xml:space="preserve"> </v>
      </c>
      <c r="Q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30" t="str">
        <f t="shared" si="3"/>
        <v xml:space="preserve"> </v>
      </c>
      <c r="S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30" t="str">
        <f t="shared" si="4"/>
        <v xml:space="preserve"> </v>
      </c>
      <c r="U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2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30" t="str">
        <f t="shared" si="5"/>
        <v xml:space="preserve"> </v>
      </c>
      <c r="X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30" t="str">
        <f t="shared" si="6"/>
        <v xml:space="preserve"> </v>
      </c>
      <c r="Z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30" t="str">
        <f t="shared" si="7"/>
        <v xml:space="preserve"> </v>
      </c>
      <c r="AB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6" customFormat="1">
      <c r="A61" s="183" t="str">
        <f t="shared" si="0"/>
        <v>71010301014213</v>
      </c>
      <c r="B61" s="184" t="s">
        <v>439</v>
      </c>
      <c r="C61" s="133" t="s">
        <v>106</v>
      </c>
      <c r="D61" s="132" t="s">
        <v>442</v>
      </c>
      <c r="E61" s="131" t="s">
        <v>106</v>
      </c>
      <c r="F61" s="185" t="s">
        <v>106</v>
      </c>
      <c r="G61" s="130">
        <v>4213</v>
      </c>
      <c r="H61" s="16"/>
      <c r="I61" s="24"/>
      <c r="J61" s="25"/>
      <c r="K61" s="25"/>
      <c r="L61" s="28" t="s">
        <v>115</v>
      </c>
      <c r="M61" s="32">
        <v>4213</v>
      </c>
      <c r="N61" s="182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2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30" t="str">
        <f t="shared" si="2"/>
        <v xml:space="preserve"> </v>
      </c>
      <c r="Q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30" t="str">
        <f t="shared" si="3"/>
        <v xml:space="preserve"> </v>
      </c>
      <c r="S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30" t="str">
        <f t="shared" si="4"/>
        <v xml:space="preserve"> </v>
      </c>
      <c r="U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2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30" t="str">
        <f t="shared" si="5"/>
        <v xml:space="preserve"> </v>
      </c>
      <c r="X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30" t="str">
        <f t="shared" si="6"/>
        <v xml:space="preserve"> </v>
      </c>
      <c r="Z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30" t="str">
        <f t="shared" si="7"/>
        <v xml:space="preserve"> </v>
      </c>
      <c r="AB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6" customFormat="1">
      <c r="A62" s="183" t="str">
        <f t="shared" si="0"/>
        <v>71010301014214</v>
      </c>
      <c r="B62" s="184" t="s">
        <v>439</v>
      </c>
      <c r="C62" s="133" t="s">
        <v>106</v>
      </c>
      <c r="D62" s="132" t="s">
        <v>442</v>
      </c>
      <c r="E62" s="131" t="s">
        <v>106</v>
      </c>
      <c r="F62" s="185" t="s">
        <v>106</v>
      </c>
      <c r="G62" s="130">
        <v>4214</v>
      </c>
      <c r="H62" s="16"/>
      <c r="I62" s="24"/>
      <c r="J62" s="25"/>
      <c r="K62" s="25"/>
      <c r="L62" s="28" t="s">
        <v>116</v>
      </c>
      <c r="M62" s="32">
        <v>4214</v>
      </c>
      <c r="N62" s="182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2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30" t="str">
        <f t="shared" si="2"/>
        <v xml:space="preserve"> </v>
      </c>
      <c r="Q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30" t="str">
        <f t="shared" si="3"/>
        <v xml:space="preserve"> </v>
      </c>
      <c r="S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30" t="str">
        <f t="shared" si="4"/>
        <v xml:space="preserve"> </v>
      </c>
      <c r="U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2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30" t="str">
        <f t="shared" si="5"/>
        <v xml:space="preserve"> </v>
      </c>
      <c r="X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30" t="str">
        <f t="shared" si="6"/>
        <v xml:space="preserve"> </v>
      </c>
      <c r="Z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30" t="str">
        <f t="shared" si="7"/>
        <v xml:space="preserve"> </v>
      </c>
      <c r="AB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6" customFormat="1">
      <c r="A63" s="183" t="str">
        <f t="shared" si="0"/>
        <v>71010301014216</v>
      </c>
      <c r="B63" s="184" t="s">
        <v>439</v>
      </c>
      <c r="C63" s="133" t="s">
        <v>106</v>
      </c>
      <c r="D63" s="132" t="s">
        <v>442</v>
      </c>
      <c r="E63" s="131" t="s">
        <v>106</v>
      </c>
      <c r="F63" s="185" t="s">
        <v>106</v>
      </c>
      <c r="G63" s="130">
        <v>4216</v>
      </c>
      <c r="H63" s="16"/>
      <c r="I63" s="24"/>
      <c r="J63" s="25"/>
      <c r="K63" s="25"/>
      <c r="L63" s="28" t="s">
        <v>147</v>
      </c>
      <c r="M63" s="32">
        <v>4216</v>
      </c>
      <c r="N63" s="182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2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30" t="str">
        <f t="shared" si="2"/>
        <v xml:space="preserve"> </v>
      </c>
      <c r="Q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30" t="str">
        <f t="shared" si="3"/>
        <v xml:space="preserve"> </v>
      </c>
      <c r="S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30" t="str">
        <f t="shared" si="4"/>
        <v xml:space="preserve"> </v>
      </c>
      <c r="U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2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30" t="str">
        <f t="shared" si="5"/>
        <v xml:space="preserve"> </v>
      </c>
      <c r="X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30" t="str">
        <f t="shared" si="6"/>
        <v xml:space="preserve"> </v>
      </c>
      <c r="Z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30" t="str">
        <f t="shared" si="7"/>
        <v xml:space="preserve"> </v>
      </c>
      <c r="AB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6" customFormat="1">
      <c r="A64" s="183" t="str">
        <f t="shared" si="0"/>
        <v>71010301014231</v>
      </c>
      <c r="B64" s="184" t="s">
        <v>439</v>
      </c>
      <c r="C64" s="133" t="s">
        <v>106</v>
      </c>
      <c r="D64" s="132" t="s">
        <v>442</v>
      </c>
      <c r="E64" s="131" t="s">
        <v>106</v>
      </c>
      <c r="F64" s="185" t="s">
        <v>106</v>
      </c>
      <c r="G64" s="130">
        <v>4231</v>
      </c>
      <c r="H64" s="16"/>
      <c r="I64" s="24"/>
      <c r="J64" s="25"/>
      <c r="K64" s="25"/>
      <c r="L64" s="28" t="s">
        <v>148</v>
      </c>
      <c r="M64" s="32">
        <v>4231</v>
      </c>
      <c r="N64" s="182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2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30" t="str">
        <f t="shared" si="2"/>
        <v xml:space="preserve"> </v>
      </c>
      <c r="Q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30" t="str">
        <f t="shared" si="3"/>
        <v xml:space="preserve"> </v>
      </c>
      <c r="S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30" t="str">
        <f t="shared" si="4"/>
        <v xml:space="preserve"> </v>
      </c>
      <c r="U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2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30" t="str">
        <f t="shared" si="5"/>
        <v xml:space="preserve"> </v>
      </c>
      <c r="X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30" t="str">
        <f t="shared" si="6"/>
        <v xml:space="preserve"> </v>
      </c>
      <c r="Z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30" t="str">
        <f t="shared" si="7"/>
        <v xml:space="preserve"> </v>
      </c>
      <c r="AB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6" customFormat="1" ht="25.5">
      <c r="A65" s="183" t="str">
        <f t="shared" si="0"/>
        <v>71010301014252</v>
      </c>
      <c r="B65" s="184" t="s">
        <v>439</v>
      </c>
      <c r="C65" s="133" t="s">
        <v>106</v>
      </c>
      <c r="D65" s="132" t="s">
        <v>442</v>
      </c>
      <c r="E65" s="131" t="s">
        <v>106</v>
      </c>
      <c r="F65" s="185" t="s">
        <v>106</v>
      </c>
      <c r="G65" s="130">
        <v>4252</v>
      </c>
      <c r="H65" s="16"/>
      <c r="I65" s="24"/>
      <c r="J65" s="25"/>
      <c r="K65" s="25"/>
      <c r="L65" s="28" t="s">
        <v>127</v>
      </c>
      <c r="M65" s="32">
        <v>4252</v>
      </c>
      <c r="N65" s="182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2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30" t="str">
        <f t="shared" si="2"/>
        <v xml:space="preserve"> </v>
      </c>
      <c r="Q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30" t="str">
        <f t="shared" si="3"/>
        <v xml:space="preserve"> </v>
      </c>
      <c r="S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30" t="str">
        <f t="shared" si="4"/>
        <v xml:space="preserve"> </v>
      </c>
      <c r="U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2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30" t="str">
        <f t="shared" si="5"/>
        <v xml:space="preserve"> </v>
      </c>
      <c r="X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30" t="str">
        <f t="shared" si="6"/>
        <v xml:space="preserve"> </v>
      </c>
      <c r="Z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30" t="str">
        <f t="shared" si="7"/>
        <v xml:space="preserve"> </v>
      </c>
      <c r="AB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6" customFormat="1">
      <c r="A66" s="183" t="str">
        <f t="shared" si="0"/>
        <v>71010301014261</v>
      </c>
      <c r="B66" s="184" t="s">
        <v>439</v>
      </c>
      <c r="C66" s="133" t="s">
        <v>106</v>
      </c>
      <c r="D66" s="132" t="s">
        <v>442</v>
      </c>
      <c r="E66" s="131" t="s">
        <v>106</v>
      </c>
      <c r="F66" s="185" t="s">
        <v>106</v>
      </c>
      <c r="G66" s="130">
        <v>4261</v>
      </c>
      <c r="H66" s="16"/>
      <c r="I66" s="24"/>
      <c r="J66" s="25"/>
      <c r="K66" s="25"/>
      <c r="L66" s="28" t="s">
        <v>128</v>
      </c>
      <c r="M66" s="32">
        <v>4261</v>
      </c>
      <c r="N66" s="182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2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30" t="str">
        <f t="shared" si="2"/>
        <v xml:space="preserve"> </v>
      </c>
      <c r="Q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30" t="str">
        <f t="shared" si="3"/>
        <v xml:space="preserve"> </v>
      </c>
      <c r="S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30" t="str">
        <f t="shared" si="4"/>
        <v xml:space="preserve"> </v>
      </c>
      <c r="U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2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30" t="str">
        <f t="shared" si="5"/>
        <v xml:space="preserve"> </v>
      </c>
      <c r="X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30" t="str">
        <f t="shared" si="6"/>
        <v xml:space="preserve"> </v>
      </c>
      <c r="Z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30" t="str">
        <f t="shared" si="7"/>
        <v xml:space="preserve"> </v>
      </c>
      <c r="AB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6" customFormat="1">
      <c r="A67" s="183" t="str">
        <f t="shared" si="0"/>
        <v>71010301014267</v>
      </c>
      <c r="B67" s="184" t="s">
        <v>439</v>
      </c>
      <c r="C67" s="133" t="s">
        <v>106</v>
      </c>
      <c r="D67" s="132" t="s">
        <v>442</v>
      </c>
      <c r="E67" s="131" t="s">
        <v>106</v>
      </c>
      <c r="F67" s="185" t="s">
        <v>106</v>
      </c>
      <c r="G67" s="130">
        <v>4267</v>
      </c>
      <c r="H67" s="16"/>
      <c r="I67" s="24"/>
      <c r="J67" s="25"/>
      <c r="K67" s="25"/>
      <c r="L67" s="28" t="s">
        <v>130</v>
      </c>
      <c r="M67" s="32">
        <v>4267</v>
      </c>
      <c r="N67" s="182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2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30" t="str">
        <f t="shared" si="2"/>
        <v xml:space="preserve"> </v>
      </c>
      <c r="Q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30" t="str">
        <f t="shared" si="3"/>
        <v xml:space="preserve"> </v>
      </c>
      <c r="S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30" t="str">
        <f t="shared" si="4"/>
        <v xml:space="preserve"> </v>
      </c>
      <c r="U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2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30" t="str">
        <f t="shared" si="5"/>
        <v xml:space="preserve"> </v>
      </c>
      <c r="X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30" t="str">
        <f t="shared" si="6"/>
        <v xml:space="preserve"> </v>
      </c>
      <c r="Z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30" t="str">
        <f t="shared" si="7"/>
        <v xml:space="preserve"> </v>
      </c>
      <c r="AB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6" customFormat="1">
      <c r="A68" s="183" t="str">
        <f t="shared" si="0"/>
        <v>71010301014823</v>
      </c>
      <c r="B68" s="184" t="s">
        <v>439</v>
      </c>
      <c r="C68" s="133" t="s">
        <v>106</v>
      </c>
      <c r="D68" s="132" t="s">
        <v>442</v>
      </c>
      <c r="E68" s="131" t="s">
        <v>106</v>
      </c>
      <c r="F68" s="185" t="s">
        <v>106</v>
      </c>
      <c r="G68" s="130">
        <v>4823</v>
      </c>
      <c r="H68" s="16"/>
      <c r="I68" s="24"/>
      <c r="J68" s="25"/>
      <c r="K68" s="25"/>
      <c r="L68" s="31" t="s">
        <v>133</v>
      </c>
      <c r="M68" s="32">
        <v>4823</v>
      </c>
      <c r="N68" s="182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2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30" t="str">
        <f t="shared" si="2"/>
        <v xml:space="preserve"> </v>
      </c>
      <c r="Q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30" t="str">
        <f t="shared" si="3"/>
        <v xml:space="preserve"> </v>
      </c>
      <c r="S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30" t="str">
        <f t="shared" si="4"/>
        <v xml:space="preserve"> </v>
      </c>
      <c r="U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2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30" t="str">
        <f t="shared" si="5"/>
        <v xml:space="preserve"> </v>
      </c>
      <c r="X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30" t="str">
        <f t="shared" si="6"/>
        <v xml:space="preserve"> </v>
      </c>
      <c r="Z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30" t="str">
        <f t="shared" si="7"/>
        <v xml:space="preserve"> </v>
      </c>
      <c r="AB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6" customFormat="1" hidden="1">
      <c r="A69" s="183" t="str">
        <f t="shared" si="0"/>
        <v>71010301015122</v>
      </c>
      <c r="B69" s="184" t="s">
        <v>439</v>
      </c>
      <c r="C69" s="133" t="s">
        <v>106</v>
      </c>
      <c r="D69" s="132" t="s">
        <v>442</v>
      </c>
      <c r="E69" s="131" t="s">
        <v>106</v>
      </c>
      <c r="F69" s="185" t="s">
        <v>106</v>
      </c>
      <c r="G69" s="130">
        <v>5122</v>
      </c>
      <c r="H69" s="16"/>
      <c r="I69" s="24"/>
      <c r="J69" s="25"/>
      <c r="K69" s="25"/>
      <c r="L69" s="28" t="s">
        <v>136</v>
      </c>
      <c r="M69" s="11">
        <v>5122</v>
      </c>
      <c r="N69" s="182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2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30" t="str">
        <f t="shared" si="2"/>
        <v xml:space="preserve"> </v>
      </c>
      <c r="Q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30" t="str">
        <f t="shared" si="3"/>
        <v xml:space="preserve"> </v>
      </c>
      <c r="S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30" t="str">
        <f t="shared" si="4"/>
        <v xml:space="preserve"> </v>
      </c>
      <c r="U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2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30" t="str">
        <f t="shared" si="5"/>
        <v xml:space="preserve"> </v>
      </c>
      <c r="X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30" t="str">
        <f t="shared" si="6"/>
        <v xml:space="preserve"> </v>
      </c>
      <c r="Z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30" t="str">
        <f t="shared" si="7"/>
        <v xml:space="preserve"> </v>
      </c>
      <c r="AB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8" customFormat="1" ht="27.75" customHeight="1">
      <c r="A70" s="183" t="str">
        <f t="shared" si="0"/>
        <v>71010500000000</v>
      </c>
      <c r="B70" s="184" t="s">
        <v>439</v>
      </c>
      <c r="C70" s="133" t="s">
        <v>106</v>
      </c>
      <c r="D70" s="132" t="s">
        <v>149</v>
      </c>
      <c r="E70" s="131" t="s">
        <v>441</v>
      </c>
      <c r="F70" s="205" t="s">
        <v>441</v>
      </c>
      <c r="G70" s="186" t="s">
        <v>440</v>
      </c>
      <c r="H70" s="174">
        <v>2150</v>
      </c>
      <c r="I70" s="165" t="s">
        <v>106</v>
      </c>
      <c r="J70" s="166">
        <v>5</v>
      </c>
      <c r="K70" s="166">
        <v>0</v>
      </c>
      <c r="L70" s="167" t="s">
        <v>150</v>
      </c>
      <c r="M70" s="175"/>
      <c r="N70" s="187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7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7" t="str">
        <f t="shared" si="2"/>
        <v xml:space="preserve"> </v>
      </c>
      <c r="Q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7" t="str">
        <f t="shared" si="3"/>
        <v xml:space="preserve"> </v>
      </c>
      <c r="S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7" t="str">
        <f t="shared" si="4"/>
        <v xml:space="preserve"> </v>
      </c>
      <c r="U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7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7" t="str">
        <f t="shared" si="5"/>
        <v xml:space="preserve"> </v>
      </c>
      <c r="X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7" t="str">
        <f t="shared" si="6"/>
        <v xml:space="preserve"> </v>
      </c>
      <c r="Z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7" t="str">
        <f t="shared" si="7"/>
        <v xml:space="preserve"> </v>
      </c>
      <c r="AB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6" customFormat="1" ht="12.75">
      <c r="A71" s="183" t="str">
        <f t="shared" si="0"/>
        <v>71010500000001</v>
      </c>
      <c r="B71" s="184" t="s">
        <v>439</v>
      </c>
      <c r="C71" s="133" t="s">
        <v>106</v>
      </c>
      <c r="D71" s="132" t="s">
        <v>149</v>
      </c>
      <c r="E71" s="131" t="s">
        <v>441</v>
      </c>
      <c r="F71" s="205" t="s">
        <v>441</v>
      </c>
      <c r="G71" s="186" t="s">
        <v>96</v>
      </c>
      <c r="H71" s="24"/>
      <c r="I71" s="17"/>
      <c r="J71" s="18"/>
      <c r="K71" s="18"/>
      <c r="L71" s="29" t="s">
        <v>110</v>
      </c>
      <c r="M71" s="30"/>
      <c r="N71" s="189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9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6" t="str">
        <f t="shared" si="2"/>
        <v xml:space="preserve"> </v>
      </c>
      <c r="Q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6" t="str">
        <f t="shared" si="3"/>
        <v xml:space="preserve"> </v>
      </c>
      <c r="S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6" t="str">
        <f t="shared" si="4"/>
        <v xml:space="preserve"> </v>
      </c>
      <c r="U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9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6" t="str">
        <f t="shared" si="5"/>
        <v xml:space="preserve"> </v>
      </c>
      <c r="X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6" t="str">
        <f t="shared" si="6"/>
        <v xml:space="preserve"> </v>
      </c>
      <c r="Z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6" t="str">
        <f t="shared" si="7"/>
        <v xml:space="preserve"> </v>
      </c>
      <c r="AB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2" customFormat="1" ht="25.5">
      <c r="A72" s="183" t="str">
        <f t="shared" si="0"/>
        <v>71010501000000</v>
      </c>
      <c r="B72" s="184" t="s">
        <v>439</v>
      </c>
      <c r="C72" s="133" t="s">
        <v>106</v>
      </c>
      <c r="D72" s="132" t="s">
        <v>149</v>
      </c>
      <c r="E72" s="131" t="s">
        <v>106</v>
      </c>
      <c r="F72" s="205" t="s">
        <v>441</v>
      </c>
      <c r="G72" s="186" t="s">
        <v>440</v>
      </c>
      <c r="H72" s="150">
        <v>2151</v>
      </c>
      <c r="I72" s="151" t="s">
        <v>106</v>
      </c>
      <c r="J72" s="152" t="s">
        <v>151</v>
      </c>
      <c r="K72" s="152">
        <v>1</v>
      </c>
      <c r="L72" s="153" t="s">
        <v>150</v>
      </c>
      <c r="M72" s="154"/>
      <c r="N72" s="191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1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8" t="str">
        <f t="shared" si="2"/>
        <v xml:space="preserve"> </v>
      </c>
      <c r="Q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8" t="str">
        <f t="shared" si="3"/>
        <v xml:space="preserve"> </v>
      </c>
      <c r="S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8" t="str">
        <f t="shared" si="4"/>
        <v xml:space="preserve"> </v>
      </c>
      <c r="U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1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8" t="str">
        <f t="shared" si="5"/>
        <v xml:space="preserve"> </v>
      </c>
      <c r="X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8" t="str">
        <f t="shared" si="6"/>
        <v xml:space="preserve"> </v>
      </c>
      <c r="Z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8" t="str">
        <f t="shared" si="7"/>
        <v xml:space="preserve"> </v>
      </c>
      <c r="AB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6" customFormat="1" ht="12.75">
      <c r="A73" s="183" t="str">
        <f t="shared" si="0"/>
        <v>71010501000001</v>
      </c>
      <c r="B73" s="184" t="s">
        <v>439</v>
      </c>
      <c r="C73" s="133" t="s">
        <v>106</v>
      </c>
      <c r="D73" s="132" t="s">
        <v>149</v>
      </c>
      <c r="E73" s="131" t="s">
        <v>106</v>
      </c>
      <c r="F73" s="205" t="s">
        <v>441</v>
      </c>
      <c r="G73" s="186" t="s">
        <v>96</v>
      </c>
      <c r="H73" s="24"/>
      <c r="I73" s="24"/>
      <c r="J73" s="25"/>
      <c r="K73" s="25"/>
      <c r="L73" s="29" t="s">
        <v>108</v>
      </c>
      <c r="M73" s="30"/>
      <c r="N73" s="189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9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6" t="str">
        <f t="shared" si="2"/>
        <v xml:space="preserve"> </v>
      </c>
      <c r="Q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6" t="str">
        <f t="shared" si="3"/>
        <v xml:space="preserve"> </v>
      </c>
      <c r="S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6" t="str">
        <f t="shared" si="4"/>
        <v xml:space="preserve"> </v>
      </c>
      <c r="U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9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6" t="str">
        <f t="shared" si="5"/>
        <v xml:space="preserve"> </v>
      </c>
      <c r="X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6" t="str">
        <f t="shared" si="6"/>
        <v xml:space="preserve"> </v>
      </c>
      <c r="Z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6" t="str">
        <f t="shared" si="7"/>
        <v xml:space="preserve"> </v>
      </c>
      <c r="AB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7" customFormat="1" ht="13.5">
      <c r="A74" s="183" t="str">
        <f t="shared" si="0"/>
        <v>71010501010000</v>
      </c>
      <c r="B74" s="184" t="s">
        <v>439</v>
      </c>
      <c r="C74" s="133" t="s">
        <v>106</v>
      </c>
      <c r="D74" s="132" t="s">
        <v>149</v>
      </c>
      <c r="E74" s="131" t="s">
        <v>106</v>
      </c>
      <c r="F74" s="205" t="s">
        <v>106</v>
      </c>
      <c r="G74" s="186" t="s">
        <v>440</v>
      </c>
      <c r="H74" s="145"/>
      <c r="I74" s="146"/>
      <c r="J74" s="147"/>
      <c r="K74" s="147"/>
      <c r="L74" s="26" t="s">
        <v>152</v>
      </c>
      <c r="M74" s="27"/>
      <c r="N74" s="196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6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9" t="str">
        <f t="shared" si="2"/>
        <v xml:space="preserve"> </v>
      </c>
      <c r="Q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9" t="str">
        <f t="shared" si="3"/>
        <v xml:space="preserve"> </v>
      </c>
      <c r="S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9" t="str">
        <f t="shared" si="4"/>
        <v xml:space="preserve"> </v>
      </c>
      <c r="U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6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9" t="str">
        <f t="shared" si="5"/>
        <v xml:space="preserve"> </v>
      </c>
      <c r="X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9" t="str">
        <f t="shared" si="6"/>
        <v xml:space="preserve"> </v>
      </c>
      <c r="Z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9" t="str">
        <f t="shared" si="7"/>
        <v xml:space="preserve"> </v>
      </c>
      <c r="AB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6" customFormat="1">
      <c r="A75" s="183" t="str">
        <f t="shared" si="0"/>
        <v>71010501015134</v>
      </c>
      <c r="B75" s="184" t="s">
        <v>439</v>
      </c>
      <c r="C75" s="133" t="s">
        <v>106</v>
      </c>
      <c r="D75" s="132" t="s">
        <v>149</v>
      </c>
      <c r="E75" s="131" t="s">
        <v>106</v>
      </c>
      <c r="F75" s="185" t="s">
        <v>106</v>
      </c>
      <c r="G75" s="130">
        <v>5134</v>
      </c>
      <c r="H75" s="24"/>
      <c r="I75" s="24"/>
      <c r="J75" s="25"/>
      <c r="K75" s="25"/>
      <c r="L75" s="31" t="s">
        <v>139</v>
      </c>
      <c r="M75" s="47">
        <v>5134</v>
      </c>
      <c r="N75" s="182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2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30" t="str">
        <f t="shared" si="2"/>
        <v xml:space="preserve"> </v>
      </c>
      <c r="Q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30" t="str">
        <f t="shared" si="3"/>
        <v xml:space="preserve"> </v>
      </c>
      <c r="S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30" t="str">
        <f t="shared" si="4"/>
        <v xml:space="preserve"> </v>
      </c>
      <c r="U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2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30" t="str">
        <f t="shared" si="5"/>
        <v xml:space="preserve"> </v>
      </c>
      <c r="X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30" t="str">
        <f t="shared" si="6"/>
        <v xml:space="preserve"> </v>
      </c>
      <c r="Z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30" t="str">
        <f t="shared" si="7"/>
        <v xml:space="preserve"> </v>
      </c>
      <c r="AB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7" customFormat="1" ht="27" hidden="1">
      <c r="A76" s="183" t="str">
        <f t="shared" si="0"/>
        <v>71010501020000</v>
      </c>
      <c r="B76" s="184" t="s">
        <v>439</v>
      </c>
      <c r="C76" s="133" t="s">
        <v>106</v>
      </c>
      <c r="D76" s="132" t="s">
        <v>149</v>
      </c>
      <c r="E76" s="131" t="s">
        <v>106</v>
      </c>
      <c r="F76" s="205" t="s">
        <v>140</v>
      </c>
      <c r="G76" s="186" t="s">
        <v>440</v>
      </c>
      <c r="H76" s="145"/>
      <c r="I76" s="146"/>
      <c r="J76" s="147"/>
      <c r="K76" s="147"/>
      <c r="L76" s="26" t="s">
        <v>153</v>
      </c>
      <c r="M76" s="27"/>
      <c r="N76" s="196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6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9" t="str">
        <f t="shared" si="2"/>
        <v xml:space="preserve"> </v>
      </c>
      <c r="Q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9" t="str">
        <f t="shared" si="3"/>
        <v xml:space="preserve"> </v>
      </c>
      <c r="S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9" t="str">
        <f t="shared" si="4"/>
        <v xml:space="preserve"> </v>
      </c>
      <c r="U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6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9" t="str">
        <f t="shared" si="5"/>
        <v xml:space="preserve"> </v>
      </c>
      <c r="X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9" t="str">
        <f t="shared" si="6"/>
        <v xml:space="preserve"> </v>
      </c>
      <c r="Z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9" t="str">
        <f t="shared" si="7"/>
        <v xml:space="preserve"> </v>
      </c>
      <c r="AB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6" customFormat="1" hidden="1">
      <c r="A77" s="183" t="str">
        <f t="shared" ref="A77:A142" si="8">CONCATENATE(B77,C77,D77,E77,F77,G77)</f>
        <v>71010501025134</v>
      </c>
      <c r="B77" s="184" t="s">
        <v>439</v>
      </c>
      <c r="C77" s="133" t="s">
        <v>106</v>
      </c>
      <c r="D77" s="132" t="s">
        <v>149</v>
      </c>
      <c r="E77" s="131" t="s">
        <v>106</v>
      </c>
      <c r="F77" s="185" t="s">
        <v>140</v>
      </c>
      <c r="G77" s="130">
        <v>5134</v>
      </c>
      <c r="H77" s="24"/>
      <c r="I77" s="24"/>
      <c r="J77" s="25"/>
      <c r="K77" s="25"/>
      <c r="L77" s="31" t="s">
        <v>139</v>
      </c>
      <c r="M77" s="47">
        <v>5134</v>
      </c>
      <c r="N77" s="182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2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30" t="str">
        <f t="shared" si="2"/>
        <v xml:space="preserve"> </v>
      </c>
      <c r="Q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30" t="str">
        <f t="shared" si="3"/>
        <v xml:space="preserve"> </v>
      </c>
      <c r="S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30" t="str">
        <f t="shared" si="4"/>
        <v xml:space="preserve"> </v>
      </c>
      <c r="U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2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30" t="str">
        <f t="shared" si="5"/>
        <v xml:space="preserve"> </v>
      </c>
      <c r="X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30" t="str">
        <f t="shared" si="6"/>
        <v xml:space="preserve"> </v>
      </c>
      <c r="Z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30" t="str">
        <f t="shared" si="7"/>
        <v xml:space="preserve"> </v>
      </c>
      <c r="AB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7" customFormat="1" ht="27" hidden="1">
      <c r="A78" s="183" t="str">
        <f t="shared" si="8"/>
        <v>71010501030000</v>
      </c>
      <c r="B78" s="184" t="s">
        <v>439</v>
      </c>
      <c r="C78" s="133" t="s">
        <v>106</v>
      </c>
      <c r="D78" s="132" t="s">
        <v>149</v>
      </c>
      <c r="E78" s="131" t="s">
        <v>106</v>
      </c>
      <c r="F78" s="205" t="s">
        <v>442</v>
      </c>
      <c r="G78" s="186" t="s">
        <v>440</v>
      </c>
      <c r="H78" s="145"/>
      <c r="I78" s="146"/>
      <c r="J78" s="147"/>
      <c r="K78" s="147"/>
      <c r="L78" s="26" t="s">
        <v>154</v>
      </c>
      <c r="M78" s="27"/>
      <c r="N78" s="196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6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9" t="str">
        <f t="shared" si="2"/>
        <v xml:space="preserve"> </v>
      </c>
      <c r="Q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9" t="str">
        <f t="shared" si="3"/>
        <v xml:space="preserve"> </v>
      </c>
      <c r="S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9" t="str">
        <f t="shared" si="4"/>
        <v xml:space="preserve"> </v>
      </c>
      <c r="U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6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9" t="str">
        <f t="shared" si="5"/>
        <v xml:space="preserve"> </v>
      </c>
      <c r="X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9" t="str">
        <f t="shared" si="6"/>
        <v xml:space="preserve"> </v>
      </c>
      <c r="Z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9" t="str">
        <f t="shared" si="7"/>
        <v xml:space="preserve"> </v>
      </c>
      <c r="AB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6" customFormat="1" hidden="1">
      <c r="A79" s="183" t="str">
        <f t="shared" si="8"/>
        <v>71010501035134</v>
      </c>
      <c r="B79" s="184" t="s">
        <v>439</v>
      </c>
      <c r="C79" s="133" t="s">
        <v>106</v>
      </c>
      <c r="D79" s="132" t="s">
        <v>149</v>
      </c>
      <c r="E79" s="131" t="s">
        <v>106</v>
      </c>
      <c r="F79" s="185" t="s">
        <v>442</v>
      </c>
      <c r="G79" s="130">
        <v>5134</v>
      </c>
      <c r="H79" s="24"/>
      <c r="I79" s="24"/>
      <c r="J79" s="25"/>
      <c r="K79" s="25"/>
      <c r="L79" s="31" t="s">
        <v>139</v>
      </c>
      <c r="M79" s="47">
        <v>5134</v>
      </c>
      <c r="N79" s="182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2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30" t="str">
        <f t="shared" si="2"/>
        <v xml:space="preserve"> </v>
      </c>
      <c r="Q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30" t="str">
        <f t="shared" si="3"/>
        <v xml:space="preserve"> </v>
      </c>
      <c r="S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30" t="str">
        <f t="shared" si="4"/>
        <v xml:space="preserve"> </v>
      </c>
      <c r="U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2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30" t="str">
        <f t="shared" si="5"/>
        <v xml:space="preserve"> </v>
      </c>
      <c r="X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30" t="str">
        <f t="shared" si="6"/>
        <v xml:space="preserve"> </v>
      </c>
      <c r="Z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30" t="str">
        <f t="shared" si="7"/>
        <v xml:space="preserve"> </v>
      </c>
      <c r="AB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7" customFormat="1" ht="13.5" hidden="1">
      <c r="A80" s="183" t="str">
        <f t="shared" si="8"/>
        <v>71010501040000</v>
      </c>
      <c r="B80" s="184" t="s">
        <v>439</v>
      </c>
      <c r="C80" s="133" t="s">
        <v>106</v>
      </c>
      <c r="D80" s="132" t="s">
        <v>149</v>
      </c>
      <c r="E80" s="131" t="s">
        <v>106</v>
      </c>
      <c r="F80" s="205" t="s">
        <v>155</v>
      </c>
      <c r="G80" s="186" t="s">
        <v>440</v>
      </c>
      <c r="H80" s="145"/>
      <c r="I80" s="146"/>
      <c r="J80" s="147"/>
      <c r="K80" s="147"/>
      <c r="L80" s="26" t="s">
        <v>156</v>
      </c>
      <c r="M80" s="27"/>
      <c r="N80" s="196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6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9" t="str">
        <f t="shared" ref="P80:P143" si="9">IFERROR(Q80/O80, " ")</f>
        <v xml:space="preserve"> </v>
      </c>
      <c r="Q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9" t="str">
        <f t="shared" ref="R80:R143" si="10">IFERROR(S80/O80, " ")</f>
        <v xml:space="preserve"> </v>
      </c>
      <c r="S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9" t="str">
        <f t="shared" ref="T80:T143" si="11">IFERROR(U80/O80, " ")</f>
        <v xml:space="preserve"> </v>
      </c>
      <c r="U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6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9" t="str">
        <f t="shared" ref="W80:W143" si="12">IFERROR(X80/V80, " ")</f>
        <v xml:space="preserve"> </v>
      </c>
      <c r="X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9" t="str">
        <f t="shared" ref="Y80:Y143" si="13">IFERROR(Z80/V80, " ")</f>
        <v xml:space="preserve"> </v>
      </c>
      <c r="Z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9" t="str">
        <f t="shared" ref="AA80:AA143" si="14">IFERROR(AB80/V80, " ")</f>
        <v xml:space="preserve"> </v>
      </c>
      <c r="AB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6" customFormat="1" hidden="1">
      <c r="A81" s="183" t="str">
        <f t="shared" si="8"/>
        <v>71010501045134</v>
      </c>
      <c r="B81" s="184" t="s">
        <v>439</v>
      </c>
      <c r="C81" s="133" t="s">
        <v>106</v>
      </c>
      <c r="D81" s="132" t="s">
        <v>149</v>
      </c>
      <c r="E81" s="131" t="s">
        <v>106</v>
      </c>
      <c r="F81" s="185" t="s">
        <v>155</v>
      </c>
      <c r="G81" s="130">
        <v>5134</v>
      </c>
      <c r="H81" s="24"/>
      <c r="I81" s="24"/>
      <c r="J81" s="25"/>
      <c r="K81" s="25"/>
      <c r="L81" s="31" t="s">
        <v>139</v>
      </c>
      <c r="M81" s="47">
        <v>5134</v>
      </c>
      <c r="N81" s="182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2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30" t="str">
        <f t="shared" si="9"/>
        <v xml:space="preserve"> </v>
      </c>
      <c r="Q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30" t="str">
        <f t="shared" si="10"/>
        <v xml:space="preserve"> </v>
      </c>
      <c r="S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30" t="str">
        <f t="shared" si="11"/>
        <v xml:space="preserve"> </v>
      </c>
      <c r="U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2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30" t="str">
        <f t="shared" si="12"/>
        <v xml:space="preserve"> </v>
      </c>
      <c r="X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30" t="str">
        <f t="shared" si="13"/>
        <v xml:space="preserve"> </v>
      </c>
      <c r="Z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30" t="str">
        <f t="shared" si="14"/>
        <v xml:space="preserve"> </v>
      </c>
      <c r="AB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8" customFormat="1" ht="27">
      <c r="A82" s="183" t="str">
        <f t="shared" si="8"/>
        <v>71010600000000</v>
      </c>
      <c r="B82" s="184" t="s">
        <v>439</v>
      </c>
      <c r="C82" s="133" t="s">
        <v>106</v>
      </c>
      <c r="D82" s="132" t="s">
        <v>157</v>
      </c>
      <c r="E82" s="131" t="s">
        <v>441</v>
      </c>
      <c r="F82" s="205" t="s">
        <v>441</v>
      </c>
      <c r="G82" s="186" t="s">
        <v>440</v>
      </c>
      <c r="H82" s="174">
        <v>2160</v>
      </c>
      <c r="I82" s="165" t="s">
        <v>106</v>
      </c>
      <c r="J82" s="166">
        <v>6</v>
      </c>
      <c r="K82" s="166">
        <v>0</v>
      </c>
      <c r="L82" s="167" t="s">
        <v>158</v>
      </c>
      <c r="M82" s="175"/>
      <c r="N82" s="187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7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7" t="str">
        <f t="shared" si="9"/>
        <v xml:space="preserve"> </v>
      </c>
      <c r="Q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7" t="str">
        <f t="shared" si="10"/>
        <v xml:space="preserve"> </v>
      </c>
      <c r="S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7" t="str">
        <f t="shared" si="11"/>
        <v xml:space="preserve"> </v>
      </c>
      <c r="U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7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7" t="str">
        <f t="shared" si="12"/>
        <v xml:space="preserve"> </v>
      </c>
      <c r="X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7" t="str">
        <f t="shared" si="13"/>
        <v xml:space="preserve"> </v>
      </c>
      <c r="Z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7" t="str">
        <f t="shared" si="14"/>
        <v xml:space="preserve"> </v>
      </c>
      <c r="AB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6" customFormat="1" ht="12.75">
      <c r="A83" s="183" t="str">
        <f t="shared" si="8"/>
        <v>71010600000001</v>
      </c>
      <c r="B83" s="184" t="s">
        <v>439</v>
      </c>
      <c r="C83" s="133" t="s">
        <v>106</v>
      </c>
      <c r="D83" s="132" t="s">
        <v>157</v>
      </c>
      <c r="E83" s="131" t="s">
        <v>441</v>
      </c>
      <c r="F83" s="205" t="s">
        <v>441</v>
      </c>
      <c r="G83" s="186" t="s">
        <v>96</v>
      </c>
      <c r="H83" s="24"/>
      <c r="I83" s="17"/>
      <c r="J83" s="18"/>
      <c r="K83" s="18"/>
      <c r="L83" s="29" t="s">
        <v>110</v>
      </c>
      <c r="M83" s="30"/>
      <c r="N83" s="189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9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6" t="str">
        <f t="shared" si="9"/>
        <v xml:space="preserve"> </v>
      </c>
      <c r="Q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6" t="str">
        <f t="shared" si="10"/>
        <v xml:space="preserve"> </v>
      </c>
      <c r="S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6" t="str">
        <f t="shared" si="11"/>
        <v xml:space="preserve"> </v>
      </c>
      <c r="U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9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6" t="str">
        <f t="shared" si="12"/>
        <v xml:space="preserve"> </v>
      </c>
      <c r="X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6" t="str">
        <f t="shared" si="13"/>
        <v xml:space="preserve"> </v>
      </c>
      <c r="Z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6" t="str">
        <f t="shared" si="14"/>
        <v xml:space="preserve"> </v>
      </c>
      <c r="AB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2" customFormat="1" ht="25.5">
      <c r="A84" s="183" t="str">
        <f t="shared" si="8"/>
        <v>71010601000000</v>
      </c>
      <c r="B84" s="184" t="s">
        <v>439</v>
      </c>
      <c r="C84" s="133" t="s">
        <v>106</v>
      </c>
      <c r="D84" s="132" t="s">
        <v>157</v>
      </c>
      <c r="E84" s="131" t="s">
        <v>106</v>
      </c>
      <c r="F84" s="205" t="s">
        <v>441</v>
      </c>
      <c r="G84" s="186" t="s">
        <v>440</v>
      </c>
      <c r="H84" s="150">
        <v>2161</v>
      </c>
      <c r="I84" s="151" t="s">
        <v>106</v>
      </c>
      <c r="J84" s="152">
        <v>6</v>
      </c>
      <c r="K84" s="152">
        <v>1</v>
      </c>
      <c r="L84" s="153" t="s">
        <v>159</v>
      </c>
      <c r="M84" s="154"/>
      <c r="N84" s="191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1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8" t="str">
        <f t="shared" si="9"/>
        <v xml:space="preserve"> </v>
      </c>
      <c r="Q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8" t="str">
        <f t="shared" si="10"/>
        <v xml:space="preserve"> </v>
      </c>
      <c r="S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8" t="str">
        <f t="shared" si="11"/>
        <v xml:space="preserve"> </v>
      </c>
      <c r="U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1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8" t="str">
        <f t="shared" si="12"/>
        <v xml:space="preserve"> </v>
      </c>
      <c r="X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8" t="str">
        <f t="shared" si="13"/>
        <v xml:space="preserve"> </v>
      </c>
      <c r="Z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8" t="str">
        <f t="shared" si="14"/>
        <v xml:space="preserve"> </v>
      </c>
      <c r="AB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6" customFormat="1" ht="12.75">
      <c r="A85" s="183" t="str">
        <f t="shared" si="8"/>
        <v>71010601000001</v>
      </c>
      <c r="B85" s="184" t="s">
        <v>439</v>
      </c>
      <c r="C85" s="133" t="s">
        <v>106</v>
      </c>
      <c r="D85" s="132" t="s">
        <v>157</v>
      </c>
      <c r="E85" s="131" t="s">
        <v>106</v>
      </c>
      <c r="F85" s="205" t="s">
        <v>441</v>
      </c>
      <c r="G85" s="186" t="s">
        <v>96</v>
      </c>
      <c r="H85" s="24"/>
      <c r="I85" s="24"/>
      <c r="J85" s="25"/>
      <c r="K85" s="25"/>
      <c r="L85" s="29" t="s">
        <v>108</v>
      </c>
      <c r="M85" s="30"/>
      <c r="N85" s="189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9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6" t="str">
        <f t="shared" si="9"/>
        <v xml:space="preserve"> </v>
      </c>
      <c r="Q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6" t="str">
        <f t="shared" si="10"/>
        <v xml:space="preserve"> </v>
      </c>
      <c r="S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6" t="str">
        <f t="shared" si="11"/>
        <v xml:space="preserve"> </v>
      </c>
      <c r="U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9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6" t="str">
        <f t="shared" si="12"/>
        <v xml:space="preserve"> </v>
      </c>
      <c r="X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6" t="str">
        <f t="shared" si="13"/>
        <v xml:space="preserve"> </v>
      </c>
      <c r="Z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6" t="str">
        <f t="shared" si="14"/>
        <v xml:space="preserve"> </v>
      </c>
      <c r="AB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7" customFormat="1" ht="40.5">
      <c r="A86" s="183" t="str">
        <f t="shared" si="8"/>
        <v>71010601010000</v>
      </c>
      <c r="B86" s="184" t="s">
        <v>439</v>
      </c>
      <c r="C86" s="133" t="s">
        <v>106</v>
      </c>
      <c r="D86" s="132" t="s">
        <v>157</v>
      </c>
      <c r="E86" s="131" t="s">
        <v>106</v>
      </c>
      <c r="F86" s="205" t="s">
        <v>106</v>
      </c>
      <c r="G86" s="186" t="s">
        <v>440</v>
      </c>
      <c r="H86" s="145"/>
      <c r="I86" s="146"/>
      <c r="J86" s="147"/>
      <c r="K86" s="147"/>
      <c r="L86" s="26" t="s">
        <v>160</v>
      </c>
      <c r="M86" s="27"/>
      <c r="N86" s="196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6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9" t="str">
        <f t="shared" si="9"/>
        <v xml:space="preserve"> </v>
      </c>
      <c r="Q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9" t="str">
        <f t="shared" si="10"/>
        <v xml:space="preserve"> </v>
      </c>
      <c r="S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9" t="str">
        <f t="shared" si="11"/>
        <v xml:space="preserve"> </v>
      </c>
      <c r="U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6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9" t="str">
        <f t="shared" si="12"/>
        <v xml:space="preserve"> </v>
      </c>
      <c r="X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9" t="str">
        <f t="shared" si="13"/>
        <v xml:space="preserve"> </v>
      </c>
      <c r="Z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9" t="str">
        <f t="shared" si="14"/>
        <v xml:space="preserve"> </v>
      </c>
      <c r="AB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6" customFormat="1" hidden="1">
      <c r="A87" s="183" t="str">
        <f t="shared" si="8"/>
        <v>71010601014729</v>
      </c>
      <c r="B87" s="184" t="s">
        <v>439</v>
      </c>
      <c r="C87" s="133" t="s">
        <v>106</v>
      </c>
      <c r="D87" s="132" t="s">
        <v>157</v>
      </c>
      <c r="E87" s="131" t="s">
        <v>106</v>
      </c>
      <c r="F87" s="185" t="s">
        <v>106</v>
      </c>
      <c r="G87" s="130">
        <v>4729</v>
      </c>
      <c r="H87" s="24"/>
      <c r="I87" s="24"/>
      <c r="J87" s="25"/>
      <c r="K87" s="25"/>
      <c r="L87" s="28" t="s">
        <v>161</v>
      </c>
      <c r="M87" s="11">
        <v>4729</v>
      </c>
      <c r="N87" s="182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2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30" t="str">
        <f t="shared" si="9"/>
        <v xml:space="preserve"> </v>
      </c>
      <c r="Q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30" t="str">
        <f t="shared" si="10"/>
        <v xml:space="preserve"> </v>
      </c>
      <c r="S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30" t="str">
        <f t="shared" si="11"/>
        <v xml:space="preserve"> </v>
      </c>
      <c r="U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2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30" t="str">
        <f t="shared" si="12"/>
        <v xml:space="preserve"> </v>
      </c>
      <c r="X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30" t="str">
        <f t="shared" si="13"/>
        <v xml:space="preserve"> </v>
      </c>
      <c r="Z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30" t="str">
        <f t="shared" si="14"/>
        <v xml:space="preserve"> </v>
      </c>
      <c r="AB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6" customFormat="1">
      <c r="A88" s="183" t="str">
        <f t="shared" si="8"/>
        <v>71010601014823</v>
      </c>
      <c r="B88" s="184" t="s">
        <v>439</v>
      </c>
      <c r="C88" s="133" t="s">
        <v>106</v>
      </c>
      <c r="D88" s="132" t="s">
        <v>157</v>
      </c>
      <c r="E88" s="131" t="s">
        <v>106</v>
      </c>
      <c r="F88" s="185" t="s">
        <v>106</v>
      </c>
      <c r="G88" s="130">
        <v>4823</v>
      </c>
      <c r="H88" s="24"/>
      <c r="I88" s="24"/>
      <c r="J88" s="25"/>
      <c r="K88" s="25"/>
      <c r="L88" s="28" t="s">
        <v>133</v>
      </c>
      <c r="M88" s="11">
        <v>4823</v>
      </c>
      <c r="N88" s="182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2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30" t="str">
        <f t="shared" si="9"/>
        <v xml:space="preserve"> </v>
      </c>
      <c r="Q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30" t="str">
        <f t="shared" si="10"/>
        <v xml:space="preserve"> </v>
      </c>
      <c r="S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30" t="str">
        <f t="shared" si="11"/>
        <v xml:space="preserve"> </v>
      </c>
      <c r="U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2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30" t="str">
        <f t="shared" si="12"/>
        <v xml:space="preserve"> </v>
      </c>
      <c r="X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30" t="str">
        <f t="shared" si="13"/>
        <v xml:space="preserve"> </v>
      </c>
      <c r="Z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30" t="str">
        <f t="shared" si="14"/>
        <v xml:space="preserve"> </v>
      </c>
      <c r="AB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7" customFormat="1" ht="40.5">
      <c r="A89" s="183" t="str">
        <f t="shared" si="8"/>
        <v>71010601020000</v>
      </c>
      <c r="B89" s="184" t="s">
        <v>439</v>
      </c>
      <c r="C89" s="133" t="s">
        <v>106</v>
      </c>
      <c r="D89" s="132" t="s">
        <v>157</v>
      </c>
      <c r="E89" s="131" t="s">
        <v>106</v>
      </c>
      <c r="F89" s="205" t="s">
        <v>140</v>
      </c>
      <c r="G89" s="186" t="s">
        <v>440</v>
      </c>
      <c r="H89" s="145"/>
      <c r="I89" s="146"/>
      <c r="J89" s="147"/>
      <c r="K89" s="147"/>
      <c r="L89" s="26" t="s">
        <v>162</v>
      </c>
      <c r="M89" s="27"/>
      <c r="N89" s="196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6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9" t="str">
        <f t="shared" si="9"/>
        <v xml:space="preserve"> </v>
      </c>
      <c r="Q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9" t="str">
        <f t="shared" si="10"/>
        <v xml:space="preserve"> </v>
      </c>
      <c r="S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9" t="str">
        <f t="shared" si="11"/>
        <v xml:space="preserve"> </v>
      </c>
      <c r="U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6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9" t="str">
        <f t="shared" si="12"/>
        <v xml:space="preserve"> </v>
      </c>
      <c r="X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9" t="str">
        <f t="shared" si="13"/>
        <v xml:space="preserve"> </v>
      </c>
      <c r="Z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9" t="str">
        <f t="shared" si="14"/>
        <v xml:space="preserve"> </v>
      </c>
      <c r="AB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6" customFormat="1">
      <c r="A90" s="183" t="str">
        <f t="shared" si="8"/>
        <v>71010601024241</v>
      </c>
      <c r="B90" s="184" t="s">
        <v>439</v>
      </c>
      <c r="C90" s="133" t="s">
        <v>106</v>
      </c>
      <c r="D90" s="132" t="s">
        <v>157</v>
      </c>
      <c r="E90" s="131" t="s">
        <v>106</v>
      </c>
      <c r="F90" s="185" t="s">
        <v>140</v>
      </c>
      <c r="G90" s="130">
        <v>4241</v>
      </c>
      <c r="H90" s="24"/>
      <c r="I90" s="24"/>
      <c r="J90" s="25"/>
      <c r="K90" s="25"/>
      <c r="L90" s="28" t="s">
        <v>126</v>
      </c>
      <c r="M90" s="11">
        <v>4241</v>
      </c>
      <c r="N90" s="182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2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30" t="str">
        <f t="shared" si="9"/>
        <v xml:space="preserve"> </v>
      </c>
      <c r="Q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30" t="str">
        <f t="shared" si="10"/>
        <v xml:space="preserve"> </v>
      </c>
      <c r="S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30" t="str">
        <f t="shared" si="11"/>
        <v xml:space="preserve"> </v>
      </c>
      <c r="U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2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30" t="str">
        <f t="shared" si="12"/>
        <v xml:space="preserve"> </v>
      </c>
      <c r="X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30" t="str">
        <f t="shared" si="13"/>
        <v xml:space="preserve"> </v>
      </c>
      <c r="Z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30" t="str">
        <f t="shared" si="14"/>
        <v xml:space="preserve"> </v>
      </c>
      <c r="AB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6" customFormat="1">
      <c r="A91" s="183" t="str">
        <f t="shared" si="8"/>
        <v>71010601024823</v>
      </c>
      <c r="B91" s="184" t="s">
        <v>439</v>
      </c>
      <c r="C91" s="133" t="s">
        <v>106</v>
      </c>
      <c r="D91" s="132" t="s">
        <v>157</v>
      </c>
      <c r="E91" s="131" t="s">
        <v>106</v>
      </c>
      <c r="F91" s="185" t="s">
        <v>140</v>
      </c>
      <c r="G91" s="130">
        <v>4823</v>
      </c>
      <c r="H91" s="24"/>
      <c r="I91" s="24"/>
      <c r="J91" s="25"/>
      <c r="K91" s="25"/>
      <c r="L91" s="28" t="s">
        <v>133</v>
      </c>
      <c r="M91" s="11">
        <v>4823</v>
      </c>
      <c r="N91" s="182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2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30" t="str">
        <f t="shared" si="9"/>
        <v xml:space="preserve"> </v>
      </c>
      <c r="Q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30" t="str">
        <f t="shared" si="10"/>
        <v xml:space="preserve"> </v>
      </c>
      <c r="S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30" t="str">
        <f t="shared" si="11"/>
        <v xml:space="preserve"> </v>
      </c>
      <c r="U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2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30" t="str">
        <f t="shared" si="12"/>
        <v xml:space="preserve"> </v>
      </c>
      <c r="X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30" t="str">
        <f t="shared" si="13"/>
        <v xml:space="preserve"> </v>
      </c>
      <c r="Z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30" t="str">
        <f t="shared" si="14"/>
        <v xml:space="preserve"> </v>
      </c>
      <c r="AB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3" customFormat="1">
      <c r="A92" s="121" t="str">
        <f t="shared" si="8"/>
        <v>71020000000000</v>
      </c>
      <c r="B92" s="123" t="s">
        <v>439</v>
      </c>
      <c r="C92" s="116" t="s">
        <v>140</v>
      </c>
      <c r="D92" s="117" t="s">
        <v>441</v>
      </c>
      <c r="E92" s="126" t="s">
        <v>441</v>
      </c>
      <c r="F92" s="127" t="s">
        <v>441</v>
      </c>
      <c r="G92" s="128" t="s">
        <v>440</v>
      </c>
      <c r="H92" s="172">
        <v>2200</v>
      </c>
      <c r="I92" s="211" t="s">
        <v>140</v>
      </c>
      <c r="J92" s="212">
        <v>0</v>
      </c>
      <c r="K92" s="212">
        <v>0</v>
      </c>
      <c r="L92" s="161" t="s">
        <v>163</v>
      </c>
      <c r="M92" s="173"/>
      <c r="N92" s="162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2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5" t="str">
        <f t="shared" si="9"/>
        <v xml:space="preserve"> </v>
      </c>
      <c r="Q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5" t="str">
        <f t="shared" si="10"/>
        <v xml:space="preserve"> </v>
      </c>
      <c r="S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5" t="str">
        <f t="shared" si="11"/>
        <v xml:space="preserve"> </v>
      </c>
      <c r="U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2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5" t="str">
        <f t="shared" si="12"/>
        <v xml:space="preserve"> </v>
      </c>
      <c r="X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5" t="str">
        <f t="shared" si="13"/>
        <v xml:space="preserve"> </v>
      </c>
      <c r="Z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5" t="str">
        <f t="shared" si="14"/>
        <v xml:space="preserve"> </v>
      </c>
      <c r="AB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6" customFormat="1" ht="12.75">
      <c r="A93" s="183" t="str">
        <f t="shared" si="8"/>
        <v>71020000000001</v>
      </c>
      <c r="B93" s="184" t="s">
        <v>439</v>
      </c>
      <c r="C93" s="133" t="s">
        <v>140</v>
      </c>
      <c r="D93" s="132" t="s">
        <v>441</v>
      </c>
      <c r="E93" s="131" t="s">
        <v>441</v>
      </c>
      <c r="F93" s="185" t="s">
        <v>441</v>
      </c>
      <c r="G93" s="186" t="s">
        <v>96</v>
      </c>
      <c r="H93" s="24"/>
      <c r="I93" s="17"/>
      <c r="J93" s="18"/>
      <c r="K93" s="18"/>
      <c r="L93" s="29" t="s">
        <v>108</v>
      </c>
      <c r="M93" s="30"/>
      <c r="N93" s="189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9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6" t="str">
        <f t="shared" si="9"/>
        <v xml:space="preserve"> </v>
      </c>
      <c r="Q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6" t="str">
        <f t="shared" si="10"/>
        <v xml:space="preserve"> </v>
      </c>
      <c r="S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6" t="str">
        <f t="shared" si="11"/>
        <v xml:space="preserve"> </v>
      </c>
      <c r="U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9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6" t="str">
        <f t="shared" si="12"/>
        <v xml:space="preserve"> </v>
      </c>
      <c r="X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6" t="str">
        <f t="shared" si="13"/>
        <v xml:space="preserve"> </v>
      </c>
      <c r="Z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6" t="str">
        <f t="shared" si="14"/>
        <v xml:space="preserve"> </v>
      </c>
      <c r="AB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8" customFormat="1" ht="13.5">
      <c r="A94" s="183" t="str">
        <f t="shared" si="8"/>
        <v>71020200000000</v>
      </c>
      <c r="B94" s="184" t="s">
        <v>439</v>
      </c>
      <c r="C94" s="133" t="s">
        <v>140</v>
      </c>
      <c r="D94" s="132" t="s">
        <v>140</v>
      </c>
      <c r="E94" s="131" t="s">
        <v>441</v>
      </c>
      <c r="F94" s="185" t="s">
        <v>441</v>
      </c>
      <c r="G94" s="186" t="s">
        <v>440</v>
      </c>
      <c r="H94" s="174">
        <v>2220</v>
      </c>
      <c r="I94" s="165" t="s">
        <v>140</v>
      </c>
      <c r="J94" s="166">
        <v>2</v>
      </c>
      <c r="K94" s="166">
        <v>0</v>
      </c>
      <c r="L94" s="167" t="s">
        <v>164</v>
      </c>
      <c r="M94" s="175"/>
      <c r="N94" s="187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7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7" t="str">
        <f t="shared" si="9"/>
        <v xml:space="preserve"> </v>
      </c>
      <c r="Q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7" t="str">
        <f t="shared" si="10"/>
        <v xml:space="preserve"> </v>
      </c>
      <c r="S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7" t="str">
        <f t="shared" si="11"/>
        <v xml:space="preserve"> </v>
      </c>
      <c r="U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7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7" t="str">
        <f t="shared" si="12"/>
        <v xml:space="preserve"> </v>
      </c>
      <c r="X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7" t="str">
        <f t="shared" si="13"/>
        <v xml:space="preserve"> </v>
      </c>
      <c r="Z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7" t="str">
        <f t="shared" si="14"/>
        <v xml:space="preserve"> </v>
      </c>
      <c r="AB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6" customFormat="1" ht="12.75">
      <c r="A95" s="183" t="str">
        <f t="shared" si="8"/>
        <v>71020200000001</v>
      </c>
      <c r="B95" s="184" t="s">
        <v>439</v>
      </c>
      <c r="C95" s="133" t="s">
        <v>140</v>
      </c>
      <c r="D95" s="132" t="s">
        <v>140</v>
      </c>
      <c r="E95" s="131" t="s">
        <v>441</v>
      </c>
      <c r="F95" s="185" t="s">
        <v>441</v>
      </c>
      <c r="G95" s="186" t="s">
        <v>96</v>
      </c>
      <c r="H95" s="24"/>
      <c r="I95" s="17"/>
      <c r="J95" s="18"/>
      <c r="K95" s="18"/>
      <c r="L95" s="29" t="s">
        <v>110</v>
      </c>
      <c r="M95" s="30"/>
      <c r="N95" s="189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9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6" t="str">
        <f t="shared" si="9"/>
        <v xml:space="preserve"> </v>
      </c>
      <c r="Q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6" t="str">
        <f t="shared" si="10"/>
        <v xml:space="preserve"> </v>
      </c>
      <c r="S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6" t="str">
        <f t="shared" si="11"/>
        <v xml:space="preserve"> </v>
      </c>
      <c r="U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9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6" t="str">
        <f t="shared" si="12"/>
        <v xml:space="preserve"> </v>
      </c>
      <c r="X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6" t="str">
        <f t="shared" si="13"/>
        <v xml:space="preserve"> </v>
      </c>
      <c r="Z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6" t="str">
        <f t="shared" si="14"/>
        <v xml:space="preserve"> </v>
      </c>
      <c r="AB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2" customFormat="1" ht="12.75">
      <c r="A96" s="183" t="str">
        <f t="shared" si="8"/>
        <v>71020201000000</v>
      </c>
      <c r="B96" s="184" t="s">
        <v>439</v>
      </c>
      <c r="C96" s="133" t="s">
        <v>140</v>
      </c>
      <c r="D96" s="132" t="s">
        <v>140</v>
      </c>
      <c r="E96" s="131" t="s">
        <v>106</v>
      </c>
      <c r="F96" s="185" t="s">
        <v>441</v>
      </c>
      <c r="G96" s="186" t="s">
        <v>440</v>
      </c>
      <c r="H96" s="150">
        <v>2221</v>
      </c>
      <c r="I96" s="151" t="s">
        <v>140</v>
      </c>
      <c r="J96" s="152">
        <v>2</v>
      </c>
      <c r="K96" s="152">
        <v>1</v>
      </c>
      <c r="L96" s="153" t="s">
        <v>165</v>
      </c>
      <c r="M96" s="154"/>
      <c r="N96" s="191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1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8" t="str">
        <f t="shared" si="9"/>
        <v xml:space="preserve"> </v>
      </c>
      <c r="Q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8" t="str">
        <f t="shared" si="10"/>
        <v xml:space="preserve"> </v>
      </c>
      <c r="S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8" t="str">
        <f t="shared" si="11"/>
        <v xml:space="preserve"> </v>
      </c>
      <c r="U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1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8" t="str">
        <f t="shared" si="12"/>
        <v xml:space="preserve"> </v>
      </c>
      <c r="X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8" t="str">
        <f t="shared" si="13"/>
        <v xml:space="preserve"> </v>
      </c>
      <c r="Z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8" t="str">
        <f t="shared" si="14"/>
        <v xml:space="preserve"> </v>
      </c>
      <c r="AB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6" customFormat="1" ht="12.75">
      <c r="A97" s="183" t="str">
        <f t="shared" si="8"/>
        <v>71020201000001</v>
      </c>
      <c r="B97" s="184" t="s">
        <v>439</v>
      </c>
      <c r="C97" s="133" t="s">
        <v>140</v>
      </c>
      <c r="D97" s="132" t="s">
        <v>140</v>
      </c>
      <c r="E97" s="131" t="s">
        <v>106</v>
      </c>
      <c r="F97" s="185" t="s">
        <v>441</v>
      </c>
      <c r="G97" s="186" t="s">
        <v>96</v>
      </c>
      <c r="H97" s="24"/>
      <c r="I97" s="24"/>
      <c r="J97" s="25"/>
      <c r="K97" s="25"/>
      <c r="L97" s="29" t="s">
        <v>108</v>
      </c>
      <c r="M97" s="30"/>
      <c r="N97" s="189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9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6" t="str">
        <f t="shared" si="9"/>
        <v xml:space="preserve"> </v>
      </c>
      <c r="Q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6" t="str">
        <f t="shared" si="10"/>
        <v xml:space="preserve"> </v>
      </c>
      <c r="S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6" t="str">
        <f t="shared" si="11"/>
        <v xml:space="preserve"> </v>
      </c>
      <c r="U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9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6" t="str">
        <f t="shared" si="12"/>
        <v xml:space="preserve"> </v>
      </c>
      <c r="X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6" t="str">
        <f t="shared" si="13"/>
        <v xml:space="preserve"> </v>
      </c>
      <c r="Z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6" t="str">
        <f t="shared" si="14"/>
        <v xml:space="preserve"> </v>
      </c>
      <c r="AB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7" customFormat="1" ht="13.5">
      <c r="A98" s="183" t="str">
        <f t="shared" si="8"/>
        <v>71020201010000</v>
      </c>
      <c r="B98" s="184" t="s">
        <v>439</v>
      </c>
      <c r="C98" s="133" t="s">
        <v>140</v>
      </c>
      <c r="D98" s="132" t="s">
        <v>140</v>
      </c>
      <c r="E98" s="131" t="s">
        <v>106</v>
      </c>
      <c r="F98" s="185" t="s">
        <v>106</v>
      </c>
      <c r="G98" s="186" t="s">
        <v>440</v>
      </c>
      <c r="H98" s="145"/>
      <c r="I98" s="146"/>
      <c r="J98" s="147"/>
      <c r="K98" s="147"/>
      <c r="L98" s="26" t="s">
        <v>166</v>
      </c>
      <c r="M98" s="27"/>
      <c r="N98" s="196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6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9" t="str">
        <f t="shared" si="9"/>
        <v xml:space="preserve"> </v>
      </c>
      <c r="Q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9" t="str">
        <f t="shared" si="10"/>
        <v xml:space="preserve"> </v>
      </c>
      <c r="S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9" t="str">
        <f t="shared" si="11"/>
        <v xml:space="preserve"> </v>
      </c>
      <c r="U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6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9" t="str">
        <f t="shared" si="12"/>
        <v xml:space="preserve"> </v>
      </c>
      <c r="X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9" t="str">
        <f t="shared" si="13"/>
        <v xml:space="preserve"> </v>
      </c>
      <c r="Z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9" t="str">
        <f t="shared" si="14"/>
        <v xml:space="preserve"> </v>
      </c>
      <c r="AB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6" customFormat="1" hidden="1">
      <c r="A99" s="183" t="str">
        <f t="shared" si="8"/>
        <v>71020201014239</v>
      </c>
      <c r="B99" s="184" t="s">
        <v>439</v>
      </c>
      <c r="C99" s="133" t="s">
        <v>140</v>
      </c>
      <c r="D99" s="132" t="s">
        <v>140</v>
      </c>
      <c r="E99" s="131" t="s">
        <v>106</v>
      </c>
      <c r="F99" s="185" t="s">
        <v>106</v>
      </c>
      <c r="G99" s="130">
        <v>4239</v>
      </c>
      <c r="H99" s="16"/>
      <c r="I99" s="24"/>
      <c r="J99" s="25"/>
      <c r="K99" s="25"/>
      <c r="L99" s="31" t="s">
        <v>125</v>
      </c>
      <c r="M99" s="32">
        <v>4239</v>
      </c>
      <c r="N99" s="182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2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30" t="str">
        <f t="shared" si="9"/>
        <v xml:space="preserve"> </v>
      </c>
      <c r="Q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30" t="str">
        <f t="shared" si="10"/>
        <v xml:space="preserve"> </v>
      </c>
      <c r="S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30" t="str">
        <f t="shared" si="11"/>
        <v xml:space="preserve"> </v>
      </c>
      <c r="U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2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30" t="str">
        <f t="shared" si="12"/>
        <v xml:space="preserve"> </v>
      </c>
      <c r="X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30" t="str">
        <f t="shared" si="13"/>
        <v xml:space="preserve"> </v>
      </c>
      <c r="Z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30" t="str">
        <f t="shared" si="14"/>
        <v xml:space="preserve"> </v>
      </c>
      <c r="AB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6" customFormat="1">
      <c r="A100" s="183" t="str">
        <f t="shared" si="8"/>
        <v>71020201014261</v>
      </c>
      <c r="B100" s="184" t="s">
        <v>439</v>
      </c>
      <c r="C100" s="133" t="s">
        <v>140</v>
      </c>
      <c r="D100" s="132" t="s">
        <v>140</v>
      </c>
      <c r="E100" s="131" t="s">
        <v>106</v>
      </c>
      <c r="F100" s="185" t="s">
        <v>106</v>
      </c>
      <c r="G100" s="130">
        <v>4261</v>
      </c>
      <c r="H100" s="16"/>
      <c r="I100" s="24"/>
      <c r="J100" s="25"/>
      <c r="K100" s="25"/>
      <c r="L100" s="28" t="s">
        <v>128</v>
      </c>
      <c r="M100" s="32">
        <v>4261</v>
      </c>
      <c r="N100" s="182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2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30" t="str">
        <f t="shared" si="9"/>
        <v xml:space="preserve"> </v>
      </c>
      <c r="Q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30" t="str">
        <f t="shared" si="10"/>
        <v xml:space="preserve"> </v>
      </c>
      <c r="S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30" t="str">
        <f t="shared" si="11"/>
        <v xml:space="preserve"> </v>
      </c>
      <c r="U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2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30" t="str">
        <f t="shared" si="12"/>
        <v xml:space="preserve"> </v>
      </c>
      <c r="X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30" t="str">
        <f t="shared" si="13"/>
        <v xml:space="preserve"> </v>
      </c>
      <c r="Z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30" t="str">
        <f t="shared" si="14"/>
        <v xml:space="preserve"> </v>
      </c>
      <c r="AB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6" customFormat="1" hidden="1">
      <c r="A101" s="183" t="str">
        <f t="shared" si="8"/>
        <v>71020201014264</v>
      </c>
      <c r="B101" s="199" t="s">
        <v>439</v>
      </c>
      <c r="C101" s="133" t="s">
        <v>140</v>
      </c>
      <c r="D101" s="132" t="s">
        <v>140</v>
      </c>
      <c r="E101" s="131" t="s">
        <v>106</v>
      </c>
      <c r="F101" s="185" t="s">
        <v>106</v>
      </c>
      <c r="G101" s="130">
        <v>4264</v>
      </c>
      <c r="H101" s="190"/>
      <c r="I101" s="193"/>
      <c r="J101" s="200"/>
      <c r="K101" s="201"/>
      <c r="L101" s="202" t="s">
        <v>129</v>
      </c>
      <c r="M101" s="12">
        <v>4264</v>
      </c>
      <c r="N101" s="182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2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30" t="str">
        <f t="shared" si="9"/>
        <v xml:space="preserve"> </v>
      </c>
      <c r="Q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30" t="str">
        <f t="shared" si="10"/>
        <v xml:space="preserve"> </v>
      </c>
      <c r="S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30" t="str">
        <f t="shared" si="11"/>
        <v xml:space="preserve"> </v>
      </c>
      <c r="U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2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30" t="str">
        <f t="shared" si="12"/>
        <v xml:space="preserve"> </v>
      </c>
      <c r="X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30" t="str">
        <f t="shared" si="13"/>
        <v xml:space="preserve"> </v>
      </c>
      <c r="Z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30" t="str">
        <f t="shared" si="14"/>
        <v xml:space="preserve"> </v>
      </c>
      <c r="AB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6" customFormat="1" hidden="1">
      <c r="A102" s="183" t="str">
        <f t="shared" si="8"/>
        <v>71020201014639</v>
      </c>
      <c r="B102" s="184" t="s">
        <v>439</v>
      </c>
      <c r="C102" s="133" t="s">
        <v>140</v>
      </c>
      <c r="D102" s="132" t="s">
        <v>140</v>
      </c>
      <c r="E102" s="131" t="s">
        <v>106</v>
      </c>
      <c r="F102" s="185" t="s">
        <v>106</v>
      </c>
      <c r="G102" s="130">
        <v>4639</v>
      </c>
      <c r="H102" s="16"/>
      <c r="I102" s="24"/>
      <c r="J102" s="25"/>
      <c r="K102" s="25"/>
      <c r="L102" s="31" t="s">
        <v>167</v>
      </c>
      <c r="M102" s="32">
        <v>4639</v>
      </c>
      <c r="N102" s="182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2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30" t="str">
        <f t="shared" si="9"/>
        <v xml:space="preserve"> </v>
      </c>
      <c r="Q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30" t="str">
        <f t="shared" si="10"/>
        <v xml:space="preserve"> </v>
      </c>
      <c r="S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30" t="str">
        <f t="shared" si="11"/>
        <v xml:space="preserve"> </v>
      </c>
      <c r="U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2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30" t="str">
        <f t="shared" si="12"/>
        <v xml:space="preserve"> </v>
      </c>
      <c r="X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30" t="str">
        <f t="shared" si="13"/>
        <v xml:space="preserve"> </v>
      </c>
      <c r="Z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30" t="str">
        <f t="shared" si="14"/>
        <v xml:space="preserve"> </v>
      </c>
      <c r="AB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8" customFormat="1" ht="13.5">
      <c r="A103" s="183" t="str">
        <f t="shared" si="8"/>
        <v>71020500000000</v>
      </c>
      <c r="B103" s="184" t="s">
        <v>439</v>
      </c>
      <c r="C103" s="133" t="s">
        <v>140</v>
      </c>
      <c r="D103" s="132" t="s">
        <v>149</v>
      </c>
      <c r="E103" s="131" t="s">
        <v>441</v>
      </c>
      <c r="F103" s="185" t="s">
        <v>441</v>
      </c>
      <c r="G103" s="186" t="s">
        <v>440</v>
      </c>
      <c r="H103" s="174">
        <v>2250</v>
      </c>
      <c r="I103" s="165" t="s">
        <v>140</v>
      </c>
      <c r="J103" s="166">
        <v>5</v>
      </c>
      <c r="K103" s="166">
        <v>0</v>
      </c>
      <c r="L103" s="167" t="s">
        <v>168</v>
      </c>
      <c r="M103" s="175"/>
      <c r="N103" s="187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7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7" t="str">
        <f t="shared" si="9"/>
        <v xml:space="preserve"> </v>
      </c>
      <c r="Q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7" t="str">
        <f t="shared" si="10"/>
        <v xml:space="preserve"> </v>
      </c>
      <c r="S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7" t="str">
        <f t="shared" si="11"/>
        <v xml:space="preserve"> </v>
      </c>
      <c r="U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7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7" t="str">
        <f t="shared" si="12"/>
        <v xml:space="preserve"> </v>
      </c>
      <c r="X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7" t="str">
        <f t="shared" si="13"/>
        <v xml:space="preserve"> </v>
      </c>
      <c r="Z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7" t="str">
        <f t="shared" si="14"/>
        <v xml:space="preserve"> </v>
      </c>
      <c r="AB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6" customFormat="1" ht="12.75">
      <c r="A104" s="183" t="str">
        <f t="shared" si="8"/>
        <v>71020500000001</v>
      </c>
      <c r="B104" s="184" t="s">
        <v>439</v>
      </c>
      <c r="C104" s="133" t="s">
        <v>140</v>
      </c>
      <c r="D104" s="132" t="s">
        <v>149</v>
      </c>
      <c r="E104" s="131" t="s">
        <v>441</v>
      </c>
      <c r="F104" s="185" t="s">
        <v>441</v>
      </c>
      <c r="G104" s="186" t="s">
        <v>96</v>
      </c>
      <c r="H104" s="24"/>
      <c r="I104" s="17"/>
      <c r="J104" s="18"/>
      <c r="K104" s="18"/>
      <c r="L104" s="29" t="s">
        <v>110</v>
      </c>
      <c r="M104" s="30"/>
      <c r="N104" s="189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9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6" t="str">
        <f t="shared" si="9"/>
        <v xml:space="preserve"> </v>
      </c>
      <c r="Q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6" t="str">
        <f t="shared" si="10"/>
        <v xml:space="preserve"> </v>
      </c>
      <c r="S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6" t="str">
        <f t="shared" si="11"/>
        <v xml:space="preserve"> </v>
      </c>
      <c r="U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9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6" t="str">
        <f t="shared" si="12"/>
        <v xml:space="preserve"> </v>
      </c>
      <c r="X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6" t="str">
        <f t="shared" si="13"/>
        <v xml:space="preserve"> </v>
      </c>
      <c r="Z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6" t="str">
        <f t="shared" si="14"/>
        <v xml:space="preserve"> </v>
      </c>
      <c r="AB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2" customFormat="1" ht="12.75">
      <c r="A105" s="183" t="str">
        <f t="shared" si="8"/>
        <v>71020501000000</v>
      </c>
      <c r="B105" s="184" t="s">
        <v>439</v>
      </c>
      <c r="C105" s="133" t="s">
        <v>140</v>
      </c>
      <c r="D105" s="132" t="s">
        <v>149</v>
      </c>
      <c r="E105" s="131" t="s">
        <v>106</v>
      </c>
      <c r="F105" s="185" t="s">
        <v>441</v>
      </c>
      <c r="G105" s="186" t="s">
        <v>440</v>
      </c>
      <c r="H105" s="150">
        <v>2251</v>
      </c>
      <c r="I105" s="151" t="s">
        <v>140</v>
      </c>
      <c r="J105" s="152">
        <v>5</v>
      </c>
      <c r="K105" s="152">
        <v>1</v>
      </c>
      <c r="L105" s="153" t="s">
        <v>168</v>
      </c>
      <c r="M105" s="154"/>
      <c r="N105" s="191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1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8" t="str">
        <f t="shared" si="9"/>
        <v xml:space="preserve"> </v>
      </c>
      <c r="Q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8" t="str">
        <f t="shared" si="10"/>
        <v xml:space="preserve"> </v>
      </c>
      <c r="S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8" t="str">
        <f t="shared" si="11"/>
        <v xml:space="preserve"> </v>
      </c>
      <c r="U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1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8" t="str">
        <f t="shared" si="12"/>
        <v xml:space="preserve"> </v>
      </c>
      <c r="X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8" t="str">
        <f t="shared" si="13"/>
        <v xml:space="preserve"> </v>
      </c>
      <c r="Z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8" t="str">
        <f t="shared" si="14"/>
        <v xml:space="preserve"> </v>
      </c>
      <c r="AB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6" customFormat="1" ht="12.75">
      <c r="A106" s="183" t="str">
        <f t="shared" si="8"/>
        <v>71020501000001</v>
      </c>
      <c r="B106" s="184" t="s">
        <v>439</v>
      </c>
      <c r="C106" s="133" t="s">
        <v>140</v>
      </c>
      <c r="D106" s="132" t="s">
        <v>149</v>
      </c>
      <c r="E106" s="131" t="s">
        <v>106</v>
      </c>
      <c r="F106" s="185" t="s">
        <v>441</v>
      </c>
      <c r="G106" s="186" t="s">
        <v>96</v>
      </c>
      <c r="H106" s="24"/>
      <c r="I106" s="24"/>
      <c r="J106" s="25"/>
      <c r="K106" s="25"/>
      <c r="L106" s="29" t="s">
        <v>108</v>
      </c>
      <c r="M106" s="30"/>
      <c r="N106" s="189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9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6" t="str">
        <f t="shared" si="9"/>
        <v xml:space="preserve"> </v>
      </c>
      <c r="Q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6" t="str">
        <f t="shared" si="10"/>
        <v xml:space="preserve"> </v>
      </c>
      <c r="S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6" t="str">
        <f t="shared" si="11"/>
        <v xml:space="preserve"> </v>
      </c>
      <c r="U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9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6" t="str">
        <f t="shared" si="12"/>
        <v xml:space="preserve"> </v>
      </c>
      <c r="X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6" t="str">
        <f t="shared" si="13"/>
        <v xml:space="preserve"> </v>
      </c>
      <c r="Z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6" t="str">
        <f t="shared" si="14"/>
        <v xml:space="preserve"> </v>
      </c>
      <c r="AB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7" customFormat="1" ht="27">
      <c r="A107" s="183" t="str">
        <f t="shared" si="8"/>
        <v>71020501010000</v>
      </c>
      <c r="B107" s="184" t="s">
        <v>439</v>
      </c>
      <c r="C107" s="133" t="s">
        <v>140</v>
      </c>
      <c r="D107" s="132" t="s">
        <v>149</v>
      </c>
      <c r="E107" s="131" t="s">
        <v>106</v>
      </c>
      <c r="F107" s="185" t="s">
        <v>106</v>
      </c>
      <c r="G107" s="186" t="s">
        <v>440</v>
      </c>
      <c r="H107" s="145"/>
      <c r="I107" s="146"/>
      <c r="J107" s="147"/>
      <c r="K107" s="147"/>
      <c r="L107" s="26" t="s">
        <v>576</v>
      </c>
      <c r="M107" s="27"/>
      <c r="N107" s="196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6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9" t="str">
        <f t="shared" si="9"/>
        <v xml:space="preserve"> </v>
      </c>
      <c r="Q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9" t="str">
        <f t="shared" si="10"/>
        <v xml:space="preserve"> </v>
      </c>
      <c r="S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9" t="str">
        <f t="shared" si="11"/>
        <v xml:space="preserve"> </v>
      </c>
      <c r="U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6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9" t="str">
        <f t="shared" si="12"/>
        <v xml:space="preserve"> </v>
      </c>
      <c r="X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9" t="str">
        <f t="shared" si="13"/>
        <v xml:space="preserve"> </v>
      </c>
      <c r="Z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9" t="str">
        <f t="shared" si="14"/>
        <v xml:space="preserve"> </v>
      </c>
      <c r="AB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6" customFormat="1" hidden="1">
      <c r="A108" s="183" t="str">
        <f t="shared" si="8"/>
        <v>71020501014216</v>
      </c>
      <c r="B108" s="184" t="s">
        <v>439</v>
      </c>
      <c r="C108" s="133" t="s">
        <v>140</v>
      </c>
      <c r="D108" s="132" t="s">
        <v>149</v>
      </c>
      <c r="E108" s="131" t="s">
        <v>106</v>
      </c>
      <c r="F108" s="185" t="s">
        <v>106</v>
      </c>
      <c r="G108" s="130">
        <v>4216</v>
      </c>
      <c r="H108" s="16"/>
      <c r="I108" s="24"/>
      <c r="J108" s="25"/>
      <c r="K108" s="25"/>
      <c r="L108" s="31" t="s">
        <v>118</v>
      </c>
      <c r="M108" s="32">
        <v>4216</v>
      </c>
      <c r="N108" s="182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2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30" t="str">
        <f t="shared" si="9"/>
        <v xml:space="preserve"> </v>
      </c>
      <c r="Q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30" t="str">
        <f t="shared" si="10"/>
        <v xml:space="preserve"> </v>
      </c>
      <c r="S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30" t="str">
        <f t="shared" si="11"/>
        <v xml:space="preserve"> </v>
      </c>
      <c r="U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2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30" t="str">
        <f t="shared" si="12"/>
        <v xml:space="preserve"> </v>
      </c>
      <c r="X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30" t="str">
        <f t="shared" si="13"/>
        <v xml:space="preserve"> </v>
      </c>
      <c r="Z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30" t="str">
        <f t="shared" si="14"/>
        <v xml:space="preserve"> </v>
      </c>
      <c r="AB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6" customFormat="1">
      <c r="A109" s="183" t="str">
        <f t="shared" si="8"/>
        <v>71020501014239</v>
      </c>
      <c r="B109" s="184" t="s">
        <v>439</v>
      </c>
      <c r="C109" s="133" t="s">
        <v>140</v>
      </c>
      <c r="D109" s="132" t="s">
        <v>149</v>
      </c>
      <c r="E109" s="131" t="s">
        <v>106</v>
      </c>
      <c r="F109" s="185" t="s">
        <v>106</v>
      </c>
      <c r="G109" s="130">
        <v>4239</v>
      </c>
      <c r="H109" s="16"/>
      <c r="I109" s="24"/>
      <c r="J109" s="25"/>
      <c r="K109" s="25"/>
      <c r="L109" s="31" t="s">
        <v>125</v>
      </c>
      <c r="M109" s="32">
        <v>4239</v>
      </c>
      <c r="N109" s="182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2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30" t="str">
        <f t="shared" si="9"/>
        <v xml:space="preserve"> </v>
      </c>
      <c r="Q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30" t="str">
        <f t="shared" si="10"/>
        <v xml:space="preserve"> </v>
      </c>
      <c r="S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30" t="str">
        <f t="shared" si="11"/>
        <v xml:space="preserve"> </v>
      </c>
      <c r="U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2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30" t="str">
        <f t="shared" si="12"/>
        <v xml:space="preserve"> </v>
      </c>
      <c r="X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30" t="str">
        <f t="shared" si="13"/>
        <v xml:space="preserve"> </v>
      </c>
      <c r="Z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30" t="str">
        <f t="shared" si="14"/>
        <v xml:space="preserve"> </v>
      </c>
      <c r="AB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6" customFormat="1" hidden="1">
      <c r="A110" s="183" t="str">
        <f t="shared" si="8"/>
        <v>71020501014264</v>
      </c>
      <c r="B110" s="184" t="s">
        <v>439</v>
      </c>
      <c r="C110" s="133" t="s">
        <v>140</v>
      </c>
      <c r="D110" s="132" t="s">
        <v>149</v>
      </c>
      <c r="E110" s="131" t="s">
        <v>106</v>
      </c>
      <c r="F110" s="185" t="s">
        <v>106</v>
      </c>
      <c r="G110" s="130">
        <v>4264</v>
      </c>
      <c r="H110" s="16"/>
      <c r="I110" s="24"/>
      <c r="J110" s="25"/>
      <c r="K110" s="25"/>
      <c r="L110" s="31" t="s">
        <v>129</v>
      </c>
      <c r="M110" s="32">
        <v>4264</v>
      </c>
      <c r="N110" s="182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2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30" t="str">
        <f t="shared" si="9"/>
        <v xml:space="preserve"> </v>
      </c>
      <c r="Q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30" t="str">
        <f t="shared" si="10"/>
        <v xml:space="preserve"> </v>
      </c>
      <c r="S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30" t="str">
        <f t="shared" si="11"/>
        <v xml:space="preserve"> </v>
      </c>
      <c r="U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2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30" t="str">
        <f t="shared" si="12"/>
        <v xml:space="preserve"> </v>
      </c>
      <c r="X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30" t="str">
        <f t="shared" si="13"/>
        <v xml:space="preserve"> </v>
      </c>
      <c r="Z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30" t="str">
        <f t="shared" si="14"/>
        <v xml:space="preserve"> </v>
      </c>
      <c r="AB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6" customFormat="1">
      <c r="A111" s="183" t="str">
        <f t="shared" si="8"/>
        <v>71020501014639</v>
      </c>
      <c r="B111" s="184" t="s">
        <v>439</v>
      </c>
      <c r="C111" s="133" t="s">
        <v>140</v>
      </c>
      <c r="D111" s="132" t="s">
        <v>149</v>
      </c>
      <c r="E111" s="131" t="s">
        <v>106</v>
      </c>
      <c r="F111" s="185" t="s">
        <v>106</v>
      </c>
      <c r="G111" s="130">
        <v>4639</v>
      </c>
      <c r="H111" s="16"/>
      <c r="I111" s="24"/>
      <c r="J111" s="25"/>
      <c r="K111" s="25"/>
      <c r="L111" s="31" t="s">
        <v>167</v>
      </c>
      <c r="M111" s="32">
        <v>4639</v>
      </c>
      <c r="N111" s="182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2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30" t="str">
        <f t="shared" si="9"/>
        <v xml:space="preserve"> </v>
      </c>
      <c r="Q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30" t="str">
        <f t="shared" si="10"/>
        <v xml:space="preserve"> </v>
      </c>
      <c r="S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30" t="str">
        <f t="shared" si="11"/>
        <v xml:space="preserve"> </v>
      </c>
      <c r="U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2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30" t="str">
        <f t="shared" si="12"/>
        <v xml:space="preserve"> </v>
      </c>
      <c r="X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30" t="str">
        <f t="shared" si="13"/>
        <v xml:space="preserve"> </v>
      </c>
      <c r="Z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30" t="str">
        <f t="shared" si="14"/>
        <v xml:space="preserve"> </v>
      </c>
      <c r="AB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4" customFormat="1" ht="27" hidden="1">
      <c r="A112" s="214" t="s">
        <v>44</v>
      </c>
      <c r="B112" s="123" t="s">
        <v>439</v>
      </c>
      <c r="C112" s="116" t="s">
        <v>140</v>
      </c>
      <c r="D112" s="117" t="s">
        <v>149</v>
      </c>
      <c r="E112" s="118" t="s">
        <v>106</v>
      </c>
      <c r="F112" s="215" t="s">
        <v>140</v>
      </c>
      <c r="G112" s="128" t="s">
        <v>440</v>
      </c>
      <c r="H112" s="44"/>
      <c r="I112" s="146"/>
      <c r="J112" s="147"/>
      <c r="K112" s="147"/>
      <c r="L112" s="26" t="s">
        <v>46</v>
      </c>
      <c r="M112" s="27"/>
      <c r="N112" s="196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6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9" t="str">
        <f t="shared" si="9"/>
        <v xml:space="preserve"> </v>
      </c>
      <c r="Q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9" t="str">
        <f t="shared" si="10"/>
        <v xml:space="preserve"> </v>
      </c>
      <c r="S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9" t="str">
        <f t="shared" si="11"/>
        <v xml:space="preserve"> </v>
      </c>
      <c r="U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6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9" t="str">
        <f t="shared" si="12"/>
        <v xml:space="preserve"> </v>
      </c>
      <c r="X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9" t="str">
        <f t="shared" si="13"/>
        <v xml:space="preserve"> </v>
      </c>
      <c r="Z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9" t="str">
        <f t="shared" si="14"/>
        <v xml:space="preserve"> </v>
      </c>
      <c r="AB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4" t="s">
        <v>45</v>
      </c>
      <c r="B113" s="123" t="s">
        <v>439</v>
      </c>
      <c r="C113" s="116" t="s">
        <v>140</v>
      </c>
      <c r="D113" s="117" t="s">
        <v>149</v>
      </c>
      <c r="E113" s="118" t="s">
        <v>106</v>
      </c>
      <c r="F113" s="215" t="s">
        <v>140</v>
      </c>
      <c r="G113" s="120" t="s">
        <v>229</v>
      </c>
      <c r="H113" s="16"/>
      <c r="I113" s="24"/>
      <c r="J113" s="25"/>
      <c r="K113" s="25"/>
      <c r="L113" s="28" t="s">
        <v>230</v>
      </c>
      <c r="M113" s="11" t="s">
        <v>229</v>
      </c>
      <c r="N113" s="182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2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30" t="str">
        <f t="shared" si="9"/>
        <v xml:space="preserve"> </v>
      </c>
      <c r="Q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30" t="str">
        <f t="shared" si="10"/>
        <v xml:space="preserve"> </v>
      </c>
      <c r="S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30" t="str">
        <f t="shared" si="11"/>
        <v xml:space="preserve"> </v>
      </c>
      <c r="U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2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30" t="str">
        <f t="shared" si="12"/>
        <v xml:space="preserve"> </v>
      </c>
      <c r="X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30" t="str">
        <f t="shared" si="13"/>
        <v xml:space="preserve"> </v>
      </c>
      <c r="Z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30" t="str">
        <f t="shared" si="14"/>
        <v xml:space="preserve"> </v>
      </c>
      <c r="AB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3" customFormat="1">
      <c r="A114" s="121" t="str">
        <f t="shared" si="8"/>
        <v>71040000000000</v>
      </c>
      <c r="B114" s="123" t="s">
        <v>439</v>
      </c>
      <c r="C114" s="116" t="s">
        <v>155</v>
      </c>
      <c r="D114" s="117" t="s">
        <v>441</v>
      </c>
      <c r="E114" s="126" t="s">
        <v>441</v>
      </c>
      <c r="F114" s="127" t="s">
        <v>441</v>
      </c>
      <c r="G114" s="128" t="s">
        <v>440</v>
      </c>
      <c r="H114" s="172">
        <v>2400</v>
      </c>
      <c r="I114" s="211" t="s">
        <v>155</v>
      </c>
      <c r="J114" s="212">
        <v>0</v>
      </c>
      <c r="K114" s="212">
        <v>0</v>
      </c>
      <c r="L114" s="161" t="s">
        <v>169</v>
      </c>
      <c r="M114" s="173"/>
      <c r="N114" s="162">
        <f>+N116+N123+N194</f>
        <v>0</v>
      </c>
      <c r="O114" s="162">
        <f>+O116+O123+O194</f>
        <v>0</v>
      </c>
      <c r="P114" s="225" t="str">
        <f t="shared" si="9"/>
        <v xml:space="preserve"> </v>
      </c>
      <c r="Q114" s="162" t="e">
        <f>+Q116+Q123+Q194</f>
        <v>#REF!</v>
      </c>
      <c r="R114" s="225" t="str">
        <f t="shared" si="10"/>
        <v xml:space="preserve"> </v>
      </c>
      <c r="S114" s="162" t="e">
        <f>+S116+S123+S194</f>
        <v>#REF!</v>
      </c>
      <c r="T114" s="225" t="str">
        <f t="shared" si="11"/>
        <v xml:space="preserve"> </v>
      </c>
      <c r="U114" s="162" t="e">
        <f>+U116+U123+U194</f>
        <v>#REF!</v>
      </c>
      <c r="V114" s="162">
        <f>+V116+V123+V194</f>
        <v>0</v>
      </c>
      <c r="W114" s="225" t="str">
        <f t="shared" si="12"/>
        <v xml:space="preserve"> </v>
      </c>
      <c r="X114" s="162" t="e">
        <f>+X116+X123+X194</f>
        <v>#REF!</v>
      </c>
      <c r="Y114" s="225" t="str">
        <f t="shared" si="13"/>
        <v xml:space="preserve"> </v>
      </c>
      <c r="Z114" s="162" t="e">
        <f>+Z116+Z123+Z194</f>
        <v>#REF!</v>
      </c>
      <c r="AA114" s="225" t="str">
        <f t="shared" si="14"/>
        <v xml:space="preserve"> </v>
      </c>
      <c r="AB114" s="162" t="e">
        <f>+AB116+AB123+AB194</f>
        <v>#REF!</v>
      </c>
    </row>
    <row r="115" spans="1:28" s="136" customFormat="1" ht="12.75">
      <c r="A115" s="183" t="str">
        <f t="shared" si="8"/>
        <v>71040000000001</v>
      </c>
      <c r="B115" s="184" t="s">
        <v>439</v>
      </c>
      <c r="C115" s="133" t="s">
        <v>155</v>
      </c>
      <c r="D115" s="132" t="s">
        <v>441</v>
      </c>
      <c r="E115" s="131" t="s">
        <v>441</v>
      </c>
      <c r="F115" s="185" t="s">
        <v>441</v>
      </c>
      <c r="G115" s="186" t="s">
        <v>96</v>
      </c>
      <c r="H115" s="24"/>
      <c r="I115" s="17"/>
      <c r="J115" s="18"/>
      <c r="K115" s="18"/>
      <c r="L115" s="29" t="s">
        <v>108</v>
      </c>
      <c r="M115" s="30"/>
      <c r="N115" s="18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6" t="str">
        <f t="shared" si="9"/>
        <v xml:space="preserve"> </v>
      </c>
      <c r="Q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6" t="str">
        <f t="shared" si="10"/>
        <v xml:space="preserve"> </v>
      </c>
      <c r="S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6" t="str">
        <f t="shared" si="11"/>
        <v xml:space="preserve"> </v>
      </c>
      <c r="U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6" t="str">
        <f t="shared" si="12"/>
        <v xml:space="preserve"> </v>
      </c>
      <c r="X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6" t="str">
        <f t="shared" si="13"/>
        <v xml:space="preserve"> </v>
      </c>
      <c r="Z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6" t="str">
        <f t="shared" si="14"/>
        <v xml:space="preserve"> </v>
      </c>
      <c r="AB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8" customFormat="1" ht="27">
      <c r="A116" s="183" t="str">
        <f t="shared" si="8"/>
        <v>71040200000000</v>
      </c>
      <c r="B116" s="184" t="s">
        <v>439</v>
      </c>
      <c r="C116" s="133" t="s">
        <v>155</v>
      </c>
      <c r="D116" s="132" t="s">
        <v>140</v>
      </c>
      <c r="E116" s="131" t="s">
        <v>441</v>
      </c>
      <c r="F116" s="185" t="s">
        <v>441</v>
      </c>
      <c r="G116" s="186" t="s">
        <v>440</v>
      </c>
      <c r="H116" s="174">
        <v>2420</v>
      </c>
      <c r="I116" s="165" t="s">
        <v>155</v>
      </c>
      <c r="J116" s="166">
        <v>2</v>
      </c>
      <c r="K116" s="166">
        <v>0</v>
      </c>
      <c r="L116" s="167" t="s">
        <v>170</v>
      </c>
      <c r="M116" s="175"/>
      <c r="N116" s="187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7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7" t="str">
        <f t="shared" si="9"/>
        <v xml:space="preserve"> </v>
      </c>
      <c r="Q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7" t="str">
        <f t="shared" si="10"/>
        <v xml:space="preserve"> </v>
      </c>
      <c r="S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7" t="str">
        <f t="shared" si="11"/>
        <v xml:space="preserve"> </v>
      </c>
      <c r="U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7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7" t="str">
        <f t="shared" si="12"/>
        <v xml:space="preserve"> </v>
      </c>
      <c r="X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7" t="str">
        <f t="shared" si="13"/>
        <v xml:space="preserve"> </v>
      </c>
      <c r="Z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7" t="str">
        <f t="shared" si="14"/>
        <v xml:space="preserve"> </v>
      </c>
      <c r="AB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6" customFormat="1" ht="12.75">
      <c r="A117" s="183" t="str">
        <f t="shared" si="8"/>
        <v>71040200000001</v>
      </c>
      <c r="B117" s="184" t="s">
        <v>439</v>
      </c>
      <c r="C117" s="133" t="s">
        <v>155</v>
      </c>
      <c r="D117" s="132" t="s">
        <v>140</v>
      </c>
      <c r="E117" s="131" t="s">
        <v>441</v>
      </c>
      <c r="F117" s="185" t="s">
        <v>441</v>
      </c>
      <c r="G117" s="186" t="s">
        <v>96</v>
      </c>
      <c r="H117" s="24"/>
      <c r="I117" s="17"/>
      <c r="J117" s="18"/>
      <c r="K117" s="18"/>
      <c r="L117" s="29" t="s">
        <v>110</v>
      </c>
      <c r="M117" s="30"/>
      <c r="N117" s="189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9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6" t="str">
        <f t="shared" si="9"/>
        <v xml:space="preserve"> </v>
      </c>
      <c r="Q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6" t="str">
        <f t="shared" si="10"/>
        <v xml:space="preserve"> </v>
      </c>
      <c r="S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6" t="str">
        <f t="shared" si="11"/>
        <v xml:space="preserve"> </v>
      </c>
      <c r="U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9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6" t="str">
        <f t="shared" si="12"/>
        <v xml:space="preserve"> </v>
      </c>
      <c r="X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6" t="str">
        <f t="shared" si="13"/>
        <v xml:space="preserve"> </v>
      </c>
      <c r="Z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6" t="str">
        <f t="shared" si="14"/>
        <v xml:space="preserve"> </v>
      </c>
      <c r="AB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2" customFormat="1" ht="12.75">
      <c r="A118" s="183" t="str">
        <f t="shared" si="8"/>
        <v>71040204000000</v>
      </c>
      <c r="B118" s="184" t="s">
        <v>439</v>
      </c>
      <c r="C118" s="133" t="s">
        <v>155</v>
      </c>
      <c r="D118" s="132" t="s">
        <v>140</v>
      </c>
      <c r="E118" s="131" t="s">
        <v>155</v>
      </c>
      <c r="F118" s="185" t="s">
        <v>441</v>
      </c>
      <c r="G118" s="186" t="s">
        <v>440</v>
      </c>
      <c r="H118" s="150">
        <v>2424</v>
      </c>
      <c r="I118" s="151" t="s">
        <v>155</v>
      </c>
      <c r="J118" s="152">
        <v>2</v>
      </c>
      <c r="K118" s="152">
        <v>4</v>
      </c>
      <c r="L118" s="153" t="s">
        <v>171</v>
      </c>
      <c r="M118" s="154"/>
      <c r="N118" s="191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1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8" t="str">
        <f t="shared" si="9"/>
        <v xml:space="preserve"> </v>
      </c>
      <c r="Q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8" t="str">
        <f t="shared" si="10"/>
        <v xml:space="preserve"> </v>
      </c>
      <c r="S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8" t="str">
        <f t="shared" si="11"/>
        <v xml:space="preserve"> </v>
      </c>
      <c r="U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1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8" t="str">
        <f t="shared" si="12"/>
        <v xml:space="preserve"> </v>
      </c>
      <c r="X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8" t="str">
        <f t="shared" si="13"/>
        <v xml:space="preserve"> </v>
      </c>
      <c r="Z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8" t="str">
        <f t="shared" si="14"/>
        <v xml:space="preserve"> </v>
      </c>
      <c r="AB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6" customFormat="1" ht="12.75">
      <c r="A119" s="183" t="str">
        <f t="shared" si="8"/>
        <v>71040204000001</v>
      </c>
      <c r="B119" s="184" t="s">
        <v>439</v>
      </c>
      <c r="C119" s="133" t="s">
        <v>155</v>
      </c>
      <c r="D119" s="132" t="s">
        <v>140</v>
      </c>
      <c r="E119" s="131" t="s">
        <v>155</v>
      </c>
      <c r="F119" s="185" t="s">
        <v>441</v>
      </c>
      <c r="G119" s="186" t="s">
        <v>96</v>
      </c>
      <c r="H119" s="24"/>
      <c r="I119" s="24"/>
      <c r="J119" s="25"/>
      <c r="K119" s="25"/>
      <c r="L119" s="29" t="s">
        <v>108</v>
      </c>
      <c r="M119" s="30"/>
      <c r="N119" s="189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9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6" t="str">
        <f t="shared" si="9"/>
        <v xml:space="preserve"> </v>
      </c>
      <c r="Q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6" t="str">
        <f t="shared" si="10"/>
        <v xml:space="preserve"> </v>
      </c>
      <c r="S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6" t="str">
        <f t="shared" si="11"/>
        <v xml:space="preserve"> </v>
      </c>
      <c r="U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9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6" t="str">
        <f t="shared" si="12"/>
        <v xml:space="preserve"> </v>
      </c>
      <c r="X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6" t="str">
        <f t="shared" si="13"/>
        <v xml:space="preserve"> </v>
      </c>
      <c r="Z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6" t="str">
        <f t="shared" si="14"/>
        <v xml:space="preserve"> </v>
      </c>
      <c r="AB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7" customFormat="1" ht="13.5">
      <c r="A120" s="183" t="str">
        <f t="shared" si="8"/>
        <v>71040204010000</v>
      </c>
      <c r="B120" s="184" t="s">
        <v>439</v>
      </c>
      <c r="C120" s="133" t="s">
        <v>155</v>
      </c>
      <c r="D120" s="132" t="s">
        <v>140</v>
      </c>
      <c r="E120" s="131" t="s">
        <v>155</v>
      </c>
      <c r="F120" s="185" t="s">
        <v>106</v>
      </c>
      <c r="G120" s="186" t="s">
        <v>440</v>
      </c>
      <c r="H120" s="145"/>
      <c r="I120" s="146"/>
      <c r="J120" s="147"/>
      <c r="K120" s="147"/>
      <c r="L120" s="26" t="s">
        <v>172</v>
      </c>
      <c r="M120" s="27"/>
      <c r="N120" s="196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6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9" t="str">
        <f t="shared" si="9"/>
        <v xml:space="preserve"> </v>
      </c>
      <c r="Q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9" t="str">
        <f t="shared" si="10"/>
        <v xml:space="preserve"> </v>
      </c>
      <c r="S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9" t="str">
        <f t="shared" si="11"/>
        <v xml:space="preserve"> </v>
      </c>
      <c r="U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6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9" t="str">
        <f t="shared" si="12"/>
        <v xml:space="preserve"> </v>
      </c>
      <c r="X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9" t="str">
        <f t="shared" si="13"/>
        <v xml:space="preserve"> </v>
      </c>
      <c r="Z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9" t="str">
        <f t="shared" si="14"/>
        <v xml:space="preserve"> </v>
      </c>
      <c r="AB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6" customFormat="1" hidden="1">
      <c r="A121" s="183" t="str">
        <f t="shared" si="8"/>
        <v>71040204015112</v>
      </c>
      <c r="B121" s="184" t="s">
        <v>439</v>
      </c>
      <c r="C121" s="133" t="s">
        <v>155</v>
      </c>
      <c r="D121" s="132" t="s">
        <v>140</v>
      </c>
      <c r="E121" s="131" t="s">
        <v>155</v>
      </c>
      <c r="F121" s="185" t="s">
        <v>106</v>
      </c>
      <c r="G121" s="130">
        <v>5112</v>
      </c>
      <c r="H121" s="24"/>
      <c r="I121" s="17"/>
      <c r="J121" s="18"/>
      <c r="K121" s="18"/>
      <c r="L121" s="29" t="s">
        <v>173</v>
      </c>
      <c r="M121" s="30">
        <v>5112</v>
      </c>
      <c r="N121" s="182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2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30" t="str">
        <f t="shared" si="9"/>
        <v xml:space="preserve"> </v>
      </c>
      <c r="Q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30" t="str">
        <f t="shared" si="10"/>
        <v xml:space="preserve"> </v>
      </c>
      <c r="S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30" t="str">
        <f t="shared" si="11"/>
        <v xml:space="preserve"> </v>
      </c>
      <c r="U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2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30" t="str">
        <f t="shared" si="12"/>
        <v xml:space="preserve"> </v>
      </c>
      <c r="X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30" t="str">
        <f t="shared" si="13"/>
        <v xml:space="preserve"> </v>
      </c>
      <c r="Z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30" t="str">
        <f t="shared" si="14"/>
        <v xml:space="preserve"> </v>
      </c>
      <c r="AB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6" customFormat="1">
      <c r="A122" s="183" t="str">
        <f t="shared" si="8"/>
        <v>71040204015113</v>
      </c>
      <c r="B122" s="184" t="s">
        <v>439</v>
      </c>
      <c r="C122" s="133" t="s">
        <v>155</v>
      </c>
      <c r="D122" s="132" t="s">
        <v>140</v>
      </c>
      <c r="E122" s="131" t="s">
        <v>155</v>
      </c>
      <c r="F122" s="185" t="s">
        <v>106</v>
      </c>
      <c r="G122" s="130">
        <v>5113</v>
      </c>
      <c r="H122" s="16"/>
      <c r="I122" s="24"/>
      <c r="J122" s="25"/>
      <c r="K122" s="25"/>
      <c r="L122" s="29" t="s">
        <v>174</v>
      </c>
      <c r="M122" s="12">
        <v>5113</v>
      </c>
      <c r="N122" s="182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2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30" t="str">
        <f t="shared" si="9"/>
        <v xml:space="preserve"> </v>
      </c>
      <c r="Q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30" t="str">
        <f t="shared" si="10"/>
        <v xml:space="preserve"> </v>
      </c>
      <c r="S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30" t="str">
        <f t="shared" si="11"/>
        <v xml:space="preserve"> </v>
      </c>
      <c r="U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2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30" t="str">
        <f t="shared" si="12"/>
        <v xml:space="preserve"> </v>
      </c>
      <c r="X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30" t="str">
        <f t="shared" si="13"/>
        <v xml:space="preserve"> </v>
      </c>
      <c r="Z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30" t="str">
        <f t="shared" si="14"/>
        <v xml:space="preserve"> </v>
      </c>
      <c r="AB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8" customFormat="1" ht="13.5">
      <c r="A123" s="183" t="str">
        <f t="shared" si="8"/>
        <v>71040500000000</v>
      </c>
      <c r="B123" s="184" t="s">
        <v>439</v>
      </c>
      <c r="C123" s="133" t="s">
        <v>155</v>
      </c>
      <c r="D123" s="132" t="s">
        <v>149</v>
      </c>
      <c r="E123" s="131" t="s">
        <v>441</v>
      </c>
      <c r="F123" s="185" t="s">
        <v>441</v>
      </c>
      <c r="G123" s="186" t="s">
        <v>440</v>
      </c>
      <c r="H123" s="174">
        <v>2450</v>
      </c>
      <c r="I123" s="165" t="s">
        <v>155</v>
      </c>
      <c r="J123" s="166">
        <v>5</v>
      </c>
      <c r="K123" s="166">
        <v>0</v>
      </c>
      <c r="L123" s="167" t="s">
        <v>175</v>
      </c>
      <c r="M123" s="175"/>
      <c r="N123" s="187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7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7" t="str">
        <f t="shared" si="9"/>
        <v xml:space="preserve"> </v>
      </c>
      <c r="Q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7" t="str">
        <f t="shared" si="10"/>
        <v xml:space="preserve"> </v>
      </c>
      <c r="S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7" t="str">
        <f t="shared" si="11"/>
        <v xml:space="preserve"> </v>
      </c>
      <c r="U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7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7" t="str">
        <f t="shared" si="12"/>
        <v xml:space="preserve"> </v>
      </c>
      <c r="X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7" t="str">
        <f t="shared" si="13"/>
        <v xml:space="preserve"> </v>
      </c>
      <c r="Z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7" t="str">
        <f t="shared" si="14"/>
        <v xml:space="preserve"> </v>
      </c>
      <c r="AB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6" customFormat="1" ht="12.75">
      <c r="A124" s="183" t="str">
        <f t="shared" si="8"/>
        <v>71040500000001</v>
      </c>
      <c r="B124" s="184" t="s">
        <v>439</v>
      </c>
      <c r="C124" s="133" t="s">
        <v>155</v>
      </c>
      <c r="D124" s="132" t="s">
        <v>149</v>
      </c>
      <c r="E124" s="131" t="s">
        <v>441</v>
      </c>
      <c r="F124" s="185" t="s">
        <v>441</v>
      </c>
      <c r="G124" s="186" t="s">
        <v>96</v>
      </c>
      <c r="H124" s="24"/>
      <c r="I124" s="17"/>
      <c r="J124" s="18"/>
      <c r="K124" s="18"/>
      <c r="L124" s="29" t="s">
        <v>110</v>
      </c>
      <c r="M124" s="30"/>
      <c r="N124" s="189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9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6" t="str">
        <f t="shared" si="9"/>
        <v xml:space="preserve"> </v>
      </c>
      <c r="Q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6" t="str">
        <f t="shared" si="10"/>
        <v xml:space="preserve"> </v>
      </c>
      <c r="S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6" t="str">
        <f t="shared" si="11"/>
        <v xml:space="preserve"> </v>
      </c>
      <c r="U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9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6" t="str">
        <f t="shared" si="12"/>
        <v xml:space="preserve"> </v>
      </c>
      <c r="X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6" t="str">
        <f t="shared" si="13"/>
        <v xml:space="preserve"> </v>
      </c>
      <c r="Z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6" t="str">
        <f t="shared" si="14"/>
        <v xml:space="preserve"> </v>
      </c>
      <c r="AB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2" customFormat="1" ht="12.75">
      <c r="A125" s="183" t="str">
        <f t="shared" si="8"/>
        <v>71040501000000</v>
      </c>
      <c r="B125" s="184" t="s">
        <v>439</v>
      </c>
      <c r="C125" s="133" t="s">
        <v>155</v>
      </c>
      <c r="D125" s="132" t="s">
        <v>149</v>
      </c>
      <c r="E125" s="131" t="s">
        <v>106</v>
      </c>
      <c r="F125" s="185" t="s">
        <v>441</v>
      </c>
      <c r="G125" s="186" t="s">
        <v>440</v>
      </c>
      <c r="H125" s="150">
        <v>2451</v>
      </c>
      <c r="I125" s="151" t="s">
        <v>155</v>
      </c>
      <c r="J125" s="152">
        <v>5</v>
      </c>
      <c r="K125" s="152">
        <v>1</v>
      </c>
      <c r="L125" s="153" t="s">
        <v>176</v>
      </c>
      <c r="M125" s="154"/>
      <c r="N125" s="191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1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8" t="str">
        <f t="shared" si="9"/>
        <v xml:space="preserve"> </v>
      </c>
      <c r="Q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8" t="str">
        <f t="shared" si="10"/>
        <v xml:space="preserve"> </v>
      </c>
      <c r="S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8" t="str">
        <f t="shared" si="11"/>
        <v xml:space="preserve"> </v>
      </c>
      <c r="U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1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8" t="str">
        <f t="shared" si="12"/>
        <v xml:space="preserve"> </v>
      </c>
      <c r="X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8" t="str">
        <f t="shared" si="13"/>
        <v xml:space="preserve"> </v>
      </c>
      <c r="Z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8" t="str">
        <f t="shared" si="14"/>
        <v xml:space="preserve"> </v>
      </c>
      <c r="AB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6" customFormat="1" ht="12.75">
      <c r="A126" s="183" t="str">
        <f t="shared" si="8"/>
        <v>71040501000001</v>
      </c>
      <c r="B126" s="184" t="s">
        <v>439</v>
      </c>
      <c r="C126" s="133" t="s">
        <v>155</v>
      </c>
      <c r="D126" s="132" t="s">
        <v>149</v>
      </c>
      <c r="E126" s="131" t="s">
        <v>106</v>
      </c>
      <c r="F126" s="185" t="s">
        <v>441</v>
      </c>
      <c r="G126" s="186" t="s">
        <v>96</v>
      </c>
      <c r="H126" s="24"/>
      <c r="I126" s="24"/>
      <c r="J126" s="25"/>
      <c r="K126" s="25"/>
      <c r="L126" s="29" t="s">
        <v>108</v>
      </c>
      <c r="M126" s="30"/>
      <c r="N126" s="189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9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6" t="str">
        <f t="shared" si="9"/>
        <v xml:space="preserve"> </v>
      </c>
      <c r="Q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6" t="str">
        <f t="shared" si="10"/>
        <v xml:space="preserve"> </v>
      </c>
      <c r="S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6" t="str">
        <f t="shared" si="11"/>
        <v xml:space="preserve"> </v>
      </c>
      <c r="U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9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6" t="str">
        <f t="shared" si="12"/>
        <v xml:space="preserve"> </v>
      </c>
      <c r="X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6" t="str">
        <f t="shared" si="13"/>
        <v xml:space="preserve"> </v>
      </c>
      <c r="Z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6" t="str">
        <f t="shared" si="14"/>
        <v xml:space="preserve"> </v>
      </c>
      <c r="AB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7" customFormat="1" ht="13.5">
      <c r="A127" s="183" t="str">
        <f t="shared" si="8"/>
        <v>71040501010000</v>
      </c>
      <c r="B127" s="184" t="s">
        <v>439</v>
      </c>
      <c r="C127" s="133" t="s">
        <v>155</v>
      </c>
      <c r="D127" s="132" t="s">
        <v>149</v>
      </c>
      <c r="E127" s="131" t="s">
        <v>106</v>
      </c>
      <c r="F127" s="185" t="s">
        <v>106</v>
      </c>
      <c r="G127" s="186" t="s">
        <v>440</v>
      </c>
      <c r="H127" s="145"/>
      <c r="I127" s="146"/>
      <c r="J127" s="147"/>
      <c r="K127" s="147"/>
      <c r="L127" s="26" t="s">
        <v>177</v>
      </c>
      <c r="M127" s="27"/>
      <c r="N127" s="196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6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9" t="str">
        <f t="shared" si="9"/>
        <v xml:space="preserve"> </v>
      </c>
      <c r="Q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9" t="str">
        <f t="shared" si="10"/>
        <v xml:space="preserve"> </v>
      </c>
      <c r="S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9" t="str">
        <f t="shared" si="11"/>
        <v xml:space="preserve"> </v>
      </c>
      <c r="U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6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9" t="str">
        <f t="shared" si="12"/>
        <v xml:space="preserve"> </v>
      </c>
      <c r="X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9" t="str">
        <f t="shared" si="13"/>
        <v xml:space="preserve"> </v>
      </c>
      <c r="Z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9" t="str">
        <f t="shared" si="14"/>
        <v xml:space="preserve"> </v>
      </c>
      <c r="AB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6" customFormat="1" ht="25.5">
      <c r="A128" s="183" t="str">
        <f t="shared" si="8"/>
        <v>71040501014251</v>
      </c>
      <c r="B128" s="184" t="s">
        <v>439</v>
      </c>
      <c r="C128" s="133" t="s">
        <v>155</v>
      </c>
      <c r="D128" s="132" t="s">
        <v>149</v>
      </c>
      <c r="E128" s="131" t="s">
        <v>106</v>
      </c>
      <c r="F128" s="185" t="s">
        <v>106</v>
      </c>
      <c r="G128" s="130">
        <v>4251</v>
      </c>
      <c r="H128" s="24"/>
      <c r="I128" s="24"/>
      <c r="J128" s="25"/>
      <c r="K128" s="25"/>
      <c r="L128" s="28" t="s">
        <v>142</v>
      </c>
      <c r="M128" s="11">
        <v>4251</v>
      </c>
      <c r="N128" s="182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2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30" t="str">
        <f t="shared" si="9"/>
        <v xml:space="preserve"> </v>
      </c>
      <c r="Q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30" t="str">
        <f t="shared" si="10"/>
        <v xml:space="preserve"> </v>
      </c>
      <c r="S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30" t="str">
        <f t="shared" si="11"/>
        <v xml:space="preserve"> </v>
      </c>
      <c r="U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2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30" t="str">
        <f t="shared" si="12"/>
        <v xml:space="preserve"> </v>
      </c>
      <c r="X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30" t="str">
        <f t="shared" si="13"/>
        <v xml:space="preserve"> </v>
      </c>
      <c r="Z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30" t="str">
        <f t="shared" si="14"/>
        <v xml:space="preserve"> </v>
      </c>
      <c r="AB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7" customFormat="1" ht="13.5" hidden="1">
      <c r="A129" s="183" t="str">
        <f t="shared" si="8"/>
        <v>71040501020000</v>
      </c>
      <c r="B129" s="184" t="s">
        <v>439</v>
      </c>
      <c r="C129" s="133" t="s">
        <v>155</v>
      </c>
      <c r="D129" s="132" t="s">
        <v>149</v>
      </c>
      <c r="E129" s="131" t="s">
        <v>106</v>
      </c>
      <c r="F129" s="185" t="s">
        <v>140</v>
      </c>
      <c r="G129" s="186" t="s">
        <v>440</v>
      </c>
      <c r="H129" s="145"/>
      <c r="I129" s="146"/>
      <c r="J129" s="147"/>
      <c r="K129" s="147"/>
      <c r="L129" s="26" t="s">
        <v>178</v>
      </c>
      <c r="M129" s="27"/>
      <c r="N129" s="196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6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9" t="str">
        <f t="shared" si="9"/>
        <v xml:space="preserve"> </v>
      </c>
      <c r="Q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9" t="str">
        <f t="shared" si="10"/>
        <v xml:space="preserve"> </v>
      </c>
      <c r="S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9" t="str">
        <f t="shared" si="11"/>
        <v xml:space="preserve"> </v>
      </c>
      <c r="U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6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9" t="str">
        <f t="shared" si="12"/>
        <v xml:space="preserve"> </v>
      </c>
      <c r="X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9" t="str">
        <f t="shared" si="13"/>
        <v xml:space="preserve"> </v>
      </c>
      <c r="Z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9" t="str">
        <f t="shared" si="14"/>
        <v xml:space="preserve"> </v>
      </c>
      <c r="AB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6" customFormat="1" hidden="1">
      <c r="A130" s="183" t="str">
        <f t="shared" si="8"/>
        <v>71040501025113</v>
      </c>
      <c r="B130" s="184" t="s">
        <v>439</v>
      </c>
      <c r="C130" s="133" t="s">
        <v>155</v>
      </c>
      <c r="D130" s="132" t="s">
        <v>149</v>
      </c>
      <c r="E130" s="131" t="s">
        <v>106</v>
      </c>
      <c r="F130" s="185" t="s">
        <v>140</v>
      </c>
      <c r="G130" s="130">
        <v>5113</v>
      </c>
      <c r="H130" s="24"/>
      <c r="I130" s="24"/>
      <c r="J130" s="25"/>
      <c r="K130" s="25"/>
      <c r="L130" s="31" t="s">
        <v>174</v>
      </c>
      <c r="M130" s="47">
        <v>5113</v>
      </c>
      <c r="N130" s="182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2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30" t="str">
        <f t="shared" si="9"/>
        <v xml:space="preserve"> </v>
      </c>
      <c r="Q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30" t="str">
        <f t="shared" si="10"/>
        <v xml:space="preserve"> </v>
      </c>
      <c r="S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30" t="str">
        <f t="shared" si="11"/>
        <v xml:space="preserve"> </v>
      </c>
      <c r="U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2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30" t="str">
        <f t="shared" si="12"/>
        <v xml:space="preserve"> </v>
      </c>
      <c r="X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30" t="str">
        <f t="shared" si="13"/>
        <v xml:space="preserve"> </v>
      </c>
      <c r="Z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30" t="str">
        <f t="shared" si="14"/>
        <v xml:space="preserve"> </v>
      </c>
      <c r="AB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7" customFormat="1" ht="13.5">
      <c r="A131" s="183" t="str">
        <f t="shared" si="8"/>
        <v>71040501030000</v>
      </c>
      <c r="B131" s="184" t="s">
        <v>439</v>
      </c>
      <c r="C131" s="133" t="s">
        <v>155</v>
      </c>
      <c r="D131" s="132" t="s">
        <v>149</v>
      </c>
      <c r="E131" s="131" t="s">
        <v>106</v>
      </c>
      <c r="F131" s="185" t="s">
        <v>442</v>
      </c>
      <c r="G131" s="186" t="s">
        <v>440</v>
      </c>
      <c r="H131" s="145"/>
      <c r="I131" s="146"/>
      <c r="J131" s="147"/>
      <c r="K131" s="147"/>
      <c r="L131" s="26" t="s">
        <v>179</v>
      </c>
      <c r="M131" s="27"/>
      <c r="N131" s="196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6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9" t="str">
        <f t="shared" si="9"/>
        <v xml:space="preserve"> </v>
      </c>
      <c r="Q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9" t="str">
        <f t="shared" si="10"/>
        <v xml:space="preserve"> </v>
      </c>
      <c r="S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9" t="str">
        <f t="shared" si="11"/>
        <v xml:space="preserve"> </v>
      </c>
      <c r="U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6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9" t="str">
        <f t="shared" si="12"/>
        <v xml:space="preserve"> </v>
      </c>
      <c r="X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9" t="str">
        <f t="shared" si="13"/>
        <v xml:space="preserve"> </v>
      </c>
      <c r="Z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9" t="str">
        <f t="shared" si="14"/>
        <v xml:space="preserve"> </v>
      </c>
      <c r="AB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6" customFormat="1" ht="25.5">
      <c r="A132" s="183" t="str">
        <f t="shared" si="8"/>
        <v>71040501034251</v>
      </c>
      <c r="B132" s="184" t="s">
        <v>439</v>
      </c>
      <c r="C132" s="133" t="s">
        <v>155</v>
      </c>
      <c r="D132" s="132" t="s">
        <v>149</v>
      </c>
      <c r="E132" s="131" t="s">
        <v>106</v>
      </c>
      <c r="F132" s="185" t="s">
        <v>442</v>
      </c>
      <c r="G132" s="130">
        <v>4251</v>
      </c>
      <c r="H132" s="16"/>
      <c r="I132" s="24"/>
      <c r="J132" s="25"/>
      <c r="K132" s="25"/>
      <c r="L132" s="29" t="s">
        <v>142</v>
      </c>
      <c r="M132" s="12">
        <v>4251</v>
      </c>
      <c r="N132" s="182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2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30" t="str">
        <f t="shared" si="9"/>
        <v xml:space="preserve"> </v>
      </c>
      <c r="Q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30" t="str">
        <f t="shared" si="10"/>
        <v xml:space="preserve"> </v>
      </c>
      <c r="S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30" t="str">
        <f t="shared" si="11"/>
        <v xml:space="preserve"> </v>
      </c>
      <c r="U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2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30" t="str">
        <f t="shared" si="12"/>
        <v xml:space="preserve"> </v>
      </c>
      <c r="X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30" t="str">
        <f t="shared" si="13"/>
        <v xml:space="preserve"> </v>
      </c>
      <c r="Z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30" t="str">
        <f t="shared" si="14"/>
        <v xml:space="preserve"> </v>
      </c>
      <c r="AB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6" customFormat="1" hidden="1">
      <c r="A133" s="183" t="str">
        <f t="shared" si="8"/>
        <v>71040501035113</v>
      </c>
      <c r="B133" s="184" t="s">
        <v>439</v>
      </c>
      <c r="C133" s="133" t="s">
        <v>155</v>
      </c>
      <c r="D133" s="132" t="s">
        <v>149</v>
      </c>
      <c r="E133" s="131" t="s">
        <v>106</v>
      </c>
      <c r="F133" s="185" t="s">
        <v>442</v>
      </c>
      <c r="G133" s="130">
        <v>5113</v>
      </c>
      <c r="H133" s="24"/>
      <c r="I133" s="24"/>
      <c r="J133" s="25"/>
      <c r="K133" s="25"/>
      <c r="L133" s="31" t="s">
        <v>174</v>
      </c>
      <c r="M133" s="47">
        <v>5113</v>
      </c>
      <c r="N133" s="182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2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30" t="str">
        <f t="shared" si="9"/>
        <v xml:space="preserve"> </v>
      </c>
      <c r="Q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30" t="str">
        <f t="shared" si="10"/>
        <v xml:space="preserve"> </v>
      </c>
      <c r="S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30" t="str">
        <f t="shared" si="11"/>
        <v xml:space="preserve"> </v>
      </c>
      <c r="U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2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30" t="str">
        <f t="shared" si="12"/>
        <v xml:space="preserve"> </v>
      </c>
      <c r="X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30" t="str">
        <f t="shared" si="13"/>
        <v xml:space="preserve"> </v>
      </c>
      <c r="Z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30" t="str">
        <f t="shared" si="14"/>
        <v xml:space="preserve"> </v>
      </c>
      <c r="AB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7" customFormat="1" ht="13.5">
      <c r="A134" s="183" t="str">
        <f t="shared" si="8"/>
        <v>71040501040000</v>
      </c>
      <c r="B134" s="184" t="s">
        <v>439</v>
      </c>
      <c r="C134" s="133" t="s">
        <v>155</v>
      </c>
      <c r="D134" s="132" t="s">
        <v>149</v>
      </c>
      <c r="E134" s="131" t="s">
        <v>106</v>
      </c>
      <c r="F134" s="185" t="s">
        <v>155</v>
      </c>
      <c r="G134" s="186" t="s">
        <v>440</v>
      </c>
      <c r="H134" s="145"/>
      <c r="I134" s="146"/>
      <c r="J134" s="147"/>
      <c r="K134" s="147"/>
      <c r="L134" s="26" t="s">
        <v>180</v>
      </c>
      <c r="M134" s="27"/>
      <c r="N134" s="196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6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9" t="str">
        <f t="shared" si="9"/>
        <v xml:space="preserve"> </v>
      </c>
      <c r="Q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9" t="str">
        <f t="shared" si="10"/>
        <v xml:space="preserve"> </v>
      </c>
      <c r="S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9" t="str">
        <f t="shared" si="11"/>
        <v xml:space="preserve"> </v>
      </c>
      <c r="U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6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9" t="str">
        <f t="shared" si="12"/>
        <v xml:space="preserve"> </v>
      </c>
      <c r="X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9" t="str">
        <f t="shared" si="13"/>
        <v xml:space="preserve"> </v>
      </c>
      <c r="Z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9" t="str">
        <f t="shared" si="14"/>
        <v xml:space="preserve"> </v>
      </c>
      <c r="AB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6" customFormat="1" ht="25.5">
      <c r="A135" s="183" t="str">
        <f t="shared" si="8"/>
        <v>71040501044251</v>
      </c>
      <c r="B135" s="184" t="s">
        <v>439</v>
      </c>
      <c r="C135" s="133" t="s">
        <v>155</v>
      </c>
      <c r="D135" s="132" t="s">
        <v>149</v>
      </c>
      <c r="E135" s="131" t="s">
        <v>106</v>
      </c>
      <c r="F135" s="185" t="s">
        <v>155</v>
      </c>
      <c r="G135" s="130">
        <v>4251</v>
      </c>
      <c r="H135" s="24"/>
      <c r="I135" s="24"/>
      <c r="J135" s="25"/>
      <c r="K135" s="25"/>
      <c r="L135" s="29" t="s">
        <v>142</v>
      </c>
      <c r="M135" s="12">
        <v>4251</v>
      </c>
      <c r="N135" s="182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2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30" t="str">
        <f t="shared" si="9"/>
        <v xml:space="preserve"> </v>
      </c>
      <c r="Q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30" t="str">
        <f t="shared" si="10"/>
        <v xml:space="preserve"> </v>
      </c>
      <c r="S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30" t="str">
        <f t="shared" si="11"/>
        <v xml:space="preserve"> </v>
      </c>
      <c r="U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2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30" t="str">
        <f t="shared" si="12"/>
        <v xml:space="preserve"> </v>
      </c>
      <c r="X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30" t="str">
        <f t="shared" si="13"/>
        <v xml:space="preserve"> </v>
      </c>
      <c r="Z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30" t="str">
        <f t="shared" si="14"/>
        <v xml:space="preserve"> </v>
      </c>
      <c r="AB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6" customFormat="1" hidden="1">
      <c r="A136" s="183" t="str">
        <f t="shared" si="8"/>
        <v>71040501045112</v>
      </c>
      <c r="B136" s="184" t="s">
        <v>439</v>
      </c>
      <c r="C136" s="133" t="s">
        <v>155</v>
      </c>
      <c r="D136" s="132" t="s">
        <v>149</v>
      </c>
      <c r="E136" s="131" t="s">
        <v>106</v>
      </c>
      <c r="F136" s="185" t="s">
        <v>155</v>
      </c>
      <c r="G136" s="130">
        <v>5112</v>
      </c>
      <c r="H136" s="24"/>
      <c r="I136" s="24"/>
      <c r="J136" s="25"/>
      <c r="K136" s="25"/>
      <c r="L136" s="29" t="s">
        <v>173</v>
      </c>
      <c r="M136" s="30">
        <v>5112</v>
      </c>
      <c r="N136" s="182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2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30" t="str">
        <f t="shared" si="9"/>
        <v xml:space="preserve"> </v>
      </c>
      <c r="Q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30" t="str">
        <f t="shared" si="10"/>
        <v xml:space="preserve"> </v>
      </c>
      <c r="S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30" t="str">
        <f t="shared" si="11"/>
        <v xml:space="preserve"> </v>
      </c>
      <c r="U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2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30" t="str">
        <f t="shared" si="12"/>
        <v xml:space="preserve"> </v>
      </c>
      <c r="X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30" t="str">
        <f t="shared" si="13"/>
        <v xml:space="preserve"> </v>
      </c>
      <c r="Z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30" t="str">
        <f t="shared" si="14"/>
        <v xml:space="preserve"> </v>
      </c>
      <c r="AB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6" customFormat="1" hidden="1">
      <c r="A137" s="183" t="str">
        <f t="shared" si="8"/>
        <v>71040501045113</v>
      </c>
      <c r="B137" s="184" t="s">
        <v>439</v>
      </c>
      <c r="C137" s="133" t="s">
        <v>155</v>
      </c>
      <c r="D137" s="132" t="s">
        <v>149</v>
      </c>
      <c r="E137" s="131" t="s">
        <v>106</v>
      </c>
      <c r="F137" s="185" t="s">
        <v>155</v>
      </c>
      <c r="G137" s="130">
        <v>5113</v>
      </c>
      <c r="H137" s="24"/>
      <c r="I137" s="24"/>
      <c r="J137" s="25"/>
      <c r="K137" s="25"/>
      <c r="L137" s="31" t="s">
        <v>174</v>
      </c>
      <c r="M137" s="47">
        <v>5113</v>
      </c>
      <c r="N137" s="182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2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30" t="str">
        <f t="shared" si="9"/>
        <v xml:space="preserve"> </v>
      </c>
      <c r="Q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30" t="str">
        <f t="shared" si="10"/>
        <v xml:space="preserve"> </v>
      </c>
      <c r="S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30" t="str">
        <f t="shared" si="11"/>
        <v xml:space="preserve"> </v>
      </c>
      <c r="U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2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30" t="str">
        <f t="shared" si="12"/>
        <v xml:space="preserve"> </v>
      </c>
      <c r="X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30" t="str">
        <f t="shared" si="13"/>
        <v xml:space="preserve"> </v>
      </c>
      <c r="Z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30" t="str">
        <f t="shared" si="14"/>
        <v xml:space="preserve"> </v>
      </c>
      <c r="AB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7" customFormat="1" ht="13.5">
      <c r="A138" s="183" t="str">
        <f t="shared" si="8"/>
        <v>71040501050000</v>
      </c>
      <c r="B138" s="184" t="s">
        <v>439</v>
      </c>
      <c r="C138" s="133" t="s">
        <v>155</v>
      </c>
      <c r="D138" s="132" t="s">
        <v>149</v>
      </c>
      <c r="E138" s="131" t="s">
        <v>106</v>
      </c>
      <c r="F138" s="185" t="s">
        <v>149</v>
      </c>
      <c r="G138" s="186" t="s">
        <v>440</v>
      </c>
      <c r="H138" s="145"/>
      <c r="I138" s="146"/>
      <c r="J138" s="147"/>
      <c r="K138" s="147"/>
      <c r="L138" s="26" t="s">
        <v>181</v>
      </c>
      <c r="M138" s="27"/>
      <c r="N138" s="196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6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9" t="str">
        <f t="shared" si="9"/>
        <v xml:space="preserve"> </v>
      </c>
      <c r="Q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9" t="str">
        <f t="shared" si="10"/>
        <v xml:space="preserve"> </v>
      </c>
      <c r="S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9" t="str">
        <f t="shared" si="11"/>
        <v xml:space="preserve"> </v>
      </c>
      <c r="U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6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9" t="str">
        <f t="shared" si="12"/>
        <v xml:space="preserve"> </v>
      </c>
      <c r="X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9" t="str">
        <f t="shared" si="13"/>
        <v xml:space="preserve"> </v>
      </c>
      <c r="Z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9" t="str">
        <f t="shared" si="14"/>
        <v xml:space="preserve"> </v>
      </c>
      <c r="AB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6" customFormat="1" ht="25.5">
      <c r="A139" s="183" t="str">
        <f t="shared" si="8"/>
        <v>71040501054251</v>
      </c>
      <c r="B139" s="184" t="s">
        <v>439</v>
      </c>
      <c r="C139" s="133" t="s">
        <v>155</v>
      </c>
      <c r="D139" s="132" t="s">
        <v>149</v>
      </c>
      <c r="E139" s="131" t="s">
        <v>106</v>
      </c>
      <c r="F139" s="185" t="s">
        <v>149</v>
      </c>
      <c r="G139" s="130">
        <v>4251</v>
      </c>
      <c r="H139" s="24"/>
      <c r="I139" s="24"/>
      <c r="J139" s="25"/>
      <c r="K139" s="25"/>
      <c r="L139" s="28" t="s">
        <v>142</v>
      </c>
      <c r="M139" s="11">
        <v>4251</v>
      </c>
      <c r="N139" s="182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2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30" t="str">
        <f t="shared" si="9"/>
        <v xml:space="preserve"> </v>
      </c>
      <c r="Q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30" t="str">
        <f t="shared" si="10"/>
        <v xml:space="preserve"> </v>
      </c>
      <c r="S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30" t="str">
        <f t="shared" si="11"/>
        <v xml:space="preserve"> </v>
      </c>
      <c r="U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2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30" t="str">
        <f t="shared" si="12"/>
        <v xml:space="preserve"> </v>
      </c>
      <c r="X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30" t="str">
        <f t="shared" si="13"/>
        <v xml:space="preserve"> </v>
      </c>
      <c r="Z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30" t="str">
        <f t="shared" si="14"/>
        <v xml:space="preserve"> </v>
      </c>
      <c r="AB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6" customFormat="1" hidden="1">
      <c r="A140" s="183" t="str">
        <f t="shared" si="8"/>
        <v>71040501055112</v>
      </c>
      <c r="B140" s="184" t="s">
        <v>439</v>
      </c>
      <c r="C140" s="133" t="s">
        <v>155</v>
      </c>
      <c r="D140" s="132" t="s">
        <v>149</v>
      </c>
      <c r="E140" s="131" t="s">
        <v>106</v>
      </c>
      <c r="F140" s="185" t="s">
        <v>149</v>
      </c>
      <c r="G140" s="130">
        <v>5112</v>
      </c>
      <c r="H140" s="24"/>
      <c r="I140" s="24"/>
      <c r="J140" s="25"/>
      <c r="K140" s="25"/>
      <c r="L140" s="29" t="s">
        <v>173</v>
      </c>
      <c r="M140" s="30">
        <v>5112</v>
      </c>
      <c r="N140" s="182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2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30" t="str">
        <f t="shared" si="9"/>
        <v xml:space="preserve"> </v>
      </c>
      <c r="Q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30" t="str">
        <f t="shared" si="10"/>
        <v xml:space="preserve"> </v>
      </c>
      <c r="S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30" t="str">
        <f t="shared" si="11"/>
        <v xml:space="preserve"> </v>
      </c>
      <c r="U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2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30" t="str">
        <f t="shared" si="12"/>
        <v xml:space="preserve"> </v>
      </c>
      <c r="X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30" t="str">
        <f t="shared" si="13"/>
        <v xml:space="preserve"> </v>
      </c>
      <c r="Z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30" t="str">
        <f t="shared" si="14"/>
        <v xml:space="preserve"> </v>
      </c>
      <c r="AB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6" customFormat="1" hidden="1">
      <c r="A141" s="183" t="str">
        <f t="shared" si="8"/>
        <v>71040501055113</v>
      </c>
      <c r="B141" s="184" t="s">
        <v>439</v>
      </c>
      <c r="C141" s="133" t="s">
        <v>155</v>
      </c>
      <c r="D141" s="132" t="s">
        <v>149</v>
      </c>
      <c r="E141" s="131" t="s">
        <v>106</v>
      </c>
      <c r="F141" s="185" t="s">
        <v>149</v>
      </c>
      <c r="G141" s="130">
        <v>5113</v>
      </c>
      <c r="H141" s="24"/>
      <c r="I141" s="24"/>
      <c r="J141" s="25"/>
      <c r="K141" s="25"/>
      <c r="L141" s="29" t="s">
        <v>174</v>
      </c>
      <c r="M141" s="30">
        <v>5113</v>
      </c>
      <c r="N141" s="182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2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30" t="str">
        <f t="shared" si="9"/>
        <v xml:space="preserve"> </v>
      </c>
      <c r="Q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30" t="str">
        <f t="shared" si="10"/>
        <v xml:space="preserve"> </v>
      </c>
      <c r="S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30" t="str">
        <f t="shared" si="11"/>
        <v xml:space="preserve"> </v>
      </c>
      <c r="U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2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30" t="str">
        <f t="shared" si="12"/>
        <v xml:space="preserve"> </v>
      </c>
      <c r="X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30" t="str">
        <f t="shared" si="13"/>
        <v xml:space="preserve"> </v>
      </c>
      <c r="Z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30" t="str">
        <f t="shared" si="14"/>
        <v xml:space="preserve"> </v>
      </c>
      <c r="AB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7" customFormat="1" ht="27" hidden="1">
      <c r="A142" s="183" t="str">
        <f t="shared" si="8"/>
        <v>71040501060000</v>
      </c>
      <c r="B142" s="184" t="s">
        <v>439</v>
      </c>
      <c r="C142" s="133" t="s">
        <v>155</v>
      </c>
      <c r="D142" s="132" t="s">
        <v>149</v>
      </c>
      <c r="E142" s="131" t="s">
        <v>106</v>
      </c>
      <c r="F142" s="185" t="s">
        <v>157</v>
      </c>
      <c r="G142" s="186" t="s">
        <v>440</v>
      </c>
      <c r="H142" s="145"/>
      <c r="I142" s="146"/>
      <c r="J142" s="147"/>
      <c r="K142" s="147"/>
      <c r="L142" s="26" t="s">
        <v>182</v>
      </c>
      <c r="M142" s="27"/>
      <c r="N142" s="196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6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9" t="str">
        <f t="shared" si="9"/>
        <v xml:space="preserve"> </v>
      </c>
      <c r="Q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9" t="str">
        <f t="shared" si="10"/>
        <v xml:space="preserve"> </v>
      </c>
      <c r="S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9" t="str">
        <f t="shared" si="11"/>
        <v xml:space="preserve"> </v>
      </c>
      <c r="U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6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9" t="str">
        <f t="shared" si="12"/>
        <v xml:space="preserve"> </v>
      </c>
      <c r="X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9" t="str">
        <f t="shared" si="13"/>
        <v xml:space="preserve"> </v>
      </c>
      <c r="Z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9" t="str">
        <f t="shared" si="14"/>
        <v xml:space="preserve"> </v>
      </c>
      <c r="AB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6" customFormat="1" hidden="1">
      <c r="A143" s="183" t="str">
        <f t="shared" ref="A143:A210" si="15">CONCATENATE(B143,C143,D143,E143,F143,G143)</f>
        <v>71040501064861</v>
      </c>
      <c r="B143" s="184" t="s">
        <v>439</v>
      </c>
      <c r="C143" s="133" t="s">
        <v>155</v>
      </c>
      <c r="D143" s="132" t="s">
        <v>149</v>
      </c>
      <c r="E143" s="131" t="s">
        <v>106</v>
      </c>
      <c r="F143" s="185" t="s">
        <v>157</v>
      </c>
      <c r="G143" s="130">
        <v>4861</v>
      </c>
      <c r="H143" s="24"/>
      <c r="I143" s="24"/>
      <c r="J143" s="25"/>
      <c r="K143" s="25"/>
      <c r="L143" s="31" t="s">
        <v>134</v>
      </c>
      <c r="M143" s="47">
        <v>4861</v>
      </c>
      <c r="N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30" t="str">
        <f t="shared" si="9"/>
        <v xml:space="preserve"> </v>
      </c>
      <c r="Q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30" t="str">
        <f t="shared" si="10"/>
        <v xml:space="preserve"> </v>
      </c>
      <c r="S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30" t="str">
        <f t="shared" si="11"/>
        <v xml:space="preserve"> </v>
      </c>
      <c r="U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30" t="str">
        <f t="shared" si="12"/>
        <v xml:space="preserve"> </v>
      </c>
      <c r="X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30" t="str">
        <f t="shared" si="13"/>
        <v xml:space="preserve"> </v>
      </c>
      <c r="Z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30" t="str">
        <f t="shared" si="14"/>
        <v xml:space="preserve"> </v>
      </c>
      <c r="AB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6" customFormat="1" hidden="1">
      <c r="A144" s="183" t="str">
        <f t="shared" si="15"/>
        <v>71040501065113</v>
      </c>
      <c r="B144" s="184" t="s">
        <v>439</v>
      </c>
      <c r="C144" s="133" t="s">
        <v>155</v>
      </c>
      <c r="D144" s="132" t="s">
        <v>149</v>
      </c>
      <c r="E144" s="131" t="s">
        <v>106</v>
      </c>
      <c r="F144" s="185" t="s">
        <v>157</v>
      </c>
      <c r="G144" s="130">
        <v>5113</v>
      </c>
      <c r="H144" s="24"/>
      <c r="I144" s="24"/>
      <c r="J144" s="25"/>
      <c r="K144" s="25"/>
      <c r="L144" s="31" t="s">
        <v>174</v>
      </c>
      <c r="M144" s="47">
        <v>5113</v>
      </c>
      <c r="N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30" t="str">
        <f t="shared" ref="P144:P207" si="16">IFERROR(Q144/O144, " ")</f>
        <v xml:space="preserve"> </v>
      </c>
      <c r="Q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30" t="str">
        <f t="shared" ref="R144:R207" si="17">IFERROR(S144/O144, " ")</f>
        <v xml:space="preserve"> </v>
      </c>
      <c r="S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30" t="str">
        <f t="shared" ref="T144:T207" si="18">IFERROR(U144/O144, " ")</f>
        <v xml:space="preserve"> </v>
      </c>
      <c r="U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30" t="str">
        <f t="shared" ref="W144:W207" si="19">IFERROR(X144/V144, " ")</f>
        <v xml:space="preserve"> </v>
      </c>
      <c r="X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30" t="str">
        <f t="shared" ref="Y144:Y207" si="20">IFERROR(Z144/V144, " ")</f>
        <v xml:space="preserve"> </v>
      </c>
      <c r="Z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30" t="str">
        <f t="shared" ref="AA144:AA207" si="21">IFERROR(AB144/V144, " ")</f>
        <v xml:space="preserve"> </v>
      </c>
      <c r="AB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7" customFormat="1" ht="13.5">
      <c r="A145" s="183" t="str">
        <f t="shared" si="15"/>
        <v>71040501070000</v>
      </c>
      <c r="B145" s="184" t="s">
        <v>439</v>
      </c>
      <c r="C145" s="133" t="s">
        <v>155</v>
      </c>
      <c r="D145" s="132" t="s">
        <v>149</v>
      </c>
      <c r="E145" s="131" t="s">
        <v>106</v>
      </c>
      <c r="F145" s="185" t="s">
        <v>183</v>
      </c>
      <c r="G145" s="186" t="s">
        <v>440</v>
      </c>
      <c r="H145" s="145"/>
      <c r="I145" s="146"/>
      <c r="J145" s="147"/>
      <c r="K145" s="147"/>
      <c r="L145" s="26" t="s">
        <v>184</v>
      </c>
      <c r="M145" s="27"/>
      <c r="N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9" t="str">
        <f t="shared" si="16"/>
        <v xml:space="preserve"> </v>
      </c>
      <c r="Q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9" t="str">
        <f t="shared" si="17"/>
        <v xml:space="preserve"> </v>
      </c>
      <c r="S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9" t="str">
        <f t="shared" si="18"/>
        <v xml:space="preserve"> </v>
      </c>
      <c r="U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9" t="str">
        <f t="shared" si="19"/>
        <v xml:space="preserve"> </v>
      </c>
      <c r="X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9" t="str">
        <f t="shared" si="20"/>
        <v xml:space="preserve"> </v>
      </c>
      <c r="Z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9" t="str">
        <f t="shared" si="21"/>
        <v xml:space="preserve"> </v>
      </c>
      <c r="AB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6" customFormat="1">
      <c r="A146" s="183" t="str">
        <f t="shared" si="15"/>
        <v>71040501074213</v>
      </c>
      <c r="B146" s="184" t="s">
        <v>439</v>
      </c>
      <c r="C146" s="133" t="s">
        <v>155</v>
      </c>
      <c r="D146" s="132" t="s">
        <v>149</v>
      </c>
      <c r="E146" s="131" t="s">
        <v>106</v>
      </c>
      <c r="F146" s="185" t="s">
        <v>183</v>
      </c>
      <c r="G146" s="130">
        <v>4213</v>
      </c>
      <c r="H146" s="16"/>
      <c r="I146" s="24"/>
      <c r="J146" s="25"/>
      <c r="K146" s="25"/>
      <c r="L146" s="29" t="s">
        <v>115</v>
      </c>
      <c r="M146" s="12">
        <v>4213</v>
      </c>
      <c r="N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30" t="str">
        <f t="shared" si="16"/>
        <v xml:space="preserve"> </v>
      </c>
      <c r="Q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30" t="str">
        <f t="shared" si="17"/>
        <v xml:space="preserve"> </v>
      </c>
      <c r="S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30" t="str">
        <f t="shared" si="18"/>
        <v xml:space="preserve"> </v>
      </c>
      <c r="U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30" t="str">
        <f t="shared" si="19"/>
        <v xml:space="preserve"> </v>
      </c>
      <c r="X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30" t="str">
        <f t="shared" si="20"/>
        <v xml:space="preserve"> </v>
      </c>
      <c r="Z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30" t="str">
        <f t="shared" si="21"/>
        <v xml:space="preserve"> </v>
      </c>
      <c r="AB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7" customFormat="1" ht="27" hidden="1">
      <c r="A147" s="183" t="str">
        <f t="shared" si="15"/>
        <v>71040501080000</v>
      </c>
      <c r="B147" s="184" t="s">
        <v>439</v>
      </c>
      <c r="C147" s="133" t="s">
        <v>155</v>
      </c>
      <c r="D147" s="132" t="s">
        <v>149</v>
      </c>
      <c r="E147" s="131" t="s">
        <v>106</v>
      </c>
      <c r="F147" s="185" t="s">
        <v>185</v>
      </c>
      <c r="G147" s="186" t="s">
        <v>440</v>
      </c>
      <c r="H147" s="145"/>
      <c r="I147" s="146"/>
      <c r="J147" s="147"/>
      <c r="K147" s="147"/>
      <c r="L147" s="26" t="s">
        <v>186</v>
      </c>
      <c r="M147" s="27"/>
      <c r="N147" s="196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6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9" t="str">
        <f t="shared" si="16"/>
        <v xml:space="preserve"> </v>
      </c>
      <c r="Q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9" t="str">
        <f t="shared" si="17"/>
        <v xml:space="preserve"> </v>
      </c>
      <c r="S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9" t="str">
        <f t="shared" si="18"/>
        <v xml:space="preserve"> </v>
      </c>
      <c r="U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6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9" t="str">
        <f t="shared" si="19"/>
        <v xml:space="preserve"> </v>
      </c>
      <c r="X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9" t="str">
        <f t="shared" si="20"/>
        <v xml:space="preserve"> </v>
      </c>
      <c r="Z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9" t="str">
        <f t="shared" si="21"/>
        <v xml:space="preserve"> </v>
      </c>
      <c r="AB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6" customFormat="1" hidden="1">
      <c r="A148" s="183" t="str">
        <f t="shared" si="15"/>
        <v>71040501085113</v>
      </c>
      <c r="B148" s="184" t="s">
        <v>439</v>
      </c>
      <c r="C148" s="133" t="s">
        <v>155</v>
      </c>
      <c r="D148" s="132" t="s">
        <v>149</v>
      </c>
      <c r="E148" s="131" t="s">
        <v>106</v>
      </c>
      <c r="F148" s="185" t="s">
        <v>185</v>
      </c>
      <c r="G148" s="130">
        <v>5113</v>
      </c>
      <c r="H148" s="24"/>
      <c r="I148" s="24"/>
      <c r="J148" s="25"/>
      <c r="K148" s="25"/>
      <c r="L148" s="31" t="s">
        <v>174</v>
      </c>
      <c r="M148" s="47">
        <v>5113</v>
      </c>
      <c r="N148" s="182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2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30" t="str">
        <f t="shared" si="16"/>
        <v xml:space="preserve"> </v>
      </c>
      <c r="Q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30" t="str">
        <f t="shared" si="17"/>
        <v xml:space="preserve"> </v>
      </c>
      <c r="S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30" t="str">
        <f t="shared" si="18"/>
        <v xml:space="preserve"> </v>
      </c>
      <c r="U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2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30" t="str">
        <f t="shared" si="19"/>
        <v xml:space="preserve"> </v>
      </c>
      <c r="X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30" t="str">
        <f t="shared" si="20"/>
        <v xml:space="preserve"> </v>
      </c>
      <c r="Z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30" t="str">
        <f t="shared" si="21"/>
        <v xml:space="preserve"> </v>
      </c>
      <c r="AB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7" customFormat="1" ht="13.5" hidden="1">
      <c r="A149" s="183" t="str">
        <f t="shared" si="15"/>
        <v>71040501090000</v>
      </c>
      <c r="B149" s="184" t="s">
        <v>439</v>
      </c>
      <c r="C149" s="133" t="s">
        <v>155</v>
      </c>
      <c r="D149" s="132" t="s">
        <v>149</v>
      </c>
      <c r="E149" s="131" t="s">
        <v>106</v>
      </c>
      <c r="F149" s="185" t="s">
        <v>187</v>
      </c>
      <c r="G149" s="186" t="s">
        <v>440</v>
      </c>
      <c r="H149" s="145"/>
      <c r="I149" s="146"/>
      <c r="J149" s="147"/>
      <c r="K149" s="147"/>
      <c r="L149" s="26" t="s">
        <v>188</v>
      </c>
      <c r="M149" s="27"/>
      <c r="N149" s="196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6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9" t="str">
        <f t="shared" si="16"/>
        <v xml:space="preserve"> </v>
      </c>
      <c r="Q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9" t="str">
        <f t="shared" si="17"/>
        <v xml:space="preserve"> </v>
      </c>
      <c r="S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9" t="str">
        <f t="shared" si="18"/>
        <v xml:space="preserve"> </v>
      </c>
      <c r="U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6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9" t="str">
        <f t="shared" si="19"/>
        <v xml:space="preserve"> </v>
      </c>
      <c r="X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9" t="str">
        <f t="shared" si="20"/>
        <v xml:space="preserve"> </v>
      </c>
      <c r="Z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9" t="str">
        <f t="shared" si="21"/>
        <v xml:space="preserve"> </v>
      </c>
      <c r="AB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6" customFormat="1" ht="25.5" hidden="1">
      <c r="A150" s="183" t="str">
        <f t="shared" si="15"/>
        <v>71040501094251</v>
      </c>
      <c r="B150" s="184" t="s">
        <v>439</v>
      </c>
      <c r="C150" s="133" t="s">
        <v>155</v>
      </c>
      <c r="D150" s="132" t="s">
        <v>149</v>
      </c>
      <c r="E150" s="131" t="s">
        <v>106</v>
      </c>
      <c r="F150" s="185" t="s">
        <v>187</v>
      </c>
      <c r="G150" s="130">
        <v>4251</v>
      </c>
      <c r="H150" s="24"/>
      <c r="I150" s="24"/>
      <c r="J150" s="25"/>
      <c r="K150" s="25"/>
      <c r="L150" s="28" t="s">
        <v>142</v>
      </c>
      <c r="M150" s="11">
        <v>4251</v>
      </c>
      <c r="N150" s="182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2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30" t="str">
        <f t="shared" si="16"/>
        <v xml:space="preserve"> </v>
      </c>
      <c r="Q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30" t="str">
        <f t="shared" si="17"/>
        <v xml:space="preserve"> </v>
      </c>
      <c r="S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30" t="str">
        <f t="shared" si="18"/>
        <v xml:space="preserve"> </v>
      </c>
      <c r="U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2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30" t="str">
        <f t="shared" si="19"/>
        <v xml:space="preserve"> </v>
      </c>
      <c r="X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30" t="str">
        <f t="shared" si="20"/>
        <v xml:space="preserve"> </v>
      </c>
      <c r="Z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30" t="str">
        <f t="shared" si="21"/>
        <v xml:space="preserve"> </v>
      </c>
      <c r="AB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6" customFormat="1" hidden="1">
      <c r="A151" s="183" t="str">
        <f t="shared" si="15"/>
        <v>71040501094639</v>
      </c>
      <c r="B151" s="184" t="s">
        <v>439</v>
      </c>
      <c r="C151" s="133" t="s">
        <v>155</v>
      </c>
      <c r="D151" s="132" t="s">
        <v>149</v>
      </c>
      <c r="E151" s="131" t="s">
        <v>106</v>
      </c>
      <c r="F151" s="185" t="s">
        <v>187</v>
      </c>
      <c r="G151" s="130">
        <v>4639</v>
      </c>
      <c r="H151" s="24"/>
      <c r="I151" s="24"/>
      <c r="J151" s="25"/>
      <c r="K151" s="25"/>
      <c r="L151" s="29" t="s">
        <v>167</v>
      </c>
      <c r="M151" s="30">
        <v>4639</v>
      </c>
      <c r="N151" s="182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2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30" t="str">
        <f t="shared" si="16"/>
        <v xml:space="preserve"> </v>
      </c>
      <c r="Q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30" t="str">
        <f t="shared" si="17"/>
        <v xml:space="preserve"> </v>
      </c>
      <c r="S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30" t="str">
        <f t="shared" si="18"/>
        <v xml:space="preserve"> </v>
      </c>
      <c r="U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2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30" t="str">
        <f t="shared" si="19"/>
        <v xml:space="preserve"> </v>
      </c>
      <c r="X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30" t="str">
        <f t="shared" si="20"/>
        <v xml:space="preserve"> </v>
      </c>
      <c r="Z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30" t="str">
        <f t="shared" si="21"/>
        <v xml:space="preserve"> </v>
      </c>
      <c r="AB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7" customFormat="1" ht="13.5" hidden="1">
      <c r="A152" s="183" t="str">
        <f t="shared" si="15"/>
        <v>71040501100000</v>
      </c>
      <c r="B152" s="184" t="s">
        <v>439</v>
      </c>
      <c r="C152" s="133" t="s">
        <v>155</v>
      </c>
      <c r="D152" s="132" t="s">
        <v>149</v>
      </c>
      <c r="E152" s="131" t="s">
        <v>106</v>
      </c>
      <c r="F152" s="185" t="s">
        <v>189</v>
      </c>
      <c r="G152" s="186" t="s">
        <v>440</v>
      </c>
      <c r="H152" s="145"/>
      <c r="I152" s="146"/>
      <c r="J152" s="147"/>
      <c r="K152" s="147"/>
      <c r="L152" s="26" t="s">
        <v>190</v>
      </c>
      <c r="M152" s="27"/>
      <c r="N152" s="196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6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9" t="str">
        <f t="shared" si="16"/>
        <v xml:space="preserve"> </v>
      </c>
      <c r="Q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9" t="str">
        <f t="shared" si="17"/>
        <v xml:space="preserve"> </v>
      </c>
      <c r="S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9" t="str">
        <f t="shared" si="18"/>
        <v xml:space="preserve"> </v>
      </c>
      <c r="U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6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9" t="str">
        <f t="shared" si="19"/>
        <v xml:space="preserve"> </v>
      </c>
      <c r="X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9" t="str">
        <f t="shared" si="20"/>
        <v xml:space="preserve"> </v>
      </c>
      <c r="Z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9" t="str">
        <f t="shared" si="21"/>
        <v xml:space="preserve"> </v>
      </c>
      <c r="AB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6" customFormat="1" hidden="1">
      <c r="A153" s="183" t="str">
        <f t="shared" si="15"/>
        <v>71040501104861</v>
      </c>
      <c r="B153" s="184" t="s">
        <v>439</v>
      </c>
      <c r="C153" s="133" t="s">
        <v>155</v>
      </c>
      <c r="D153" s="132" t="s">
        <v>149</v>
      </c>
      <c r="E153" s="131" t="s">
        <v>106</v>
      </c>
      <c r="F153" s="185" t="s">
        <v>189</v>
      </c>
      <c r="G153" s="130">
        <v>4861</v>
      </c>
      <c r="H153" s="24"/>
      <c r="I153" s="24"/>
      <c r="J153" s="25"/>
      <c r="K153" s="25"/>
      <c r="L153" s="31" t="s">
        <v>134</v>
      </c>
      <c r="M153" s="47">
        <v>4861</v>
      </c>
      <c r="N153" s="182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2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30" t="str">
        <f t="shared" si="16"/>
        <v xml:space="preserve"> </v>
      </c>
      <c r="Q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30" t="str">
        <f t="shared" si="17"/>
        <v xml:space="preserve"> </v>
      </c>
      <c r="S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30" t="str">
        <f t="shared" si="18"/>
        <v xml:space="preserve"> </v>
      </c>
      <c r="U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2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30" t="str">
        <f t="shared" si="19"/>
        <v xml:space="preserve"> </v>
      </c>
      <c r="X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30" t="str">
        <f t="shared" si="20"/>
        <v xml:space="preserve"> </v>
      </c>
      <c r="Z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30" t="str">
        <f t="shared" si="21"/>
        <v xml:space="preserve"> </v>
      </c>
      <c r="AB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7" customFormat="1" ht="13.5" hidden="1">
      <c r="A154" s="183" t="str">
        <f t="shared" si="15"/>
        <v>71040501110000</v>
      </c>
      <c r="B154" s="184" t="s">
        <v>439</v>
      </c>
      <c r="C154" s="133" t="s">
        <v>155</v>
      </c>
      <c r="D154" s="132" t="s">
        <v>149</v>
      </c>
      <c r="E154" s="131" t="s">
        <v>106</v>
      </c>
      <c r="F154" s="185" t="s">
        <v>104</v>
      </c>
      <c r="G154" s="186" t="s">
        <v>440</v>
      </c>
      <c r="H154" s="145"/>
      <c r="I154" s="146"/>
      <c r="J154" s="147"/>
      <c r="K154" s="147"/>
      <c r="L154" s="26" t="s">
        <v>191</v>
      </c>
      <c r="M154" s="27"/>
      <c r="N154" s="196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6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9" t="str">
        <f t="shared" si="16"/>
        <v xml:space="preserve"> </v>
      </c>
      <c r="Q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9" t="str">
        <f t="shared" si="17"/>
        <v xml:space="preserve"> </v>
      </c>
      <c r="S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9" t="str">
        <f t="shared" si="18"/>
        <v xml:space="preserve"> </v>
      </c>
      <c r="U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6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9" t="str">
        <f t="shared" si="19"/>
        <v xml:space="preserve"> </v>
      </c>
      <c r="X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9" t="str">
        <f t="shared" si="20"/>
        <v xml:space="preserve"> </v>
      </c>
      <c r="Z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9" t="str">
        <f t="shared" si="21"/>
        <v xml:space="preserve"> </v>
      </c>
      <c r="AB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6" customFormat="1" hidden="1">
      <c r="A155" s="183" t="str">
        <f t="shared" si="15"/>
        <v>71040501115112</v>
      </c>
      <c r="B155" s="184" t="s">
        <v>439</v>
      </c>
      <c r="C155" s="133" t="s">
        <v>155</v>
      </c>
      <c r="D155" s="132" t="s">
        <v>149</v>
      </c>
      <c r="E155" s="131" t="s">
        <v>106</v>
      </c>
      <c r="F155" s="185" t="s">
        <v>104</v>
      </c>
      <c r="G155" s="130">
        <v>5112</v>
      </c>
      <c r="H155" s="24"/>
      <c r="I155" s="24"/>
      <c r="J155" s="25"/>
      <c r="K155" s="25"/>
      <c r="L155" s="29" t="s">
        <v>173</v>
      </c>
      <c r="M155" s="30">
        <v>5112</v>
      </c>
      <c r="N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30" t="str">
        <f t="shared" si="16"/>
        <v xml:space="preserve"> </v>
      </c>
      <c r="Q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30" t="str">
        <f t="shared" si="17"/>
        <v xml:space="preserve"> </v>
      </c>
      <c r="S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30" t="str">
        <f t="shared" si="18"/>
        <v xml:space="preserve"> </v>
      </c>
      <c r="U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30" t="str">
        <f t="shared" si="19"/>
        <v xml:space="preserve"> </v>
      </c>
      <c r="X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30" t="str">
        <f t="shared" si="20"/>
        <v xml:space="preserve"> </v>
      </c>
      <c r="Z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30" t="str">
        <f t="shared" si="21"/>
        <v xml:space="preserve"> </v>
      </c>
      <c r="AB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7" customFormat="1" ht="13.5" hidden="1">
      <c r="A156" s="183" t="str">
        <f t="shared" si="15"/>
        <v>71040501120000</v>
      </c>
      <c r="B156" s="184" t="s">
        <v>439</v>
      </c>
      <c r="C156" s="133" t="s">
        <v>155</v>
      </c>
      <c r="D156" s="132" t="s">
        <v>149</v>
      </c>
      <c r="E156" s="131" t="s">
        <v>106</v>
      </c>
      <c r="F156" s="185" t="s">
        <v>443</v>
      </c>
      <c r="G156" s="186" t="s">
        <v>440</v>
      </c>
      <c r="H156" s="145"/>
      <c r="I156" s="146"/>
      <c r="J156" s="147"/>
      <c r="K156" s="147"/>
      <c r="L156" s="26" t="s">
        <v>192</v>
      </c>
      <c r="M156" s="27"/>
      <c r="N156" s="196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6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9" t="str">
        <f t="shared" si="16"/>
        <v xml:space="preserve"> </v>
      </c>
      <c r="Q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9" t="str">
        <f t="shared" si="17"/>
        <v xml:space="preserve"> </v>
      </c>
      <c r="S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9" t="str">
        <f t="shared" si="18"/>
        <v xml:space="preserve"> </v>
      </c>
      <c r="U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6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9" t="str">
        <f t="shared" si="19"/>
        <v xml:space="preserve"> </v>
      </c>
      <c r="X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9" t="str">
        <f t="shared" si="20"/>
        <v xml:space="preserve"> </v>
      </c>
      <c r="Z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9" t="str">
        <f t="shared" si="21"/>
        <v xml:space="preserve"> </v>
      </c>
      <c r="AB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6" customFormat="1" hidden="1">
      <c r="A157" s="183" t="str">
        <f t="shared" si="15"/>
        <v>71040501125129</v>
      </c>
      <c r="B157" s="184" t="s">
        <v>439</v>
      </c>
      <c r="C157" s="133" t="s">
        <v>155</v>
      </c>
      <c r="D157" s="132" t="s">
        <v>149</v>
      </c>
      <c r="E157" s="131" t="s">
        <v>106</v>
      </c>
      <c r="F157" s="185" t="s">
        <v>443</v>
      </c>
      <c r="G157" s="130">
        <v>5129</v>
      </c>
      <c r="H157" s="24"/>
      <c r="I157" s="24"/>
      <c r="J157" s="25"/>
      <c r="K157" s="25"/>
      <c r="L157" s="28" t="s">
        <v>137</v>
      </c>
      <c r="M157" s="11">
        <v>5129</v>
      </c>
      <c r="N157" s="182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2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30" t="str">
        <f t="shared" si="16"/>
        <v xml:space="preserve"> </v>
      </c>
      <c r="Q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30" t="str">
        <f t="shared" si="17"/>
        <v xml:space="preserve"> </v>
      </c>
      <c r="S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30" t="str">
        <f t="shared" si="18"/>
        <v xml:space="preserve"> </v>
      </c>
      <c r="U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2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30" t="str">
        <f t="shared" si="19"/>
        <v xml:space="preserve"> </v>
      </c>
      <c r="X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30" t="str">
        <f t="shared" si="20"/>
        <v xml:space="preserve"> </v>
      </c>
      <c r="Z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30" t="str">
        <f t="shared" si="21"/>
        <v xml:space="preserve"> </v>
      </c>
      <c r="AB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7" customFormat="1" ht="13.5" hidden="1">
      <c r="A158" s="183" t="str">
        <f t="shared" si="15"/>
        <v>71040501130000</v>
      </c>
      <c r="B158" s="184" t="s">
        <v>439</v>
      </c>
      <c r="C158" s="133" t="s">
        <v>155</v>
      </c>
      <c r="D158" s="132" t="s">
        <v>149</v>
      </c>
      <c r="E158" s="131" t="s">
        <v>106</v>
      </c>
      <c r="F158" s="185" t="s">
        <v>444</v>
      </c>
      <c r="G158" s="186" t="s">
        <v>440</v>
      </c>
      <c r="H158" s="145"/>
      <c r="I158" s="146"/>
      <c r="J158" s="147"/>
      <c r="K158" s="147"/>
      <c r="L158" s="26" t="s">
        <v>193</v>
      </c>
      <c r="M158" s="27"/>
      <c r="N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9" t="str">
        <f t="shared" si="16"/>
        <v xml:space="preserve"> </v>
      </c>
      <c r="Q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9" t="str">
        <f t="shared" si="17"/>
        <v xml:space="preserve"> </v>
      </c>
      <c r="S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9" t="str">
        <f t="shared" si="18"/>
        <v xml:space="preserve"> </v>
      </c>
      <c r="U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9" t="str">
        <f t="shared" si="19"/>
        <v xml:space="preserve"> </v>
      </c>
      <c r="X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9" t="str">
        <f t="shared" si="20"/>
        <v xml:space="preserve"> </v>
      </c>
      <c r="Z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9" t="str">
        <f t="shared" si="21"/>
        <v xml:space="preserve"> </v>
      </c>
      <c r="AB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6" customFormat="1" ht="25.5" hidden="1">
      <c r="A159" s="183" t="str">
        <f t="shared" si="15"/>
        <v>71040501134251</v>
      </c>
      <c r="B159" s="184" t="s">
        <v>439</v>
      </c>
      <c r="C159" s="133" t="s">
        <v>155</v>
      </c>
      <c r="D159" s="132" t="s">
        <v>149</v>
      </c>
      <c r="E159" s="131" t="s">
        <v>106</v>
      </c>
      <c r="F159" s="185" t="s">
        <v>444</v>
      </c>
      <c r="G159" s="130">
        <v>4251</v>
      </c>
      <c r="H159" s="24"/>
      <c r="I159" s="24"/>
      <c r="J159" s="25"/>
      <c r="K159" s="25"/>
      <c r="L159" s="28" t="s">
        <v>142</v>
      </c>
      <c r="M159" s="11">
        <v>4251</v>
      </c>
      <c r="N159" s="182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2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30" t="str">
        <f t="shared" si="16"/>
        <v xml:space="preserve"> </v>
      </c>
      <c r="Q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30" t="str">
        <f t="shared" si="17"/>
        <v xml:space="preserve"> </v>
      </c>
      <c r="S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30" t="str">
        <f t="shared" si="18"/>
        <v xml:space="preserve"> </v>
      </c>
      <c r="U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2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30" t="str">
        <f t="shared" si="19"/>
        <v xml:space="preserve"> </v>
      </c>
      <c r="X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30" t="str">
        <f t="shared" si="20"/>
        <v xml:space="preserve"> </v>
      </c>
      <c r="Z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30" t="str">
        <f t="shared" si="21"/>
        <v xml:space="preserve"> </v>
      </c>
      <c r="AB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6" customFormat="1" hidden="1">
      <c r="A160" s="183" t="str">
        <f t="shared" si="15"/>
        <v>71040501135129</v>
      </c>
      <c r="B160" s="184" t="s">
        <v>439</v>
      </c>
      <c r="C160" s="133" t="s">
        <v>155</v>
      </c>
      <c r="D160" s="132" t="s">
        <v>149</v>
      </c>
      <c r="E160" s="131" t="s">
        <v>106</v>
      </c>
      <c r="F160" s="185" t="s">
        <v>444</v>
      </c>
      <c r="G160" s="130">
        <v>5129</v>
      </c>
      <c r="H160" s="24"/>
      <c r="I160" s="24"/>
      <c r="J160" s="25"/>
      <c r="K160" s="25"/>
      <c r="L160" s="28" t="s">
        <v>137</v>
      </c>
      <c r="M160" s="11">
        <v>5129</v>
      </c>
      <c r="N160" s="182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2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30" t="str">
        <f t="shared" si="16"/>
        <v xml:space="preserve"> </v>
      </c>
      <c r="Q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30" t="str">
        <f t="shared" si="17"/>
        <v xml:space="preserve"> </v>
      </c>
      <c r="S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30" t="str">
        <f t="shared" si="18"/>
        <v xml:space="preserve"> </v>
      </c>
      <c r="U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2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30" t="str">
        <f t="shared" si="19"/>
        <v xml:space="preserve"> </v>
      </c>
      <c r="X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30" t="str">
        <f t="shared" si="20"/>
        <v xml:space="preserve"> </v>
      </c>
      <c r="Z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30" t="str">
        <f t="shared" si="21"/>
        <v xml:space="preserve"> </v>
      </c>
      <c r="AB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6" customFormat="1" hidden="1">
      <c r="A161" s="183" t="str">
        <f t="shared" si="15"/>
        <v>71040501135221</v>
      </c>
      <c r="B161" s="184" t="s">
        <v>439</v>
      </c>
      <c r="C161" s="133" t="s">
        <v>155</v>
      </c>
      <c r="D161" s="132" t="s">
        <v>149</v>
      </c>
      <c r="E161" s="131" t="s">
        <v>106</v>
      </c>
      <c r="F161" s="185" t="s">
        <v>444</v>
      </c>
      <c r="G161" s="130">
        <v>5221</v>
      </c>
      <c r="H161" s="24"/>
      <c r="I161" s="24"/>
      <c r="J161" s="25"/>
      <c r="K161" s="25"/>
      <c r="L161" s="31" t="s">
        <v>194</v>
      </c>
      <c r="M161" s="47">
        <v>5221</v>
      </c>
      <c r="N161" s="182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2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30" t="str">
        <f t="shared" si="16"/>
        <v xml:space="preserve"> </v>
      </c>
      <c r="Q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30" t="str">
        <f t="shared" si="17"/>
        <v xml:space="preserve"> </v>
      </c>
      <c r="S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30" t="str">
        <f t="shared" si="18"/>
        <v xml:space="preserve"> </v>
      </c>
      <c r="U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2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30" t="str">
        <f t="shared" si="19"/>
        <v xml:space="preserve"> </v>
      </c>
      <c r="X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30" t="str">
        <f t="shared" si="20"/>
        <v xml:space="preserve"> </v>
      </c>
      <c r="Z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30" t="str">
        <f t="shared" si="21"/>
        <v xml:space="preserve"> </v>
      </c>
      <c r="AB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7" customFormat="1" ht="54" hidden="1">
      <c r="A162" s="183" t="str">
        <f t="shared" si="15"/>
        <v>71040501140000</v>
      </c>
      <c r="B162" s="184" t="s">
        <v>439</v>
      </c>
      <c r="C162" s="133" t="s">
        <v>155</v>
      </c>
      <c r="D162" s="132" t="s">
        <v>149</v>
      </c>
      <c r="E162" s="131" t="s">
        <v>106</v>
      </c>
      <c r="F162" s="185" t="s">
        <v>445</v>
      </c>
      <c r="G162" s="186" t="s">
        <v>440</v>
      </c>
      <c r="H162" s="145"/>
      <c r="I162" s="146"/>
      <c r="J162" s="147"/>
      <c r="K162" s="147"/>
      <c r="L162" s="26" t="s">
        <v>195</v>
      </c>
      <c r="M162" s="27"/>
      <c r="N162" s="196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6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9" t="str">
        <f t="shared" si="16"/>
        <v xml:space="preserve"> </v>
      </c>
      <c r="Q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9" t="str">
        <f t="shared" si="17"/>
        <v xml:space="preserve"> </v>
      </c>
      <c r="S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9" t="str">
        <f t="shared" si="18"/>
        <v xml:space="preserve"> </v>
      </c>
      <c r="U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6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9" t="str">
        <f t="shared" si="19"/>
        <v xml:space="preserve"> </v>
      </c>
      <c r="X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9" t="str">
        <f t="shared" si="20"/>
        <v xml:space="preserve"> </v>
      </c>
      <c r="Z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9" t="str">
        <f t="shared" si="21"/>
        <v xml:space="preserve"> </v>
      </c>
      <c r="AB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6" customFormat="1" hidden="1">
      <c r="A163" s="183" t="str">
        <f t="shared" si="15"/>
        <v>71040501144729</v>
      </c>
      <c r="B163" s="184" t="s">
        <v>439</v>
      </c>
      <c r="C163" s="133" t="s">
        <v>155</v>
      </c>
      <c r="D163" s="132" t="s">
        <v>149</v>
      </c>
      <c r="E163" s="131" t="s">
        <v>106</v>
      </c>
      <c r="F163" s="185" t="s">
        <v>445</v>
      </c>
      <c r="G163" s="130">
        <v>4729</v>
      </c>
      <c r="H163" s="24"/>
      <c r="I163" s="24"/>
      <c r="J163" s="25"/>
      <c r="K163" s="25"/>
      <c r="L163" s="28" t="s">
        <v>132</v>
      </c>
      <c r="M163" s="11">
        <v>4729</v>
      </c>
      <c r="N163" s="182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2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30" t="str">
        <f t="shared" si="16"/>
        <v xml:space="preserve"> </v>
      </c>
      <c r="Q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30" t="str">
        <f t="shared" si="17"/>
        <v xml:space="preserve"> </v>
      </c>
      <c r="S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30" t="str">
        <f t="shared" si="18"/>
        <v xml:space="preserve"> </v>
      </c>
      <c r="U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2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30" t="str">
        <f t="shared" si="19"/>
        <v xml:space="preserve"> </v>
      </c>
      <c r="X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30" t="str">
        <f t="shared" si="20"/>
        <v xml:space="preserve"> </v>
      </c>
      <c r="Z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30" t="str">
        <f t="shared" si="21"/>
        <v xml:space="preserve"> </v>
      </c>
      <c r="AB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7" customFormat="1" ht="13.5" hidden="1">
      <c r="A164" s="183" t="str">
        <f t="shared" si="15"/>
        <v>71040501150000</v>
      </c>
      <c r="B164" s="184" t="s">
        <v>439</v>
      </c>
      <c r="C164" s="133" t="s">
        <v>155</v>
      </c>
      <c r="D164" s="132" t="s">
        <v>149</v>
      </c>
      <c r="E164" s="131" t="s">
        <v>106</v>
      </c>
      <c r="F164" s="185" t="s">
        <v>446</v>
      </c>
      <c r="G164" s="186" t="s">
        <v>440</v>
      </c>
      <c r="H164" s="145"/>
      <c r="I164" s="146"/>
      <c r="J164" s="147"/>
      <c r="K164" s="147"/>
      <c r="L164" s="26" t="s">
        <v>196</v>
      </c>
      <c r="M164" s="27"/>
      <c r="N164" s="196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6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9" t="str">
        <f t="shared" si="16"/>
        <v xml:space="preserve"> </v>
      </c>
      <c r="Q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9" t="str">
        <f t="shared" si="17"/>
        <v xml:space="preserve"> </v>
      </c>
      <c r="S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9" t="str">
        <f t="shared" si="18"/>
        <v xml:space="preserve"> </v>
      </c>
      <c r="U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6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9" t="str">
        <f t="shared" si="19"/>
        <v xml:space="preserve"> </v>
      </c>
      <c r="X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9" t="str">
        <f t="shared" si="20"/>
        <v xml:space="preserve"> </v>
      </c>
      <c r="Z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9" t="str">
        <f t="shared" si="21"/>
        <v xml:space="preserve"> </v>
      </c>
      <c r="AB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6" customFormat="1" hidden="1">
      <c r="A165" s="183" t="str">
        <f t="shared" si="15"/>
        <v>71040501155112</v>
      </c>
      <c r="B165" s="184" t="s">
        <v>439</v>
      </c>
      <c r="C165" s="133" t="s">
        <v>155</v>
      </c>
      <c r="D165" s="132" t="s">
        <v>149</v>
      </c>
      <c r="E165" s="131" t="s">
        <v>106</v>
      </c>
      <c r="F165" s="185" t="s">
        <v>446</v>
      </c>
      <c r="G165" s="130">
        <v>5112</v>
      </c>
      <c r="H165" s="24"/>
      <c r="I165" s="24"/>
      <c r="J165" s="25"/>
      <c r="K165" s="25"/>
      <c r="L165" s="29" t="s">
        <v>173</v>
      </c>
      <c r="M165" s="11">
        <v>5112</v>
      </c>
      <c r="N165" s="182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2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30" t="str">
        <f t="shared" si="16"/>
        <v xml:space="preserve"> </v>
      </c>
      <c r="Q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30" t="str">
        <f t="shared" si="17"/>
        <v xml:space="preserve"> </v>
      </c>
      <c r="S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30" t="str">
        <f t="shared" si="18"/>
        <v xml:space="preserve"> </v>
      </c>
      <c r="U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2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30" t="str">
        <f t="shared" si="19"/>
        <v xml:space="preserve"> </v>
      </c>
      <c r="X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30" t="str">
        <f t="shared" si="20"/>
        <v xml:space="preserve"> </v>
      </c>
      <c r="Z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30" t="str">
        <f t="shared" si="21"/>
        <v xml:space="preserve"> </v>
      </c>
      <c r="AB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6" customFormat="1" hidden="1">
      <c r="A166" s="183" t="str">
        <f t="shared" si="15"/>
        <v>71040501155133</v>
      </c>
      <c r="B166" s="184" t="s">
        <v>439</v>
      </c>
      <c r="C166" s="133" t="s">
        <v>155</v>
      </c>
      <c r="D166" s="132" t="s">
        <v>149</v>
      </c>
      <c r="E166" s="131" t="s">
        <v>106</v>
      </c>
      <c r="F166" s="185" t="s">
        <v>446</v>
      </c>
      <c r="G166" s="130">
        <v>5133</v>
      </c>
      <c r="H166" s="24"/>
      <c r="I166" s="24"/>
      <c r="J166" s="25"/>
      <c r="K166" s="25"/>
      <c r="L166" s="28" t="s">
        <v>197</v>
      </c>
      <c r="M166" s="11">
        <v>5133</v>
      </c>
      <c r="N166" s="182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2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30" t="str">
        <f t="shared" si="16"/>
        <v xml:space="preserve"> </v>
      </c>
      <c r="Q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30" t="str">
        <f t="shared" si="17"/>
        <v xml:space="preserve"> </v>
      </c>
      <c r="S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30" t="str">
        <f t="shared" si="18"/>
        <v xml:space="preserve"> </v>
      </c>
      <c r="U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2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30" t="str">
        <f t="shared" si="19"/>
        <v xml:space="preserve"> </v>
      </c>
      <c r="X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30" t="str">
        <f t="shared" si="20"/>
        <v xml:space="preserve"> </v>
      </c>
      <c r="Z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30" t="str">
        <f t="shared" si="21"/>
        <v xml:space="preserve"> </v>
      </c>
      <c r="AB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6" customFormat="1" hidden="1">
      <c r="A167" s="183" t="str">
        <f t="shared" si="15"/>
        <v>71040501155134</v>
      </c>
      <c r="B167" s="184" t="s">
        <v>439</v>
      </c>
      <c r="C167" s="133" t="s">
        <v>155</v>
      </c>
      <c r="D167" s="132" t="s">
        <v>149</v>
      </c>
      <c r="E167" s="131" t="s">
        <v>106</v>
      </c>
      <c r="F167" s="185" t="s">
        <v>446</v>
      </c>
      <c r="G167" s="130">
        <v>5134</v>
      </c>
      <c r="H167" s="24"/>
      <c r="I167" s="24"/>
      <c r="J167" s="25"/>
      <c r="K167" s="25"/>
      <c r="L167" s="28" t="s">
        <v>198</v>
      </c>
      <c r="M167" s="11">
        <v>5134</v>
      </c>
      <c r="N167" s="182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2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30" t="str">
        <f t="shared" si="16"/>
        <v xml:space="preserve"> </v>
      </c>
      <c r="Q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30" t="str">
        <f t="shared" si="17"/>
        <v xml:space="preserve"> </v>
      </c>
      <c r="S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30" t="str">
        <f t="shared" si="18"/>
        <v xml:space="preserve"> </v>
      </c>
      <c r="U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2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30" t="str">
        <f t="shared" si="19"/>
        <v xml:space="preserve"> </v>
      </c>
      <c r="X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30" t="str">
        <f t="shared" si="20"/>
        <v xml:space="preserve"> </v>
      </c>
      <c r="Z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30" t="str">
        <f t="shared" si="21"/>
        <v xml:space="preserve"> </v>
      </c>
      <c r="AB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2" customFormat="1" ht="12.75">
      <c r="A168" s="183" t="str">
        <f t="shared" si="15"/>
        <v>71040505000000</v>
      </c>
      <c r="B168" s="184" t="s">
        <v>439</v>
      </c>
      <c r="C168" s="133" t="s">
        <v>155</v>
      </c>
      <c r="D168" s="132" t="s">
        <v>149</v>
      </c>
      <c r="E168" s="131" t="s">
        <v>149</v>
      </c>
      <c r="F168" s="185" t="s">
        <v>441</v>
      </c>
      <c r="G168" s="186" t="s">
        <v>440</v>
      </c>
      <c r="H168" s="150">
        <v>2455</v>
      </c>
      <c r="I168" s="151" t="s">
        <v>155</v>
      </c>
      <c r="J168" s="152">
        <v>5</v>
      </c>
      <c r="K168" s="152">
        <v>5</v>
      </c>
      <c r="L168" s="153" t="s">
        <v>199</v>
      </c>
      <c r="M168" s="154"/>
      <c r="N168" s="191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1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8" t="str">
        <f t="shared" si="16"/>
        <v xml:space="preserve"> </v>
      </c>
      <c r="Q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8" t="str">
        <f t="shared" si="17"/>
        <v xml:space="preserve"> </v>
      </c>
      <c r="S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8" t="str">
        <f t="shared" si="18"/>
        <v xml:space="preserve"> </v>
      </c>
      <c r="U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1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8" t="str">
        <f t="shared" si="19"/>
        <v xml:space="preserve"> </v>
      </c>
      <c r="X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8" t="str">
        <f t="shared" si="20"/>
        <v xml:space="preserve"> </v>
      </c>
      <c r="Z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8" t="str">
        <f t="shared" si="21"/>
        <v xml:space="preserve"> </v>
      </c>
      <c r="AB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6" customFormat="1" ht="12.75">
      <c r="A169" s="183" t="str">
        <f t="shared" si="15"/>
        <v>71040505000001</v>
      </c>
      <c r="B169" s="184" t="s">
        <v>439</v>
      </c>
      <c r="C169" s="133" t="s">
        <v>155</v>
      </c>
      <c r="D169" s="132" t="s">
        <v>149</v>
      </c>
      <c r="E169" s="131" t="s">
        <v>149</v>
      </c>
      <c r="F169" s="185" t="s">
        <v>441</v>
      </c>
      <c r="G169" s="186" t="s">
        <v>96</v>
      </c>
      <c r="H169" s="24"/>
      <c r="I169" s="24"/>
      <c r="J169" s="25"/>
      <c r="K169" s="25"/>
      <c r="L169" s="29" t="s">
        <v>108</v>
      </c>
      <c r="M169" s="30"/>
      <c r="N169" s="189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9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6" t="str">
        <f t="shared" si="16"/>
        <v xml:space="preserve"> </v>
      </c>
      <c r="Q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6" t="str">
        <f t="shared" si="17"/>
        <v xml:space="preserve"> </v>
      </c>
      <c r="S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6" t="str">
        <f t="shared" si="18"/>
        <v xml:space="preserve"> </v>
      </c>
      <c r="U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9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6" t="str">
        <f t="shared" si="19"/>
        <v xml:space="preserve"> </v>
      </c>
      <c r="X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6" t="str">
        <f t="shared" si="20"/>
        <v xml:space="preserve"> </v>
      </c>
      <c r="Z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6" t="str">
        <f t="shared" si="21"/>
        <v xml:space="preserve"> </v>
      </c>
      <c r="AB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7" customFormat="1" ht="13.5">
      <c r="A170" s="183" t="str">
        <f t="shared" si="15"/>
        <v>71040505010000</v>
      </c>
      <c r="B170" s="184" t="s">
        <v>439</v>
      </c>
      <c r="C170" s="133" t="s">
        <v>155</v>
      </c>
      <c r="D170" s="132" t="s">
        <v>149</v>
      </c>
      <c r="E170" s="131" t="s">
        <v>149</v>
      </c>
      <c r="F170" s="185" t="s">
        <v>106</v>
      </c>
      <c r="G170" s="186" t="s">
        <v>440</v>
      </c>
      <c r="H170" s="145"/>
      <c r="I170" s="146"/>
      <c r="J170" s="147"/>
      <c r="K170" s="147"/>
      <c r="L170" s="26" t="s">
        <v>200</v>
      </c>
      <c r="M170" s="27"/>
      <c r="N170" s="196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6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9" t="str">
        <f t="shared" si="16"/>
        <v xml:space="preserve"> </v>
      </c>
      <c r="Q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9" t="str">
        <f t="shared" si="17"/>
        <v xml:space="preserve"> </v>
      </c>
      <c r="S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9" t="str">
        <f t="shared" si="18"/>
        <v xml:space="preserve"> </v>
      </c>
      <c r="U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6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9" t="str">
        <f t="shared" si="19"/>
        <v xml:space="preserve"> </v>
      </c>
      <c r="X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9" t="str">
        <f t="shared" si="20"/>
        <v xml:space="preserve"> </v>
      </c>
      <c r="Z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9" t="str">
        <f t="shared" si="21"/>
        <v xml:space="preserve"> </v>
      </c>
      <c r="AB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6" customFormat="1">
      <c r="A171" s="183" t="str">
        <f t="shared" si="15"/>
        <v>71040505015129</v>
      </c>
      <c r="B171" s="184" t="s">
        <v>439</v>
      </c>
      <c r="C171" s="133" t="s">
        <v>155</v>
      </c>
      <c r="D171" s="132" t="s">
        <v>149</v>
      </c>
      <c r="E171" s="131" t="s">
        <v>149</v>
      </c>
      <c r="F171" s="185" t="s">
        <v>106</v>
      </c>
      <c r="G171" s="130">
        <v>5129</v>
      </c>
      <c r="H171" s="16"/>
      <c r="I171" s="24"/>
      <c r="J171" s="25"/>
      <c r="K171" s="25"/>
      <c r="L171" s="29" t="s">
        <v>137</v>
      </c>
      <c r="M171" s="12">
        <v>5129</v>
      </c>
      <c r="N171" s="182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2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30" t="str">
        <f t="shared" si="16"/>
        <v xml:space="preserve"> </v>
      </c>
      <c r="Q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30" t="str">
        <f t="shared" si="17"/>
        <v xml:space="preserve"> </v>
      </c>
      <c r="S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30" t="str">
        <f t="shared" si="18"/>
        <v xml:space="preserve"> </v>
      </c>
      <c r="U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2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30" t="str">
        <f t="shared" si="19"/>
        <v xml:space="preserve"> </v>
      </c>
      <c r="X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30" t="str">
        <f t="shared" si="20"/>
        <v xml:space="preserve"> </v>
      </c>
      <c r="Z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30" t="str">
        <f t="shared" si="21"/>
        <v xml:space="preserve"> </v>
      </c>
      <c r="AB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7" customFormat="1" ht="27" hidden="1">
      <c r="A172" s="183" t="str">
        <f t="shared" si="15"/>
        <v>71040505020000</v>
      </c>
      <c r="B172" s="184" t="s">
        <v>439</v>
      </c>
      <c r="C172" s="133" t="s">
        <v>155</v>
      </c>
      <c r="D172" s="132" t="s">
        <v>149</v>
      </c>
      <c r="E172" s="131" t="s">
        <v>149</v>
      </c>
      <c r="F172" s="185" t="s">
        <v>140</v>
      </c>
      <c r="G172" s="186" t="s">
        <v>440</v>
      </c>
      <c r="H172" s="145"/>
      <c r="I172" s="146"/>
      <c r="J172" s="147"/>
      <c r="K172" s="147"/>
      <c r="L172" s="26" t="s">
        <v>201</v>
      </c>
      <c r="M172" s="27"/>
      <c r="N172" s="196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6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9" t="str">
        <f t="shared" si="16"/>
        <v xml:space="preserve"> </v>
      </c>
      <c r="Q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9" t="str">
        <f t="shared" si="17"/>
        <v xml:space="preserve"> </v>
      </c>
      <c r="S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9" t="str">
        <f t="shared" si="18"/>
        <v xml:space="preserve"> </v>
      </c>
      <c r="U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6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9" t="str">
        <f t="shared" si="19"/>
        <v xml:space="preserve"> </v>
      </c>
      <c r="X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9" t="str">
        <f t="shared" si="20"/>
        <v xml:space="preserve"> </v>
      </c>
      <c r="Z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9" t="str">
        <f t="shared" si="21"/>
        <v xml:space="preserve"> </v>
      </c>
      <c r="AB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6" customFormat="1" ht="25.5" hidden="1">
      <c r="A173" s="183" t="str">
        <f t="shared" si="15"/>
        <v>71040505024511</v>
      </c>
      <c r="B173" s="184" t="s">
        <v>439</v>
      </c>
      <c r="C173" s="133" t="s">
        <v>155</v>
      </c>
      <c r="D173" s="132" t="s">
        <v>149</v>
      </c>
      <c r="E173" s="131" t="s">
        <v>149</v>
      </c>
      <c r="F173" s="185" t="s">
        <v>140</v>
      </c>
      <c r="G173" s="130">
        <v>4511</v>
      </c>
      <c r="H173" s="24"/>
      <c r="I173" s="24"/>
      <c r="J173" s="25"/>
      <c r="K173" s="25"/>
      <c r="L173" s="28" t="s">
        <v>131</v>
      </c>
      <c r="M173" s="11">
        <v>4511</v>
      </c>
      <c r="N173" s="182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2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30" t="str">
        <f t="shared" si="16"/>
        <v xml:space="preserve"> </v>
      </c>
      <c r="Q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30" t="str">
        <f t="shared" si="17"/>
        <v xml:space="preserve"> </v>
      </c>
      <c r="S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30" t="str">
        <f t="shared" si="18"/>
        <v xml:space="preserve"> </v>
      </c>
      <c r="U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2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30" t="str">
        <f t="shared" si="19"/>
        <v xml:space="preserve"> </v>
      </c>
      <c r="X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30" t="str">
        <f t="shared" si="20"/>
        <v xml:space="preserve"> </v>
      </c>
      <c r="Z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30" t="str">
        <f t="shared" si="21"/>
        <v xml:space="preserve"> </v>
      </c>
      <c r="AB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7" customFormat="1" ht="27" hidden="1">
      <c r="A174" s="183" t="str">
        <f t="shared" si="15"/>
        <v>71040505030000</v>
      </c>
      <c r="B174" s="184" t="s">
        <v>439</v>
      </c>
      <c r="C174" s="133" t="s">
        <v>155</v>
      </c>
      <c r="D174" s="132" t="s">
        <v>149</v>
      </c>
      <c r="E174" s="131" t="s">
        <v>149</v>
      </c>
      <c r="F174" s="185" t="s">
        <v>442</v>
      </c>
      <c r="G174" s="186" t="s">
        <v>440</v>
      </c>
      <c r="H174" s="145"/>
      <c r="I174" s="146"/>
      <c r="J174" s="147"/>
      <c r="K174" s="147"/>
      <c r="L174" s="26" t="s">
        <v>202</v>
      </c>
      <c r="M174" s="27"/>
      <c r="N174" s="196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6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9" t="str">
        <f t="shared" si="16"/>
        <v xml:space="preserve"> </v>
      </c>
      <c r="Q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9" t="str">
        <f t="shared" si="17"/>
        <v xml:space="preserve"> </v>
      </c>
      <c r="S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9" t="str">
        <f t="shared" si="18"/>
        <v xml:space="preserve"> </v>
      </c>
      <c r="U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6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9" t="str">
        <f t="shared" si="19"/>
        <v xml:space="preserve"> </v>
      </c>
      <c r="X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9" t="str">
        <f t="shared" si="20"/>
        <v xml:space="preserve"> </v>
      </c>
      <c r="Z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9" t="str">
        <f t="shared" si="21"/>
        <v xml:space="preserve"> </v>
      </c>
      <c r="AB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6" customFormat="1" ht="25.5" hidden="1">
      <c r="A175" s="183" t="str">
        <f t="shared" si="15"/>
        <v>71040505034511</v>
      </c>
      <c r="B175" s="184" t="s">
        <v>439</v>
      </c>
      <c r="C175" s="133" t="s">
        <v>155</v>
      </c>
      <c r="D175" s="132" t="s">
        <v>149</v>
      </c>
      <c r="E175" s="131" t="s">
        <v>149</v>
      </c>
      <c r="F175" s="185" t="s">
        <v>442</v>
      </c>
      <c r="G175" s="130">
        <v>4511</v>
      </c>
      <c r="H175" s="24"/>
      <c r="I175" s="24"/>
      <c r="J175" s="25"/>
      <c r="K175" s="25"/>
      <c r="L175" s="28" t="s">
        <v>131</v>
      </c>
      <c r="M175" s="11">
        <v>4511</v>
      </c>
      <c r="N175" s="182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2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30" t="str">
        <f t="shared" si="16"/>
        <v xml:space="preserve"> </v>
      </c>
      <c r="Q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30" t="str">
        <f t="shared" si="17"/>
        <v xml:space="preserve"> </v>
      </c>
      <c r="S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30" t="str">
        <f t="shared" si="18"/>
        <v xml:space="preserve"> </v>
      </c>
      <c r="U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2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30" t="str">
        <f t="shared" si="19"/>
        <v xml:space="preserve"> </v>
      </c>
      <c r="X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30" t="str">
        <f t="shared" si="20"/>
        <v xml:space="preserve"> </v>
      </c>
      <c r="Z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30" t="str">
        <f t="shared" si="21"/>
        <v xml:space="preserve"> </v>
      </c>
      <c r="AB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7" customFormat="1" ht="54" hidden="1">
      <c r="A176" s="183" t="str">
        <f t="shared" si="15"/>
        <v>71040505040000</v>
      </c>
      <c r="B176" s="184" t="s">
        <v>439</v>
      </c>
      <c r="C176" s="133" t="s">
        <v>155</v>
      </c>
      <c r="D176" s="132" t="s">
        <v>149</v>
      </c>
      <c r="E176" s="131" t="s">
        <v>149</v>
      </c>
      <c r="F176" s="185" t="s">
        <v>155</v>
      </c>
      <c r="G176" s="186" t="s">
        <v>440</v>
      </c>
      <c r="H176" s="145"/>
      <c r="I176" s="146"/>
      <c r="J176" s="147"/>
      <c r="K176" s="147"/>
      <c r="L176" s="26" t="s">
        <v>203</v>
      </c>
      <c r="M176" s="27"/>
      <c r="N176" s="196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6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9" t="str">
        <f t="shared" si="16"/>
        <v xml:space="preserve"> </v>
      </c>
      <c r="Q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9" t="str">
        <f t="shared" si="17"/>
        <v xml:space="preserve"> </v>
      </c>
      <c r="S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9" t="str">
        <f t="shared" si="18"/>
        <v xml:space="preserve"> </v>
      </c>
      <c r="U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6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9" t="str">
        <f t="shared" si="19"/>
        <v xml:space="preserve"> </v>
      </c>
      <c r="X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9" t="str">
        <f t="shared" si="20"/>
        <v xml:space="preserve"> </v>
      </c>
      <c r="Z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9" t="str">
        <f t="shared" si="21"/>
        <v xml:space="preserve"> </v>
      </c>
      <c r="AB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6" customFormat="1" hidden="1">
      <c r="A177" s="183" t="str">
        <f t="shared" si="15"/>
        <v>71040505044861</v>
      </c>
      <c r="B177" s="184" t="s">
        <v>439</v>
      </c>
      <c r="C177" s="133" t="s">
        <v>155</v>
      </c>
      <c r="D177" s="132" t="s">
        <v>149</v>
      </c>
      <c r="E177" s="131" t="s">
        <v>149</v>
      </c>
      <c r="F177" s="185" t="s">
        <v>155</v>
      </c>
      <c r="G177" s="130">
        <v>4861</v>
      </c>
      <c r="H177" s="24"/>
      <c r="I177" s="24"/>
      <c r="J177" s="25"/>
      <c r="K177" s="25"/>
      <c r="L177" s="31" t="s">
        <v>134</v>
      </c>
      <c r="M177" s="47">
        <v>4861</v>
      </c>
      <c r="N177" s="182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2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30" t="str">
        <f t="shared" si="16"/>
        <v xml:space="preserve"> </v>
      </c>
      <c r="Q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30" t="str">
        <f t="shared" si="17"/>
        <v xml:space="preserve"> </v>
      </c>
      <c r="S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30" t="str">
        <f t="shared" si="18"/>
        <v xml:space="preserve"> </v>
      </c>
      <c r="U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2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30" t="str">
        <f t="shared" si="19"/>
        <v xml:space="preserve"> </v>
      </c>
      <c r="X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30" t="str">
        <f t="shared" si="20"/>
        <v xml:space="preserve"> </v>
      </c>
      <c r="Z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30" t="str">
        <f t="shared" si="21"/>
        <v xml:space="preserve"> </v>
      </c>
      <c r="AB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7" customFormat="1" ht="40.5" hidden="1">
      <c r="A178" s="183" t="str">
        <f t="shared" si="15"/>
        <v>71040505050000</v>
      </c>
      <c r="B178" s="184" t="s">
        <v>439</v>
      </c>
      <c r="C178" s="133" t="s">
        <v>155</v>
      </c>
      <c r="D178" s="132" t="s">
        <v>149</v>
      </c>
      <c r="E178" s="131" t="s">
        <v>149</v>
      </c>
      <c r="F178" s="185" t="s">
        <v>149</v>
      </c>
      <c r="G178" s="186" t="s">
        <v>440</v>
      </c>
      <c r="H178" s="145"/>
      <c r="I178" s="146"/>
      <c r="J178" s="147"/>
      <c r="K178" s="147"/>
      <c r="L178" s="26" t="s">
        <v>204</v>
      </c>
      <c r="M178" s="27"/>
      <c r="N178" s="196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6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9" t="str">
        <f t="shared" si="16"/>
        <v xml:space="preserve"> </v>
      </c>
      <c r="Q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9" t="str">
        <f t="shared" si="17"/>
        <v xml:space="preserve"> </v>
      </c>
      <c r="S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9" t="str">
        <f t="shared" si="18"/>
        <v xml:space="preserve"> </v>
      </c>
      <c r="U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6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9" t="str">
        <f t="shared" si="19"/>
        <v xml:space="preserve"> </v>
      </c>
      <c r="X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9" t="str">
        <f t="shared" si="20"/>
        <v xml:space="preserve"> </v>
      </c>
      <c r="Z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9" t="str">
        <f t="shared" si="21"/>
        <v xml:space="preserve"> </v>
      </c>
      <c r="AB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6" customFormat="1" hidden="1">
      <c r="A179" s="183" t="str">
        <f t="shared" si="15"/>
        <v>71040505054861</v>
      </c>
      <c r="B179" s="184" t="s">
        <v>439</v>
      </c>
      <c r="C179" s="133" t="s">
        <v>155</v>
      </c>
      <c r="D179" s="132" t="s">
        <v>149</v>
      </c>
      <c r="E179" s="131" t="s">
        <v>149</v>
      </c>
      <c r="F179" s="185" t="s">
        <v>149</v>
      </c>
      <c r="G179" s="130">
        <v>4861</v>
      </c>
      <c r="H179" s="24"/>
      <c r="I179" s="24"/>
      <c r="J179" s="25"/>
      <c r="K179" s="25"/>
      <c r="L179" s="31" t="s">
        <v>134</v>
      </c>
      <c r="M179" s="47">
        <v>4861</v>
      </c>
      <c r="N179" s="182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2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30" t="str">
        <f t="shared" si="16"/>
        <v xml:space="preserve"> </v>
      </c>
      <c r="Q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30" t="str">
        <f t="shared" si="17"/>
        <v xml:space="preserve"> </v>
      </c>
      <c r="S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30" t="str">
        <f t="shared" si="18"/>
        <v xml:space="preserve"> </v>
      </c>
      <c r="U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2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30" t="str">
        <f t="shared" si="19"/>
        <v xml:space="preserve"> </v>
      </c>
      <c r="X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30" t="str">
        <f t="shared" si="20"/>
        <v xml:space="preserve"> </v>
      </c>
      <c r="Z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30" t="str">
        <f t="shared" si="21"/>
        <v xml:space="preserve"> </v>
      </c>
      <c r="AB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7" customFormat="1" ht="67.5" hidden="1">
      <c r="A180" s="183" t="str">
        <f t="shared" si="15"/>
        <v>71040505060000</v>
      </c>
      <c r="B180" s="184" t="s">
        <v>439</v>
      </c>
      <c r="C180" s="133" t="s">
        <v>155</v>
      </c>
      <c r="D180" s="132" t="s">
        <v>149</v>
      </c>
      <c r="E180" s="131" t="s">
        <v>149</v>
      </c>
      <c r="F180" s="185" t="s">
        <v>157</v>
      </c>
      <c r="G180" s="186" t="s">
        <v>440</v>
      </c>
      <c r="H180" s="145"/>
      <c r="I180" s="146"/>
      <c r="J180" s="147"/>
      <c r="K180" s="147"/>
      <c r="L180" s="26" t="s">
        <v>205</v>
      </c>
      <c r="M180" s="27"/>
      <c r="N180" s="196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6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9" t="str">
        <f t="shared" si="16"/>
        <v xml:space="preserve"> </v>
      </c>
      <c r="Q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9" t="str">
        <f t="shared" si="17"/>
        <v xml:space="preserve"> </v>
      </c>
      <c r="S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9" t="str">
        <f t="shared" si="18"/>
        <v xml:space="preserve"> </v>
      </c>
      <c r="U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6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9" t="str">
        <f t="shared" si="19"/>
        <v xml:space="preserve"> </v>
      </c>
      <c r="X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9" t="str">
        <f t="shared" si="20"/>
        <v xml:space="preserve"> </v>
      </c>
      <c r="Z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9" t="str">
        <f t="shared" si="21"/>
        <v xml:space="preserve"> </v>
      </c>
      <c r="AB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6" customFormat="1" hidden="1">
      <c r="A181" s="183" t="str">
        <f t="shared" si="15"/>
        <v>71040505064861</v>
      </c>
      <c r="B181" s="184" t="s">
        <v>439</v>
      </c>
      <c r="C181" s="133" t="s">
        <v>155</v>
      </c>
      <c r="D181" s="132" t="s">
        <v>149</v>
      </c>
      <c r="E181" s="131" t="s">
        <v>149</v>
      </c>
      <c r="F181" s="185" t="s">
        <v>157</v>
      </c>
      <c r="G181" s="130">
        <v>4861</v>
      </c>
      <c r="H181" s="24"/>
      <c r="I181" s="24"/>
      <c r="J181" s="25"/>
      <c r="K181" s="25"/>
      <c r="L181" s="31" t="s">
        <v>134</v>
      </c>
      <c r="M181" s="47">
        <v>4861</v>
      </c>
      <c r="N181" s="182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2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30" t="str">
        <f t="shared" si="16"/>
        <v xml:space="preserve"> </v>
      </c>
      <c r="Q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30" t="str">
        <f t="shared" si="17"/>
        <v xml:space="preserve"> </v>
      </c>
      <c r="S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30" t="str">
        <f t="shared" si="18"/>
        <v xml:space="preserve"> </v>
      </c>
      <c r="U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2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30" t="str">
        <f t="shared" si="19"/>
        <v xml:space="preserve"> </v>
      </c>
      <c r="X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30" t="str">
        <f t="shared" si="20"/>
        <v xml:space="preserve"> </v>
      </c>
      <c r="Z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30" t="str">
        <f t="shared" si="21"/>
        <v xml:space="preserve"> </v>
      </c>
      <c r="AB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4" customFormat="1" ht="54" hidden="1">
      <c r="A182" s="121" t="str">
        <f t="shared" ref="A182:A187" si="22">CONCATENATE(B182,C182,D182,E182,F182,G182)</f>
        <v>71040505070000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183</v>
      </c>
      <c r="G182" s="128" t="s">
        <v>440</v>
      </c>
      <c r="H182" s="44"/>
      <c r="I182" s="146"/>
      <c r="J182" s="147"/>
      <c r="K182" s="147"/>
      <c r="L182" s="26" t="s">
        <v>47</v>
      </c>
      <c r="M182" s="27"/>
      <c r="N182" s="196">
        <f>TCount(N182:N188)</f>
        <v>0</v>
      </c>
      <c r="O182" s="196">
        <f t="shared" ref="O182:AB182" si="23">TCount(O182:O188)</f>
        <v>0</v>
      </c>
      <c r="P182" s="229" t="str">
        <f t="shared" si="16"/>
        <v xml:space="preserve"> </v>
      </c>
      <c r="Q182" s="196" t="e">
        <f t="shared" si="23"/>
        <v>#VALUE!</v>
      </c>
      <c r="R182" s="229" t="str">
        <f t="shared" si="17"/>
        <v xml:space="preserve"> </v>
      </c>
      <c r="S182" s="196" t="e">
        <f t="shared" si="23"/>
        <v>#VALUE!</v>
      </c>
      <c r="T182" s="229" t="str">
        <f t="shared" si="18"/>
        <v xml:space="preserve"> </v>
      </c>
      <c r="U182" s="196" t="e">
        <f t="shared" si="23"/>
        <v>#VALUE!</v>
      </c>
      <c r="V182" s="196">
        <f t="shared" si="23"/>
        <v>0</v>
      </c>
      <c r="W182" s="229" t="str">
        <f t="shared" si="19"/>
        <v xml:space="preserve"> </v>
      </c>
      <c r="X182" s="196" t="e">
        <f t="shared" si="23"/>
        <v>#VALUE!</v>
      </c>
      <c r="Y182" s="229" t="str">
        <f t="shared" si="20"/>
        <v xml:space="preserve"> </v>
      </c>
      <c r="Z182" s="196" t="e">
        <f t="shared" si="23"/>
        <v>#VALUE!</v>
      </c>
      <c r="AA182" s="229" t="str">
        <f t="shared" si="21"/>
        <v xml:space="preserve"> </v>
      </c>
      <c r="AB182" s="196" t="e">
        <f t="shared" si="23"/>
        <v>#VALUE!</v>
      </c>
    </row>
    <row r="183" spans="1:28" hidden="1">
      <c r="A183" s="121" t="str">
        <f t="shared" si="22"/>
        <v>71040505074861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183</v>
      </c>
      <c r="G183" s="120">
        <v>4861</v>
      </c>
      <c r="H183" s="24"/>
      <c r="I183" s="24"/>
      <c r="J183" s="25"/>
      <c r="K183" s="25"/>
      <c r="L183" s="31" t="s">
        <v>134</v>
      </c>
      <c r="M183" s="47">
        <v>4861</v>
      </c>
      <c r="N183" s="182">
        <v>0</v>
      </c>
      <c r="O183" s="182">
        <v>0</v>
      </c>
      <c r="P183" s="230" t="str">
        <f t="shared" si="16"/>
        <v xml:space="preserve"> </v>
      </c>
      <c r="Q183" s="182">
        <v>0</v>
      </c>
      <c r="R183" s="230" t="str">
        <f t="shared" si="17"/>
        <v xml:space="preserve"> </v>
      </c>
      <c r="S183" s="182">
        <v>0</v>
      </c>
      <c r="T183" s="230" t="str">
        <f t="shared" si="18"/>
        <v xml:space="preserve"> </v>
      </c>
      <c r="U183" s="182">
        <v>0</v>
      </c>
      <c r="V183" s="182">
        <v>0</v>
      </c>
      <c r="W183" s="230" t="str">
        <f t="shared" si="19"/>
        <v xml:space="preserve"> </v>
      </c>
      <c r="X183" s="182">
        <v>0</v>
      </c>
      <c r="Y183" s="230" t="str">
        <f t="shared" si="20"/>
        <v xml:space="preserve"> </v>
      </c>
      <c r="Z183" s="182">
        <v>0</v>
      </c>
      <c r="AA183" s="230" t="str">
        <f t="shared" si="21"/>
        <v xml:space="preserve"> </v>
      </c>
      <c r="AB183" s="182">
        <v>0</v>
      </c>
    </row>
    <row r="184" spans="1:28" s="114" customFormat="1" ht="40.5" hidden="1">
      <c r="A184" s="121" t="str">
        <f t="shared" si="22"/>
        <v>71040505080000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185</v>
      </c>
      <c r="G184" s="128" t="s">
        <v>440</v>
      </c>
      <c r="H184" s="44"/>
      <c r="I184" s="146"/>
      <c r="J184" s="147"/>
      <c r="K184" s="147"/>
      <c r="L184" s="26" t="s">
        <v>48</v>
      </c>
      <c r="M184" s="27"/>
      <c r="N184" s="196"/>
      <c r="O184" s="196"/>
      <c r="P184" s="229" t="str">
        <f t="shared" si="16"/>
        <v xml:space="preserve"> </v>
      </c>
      <c r="Q184" s="196"/>
      <c r="R184" s="229" t="str">
        <f t="shared" si="17"/>
        <v xml:space="preserve"> </v>
      </c>
      <c r="S184" s="196"/>
      <c r="T184" s="229" t="str">
        <f t="shared" si="18"/>
        <v xml:space="preserve"> </v>
      </c>
      <c r="U184" s="196"/>
      <c r="V184" s="196"/>
      <c r="W184" s="229" t="str">
        <f t="shared" si="19"/>
        <v xml:space="preserve"> </v>
      </c>
      <c r="X184" s="196"/>
      <c r="Y184" s="229" t="str">
        <f t="shared" si="20"/>
        <v xml:space="preserve"> </v>
      </c>
      <c r="Z184" s="196"/>
      <c r="AA184" s="229" t="str">
        <f t="shared" si="21"/>
        <v xml:space="preserve"> </v>
      </c>
      <c r="AB184" s="196"/>
    </row>
    <row r="185" spans="1:28" hidden="1">
      <c r="A185" s="121" t="str">
        <f t="shared" si="22"/>
        <v>71040505084861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185</v>
      </c>
      <c r="G185" s="120">
        <v>4861</v>
      </c>
      <c r="H185" s="24"/>
      <c r="I185" s="24"/>
      <c r="J185" s="25"/>
      <c r="K185" s="25"/>
      <c r="L185" s="31" t="s">
        <v>134</v>
      </c>
      <c r="M185" s="47">
        <v>4861</v>
      </c>
      <c r="N185" s="182"/>
      <c r="O185" s="182"/>
      <c r="P185" s="230" t="str">
        <f t="shared" si="16"/>
        <v xml:space="preserve"> </v>
      </c>
      <c r="Q185" s="182"/>
      <c r="R185" s="230" t="str">
        <f t="shared" si="17"/>
        <v xml:space="preserve"> </v>
      </c>
      <c r="S185" s="182"/>
      <c r="T185" s="230" t="str">
        <f t="shared" si="18"/>
        <v xml:space="preserve"> </v>
      </c>
      <c r="U185" s="182"/>
      <c r="V185" s="182"/>
      <c r="W185" s="230" t="str">
        <f t="shared" si="19"/>
        <v xml:space="preserve"> </v>
      </c>
      <c r="X185" s="182"/>
      <c r="Y185" s="230" t="str">
        <f t="shared" si="20"/>
        <v xml:space="preserve"> </v>
      </c>
      <c r="Z185" s="182"/>
      <c r="AA185" s="230" t="str">
        <f t="shared" si="21"/>
        <v xml:space="preserve"> </v>
      </c>
      <c r="AB185" s="182"/>
    </row>
    <row r="186" spans="1:28" s="114" customFormat="1" ht="40.5" hidden="1">
      <c r="A186" s="121" t="str">
        <f t="shared" si="22"/>
        <v>71040505090000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187</v>
      </c>
      <c r="G186" s="128" t="s">
        <v>440</v>
      </c>
      <c r="H186" s="44"/>
      <c r="I186" s="146"/>
      <c r="J186" s="147"/>
      <c r="K186" s="147"/>
      <c r="L186" s="26" t="s">
        <v>49</v>
      </c>
      <c r="M186" s="27"/>
      <c r="N186" s="196"/>
      <c r="O186" s="196"/>
      <c r="P186" s="229" t="str">
        <f t="shared" si="16"/>
        <v xml:space="preserve"> </v>
      </c>
      <c r="Q186" s="196"/>
      <c r="R186" s="229" t="str">
        <f t="shared" si="17"/>
        <v xml:space="preserve"> </v>
      </c>
      <c r="S186" s="196"/>
      <c r="T186" s="229" t="str">
        <f t="shared" si="18"/>
        <v xml:space="preserve"> </v>
      </c>
      <c r="U186" s="196"/>
      <c r="V186" s="196"/>
      <c r="W186" s="229" t="str">
        <f t="shared" si="19"/>
        <v xml:space="preserve"> </v>
      </c>
      <c r="X186" s="196"/>
      <c r="Y186" s="229" t="str">
        <f t="shared" si="20"/>
        <v xml:space="preserve"> </v>
      </c>
      <c r="Z186" s="196"/>
      <c r="AA186" s="229" t="str">
        <f t="shared" si="21"/>
        <v xml:space="preserve"> </v>
      </c>
      <c r="AB186" s="196"/>
    </row>
    <row r="187" spans="1:28" hidden="1">
      <c r="A187" s="121" t="str">
        <f t="shared" si="22"/>
        <v>71040505094861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187</v>
      </c>
      <c r="G187" s="120">
        <v>4861</v>
      </c>
      <c r="H187" s="24"/>
      <c r="I187" s="24"/>
      <c r="J187" s="25"/>
      <c r="K187" s="25"/>
      <c r="L187" s="31" t="s">
        <v>134</v>
      </c>
      <c r="M187" s="47">
        <v>4861</v>
      </c>
      <c r="N187" s="182"/>
      <c r="O187" s="182"/>
      <c r="P187" s="230" t="str">
        <f t="shared" si="16"/>
        <v xml:space="preserve"> </v>
      </c>
      <c r="Q187" s="182"/>
      <c r="R187" s="230" t="str">
        <f t="shared" si="17"/>
        <v xml:space="preserve"> </v>
      </c>
      <c r="S187" s="182"/>
      <c r="T187" s="230" t="str">
        <f t="shared" si="18"/>
        <v xml:space="preserve"> </v>
      </c>
      <c r="U187" s="182"/>
      <c r="V187" s="182"/>
      <c r="W187" s="230" t="str">
        <f t="shared" si="19"/>
        <v xml:space="preserve"> </v>
      </c>
      <c r="X187" s="182"/>
      <c r="Y187" s="230" t="str">
        <f t="shared" si="20"/>
        <v xml:space="preserve"> </v>
      </c>
      <c r="Z187" s="182"/>
      <c r="AA187" s="230" t="str">
        <f t="shared" si="21"/>
        <v xml:space="preserve"> </v>
      </c>
      <c r="AB187" s="182"/>
    </row>
    <row r="188" spans="1:28" s="188" customFormat="1" ht="13.5" hidden="1">
      <c r="A188" s="183" t="str">
        <f t="shared" si="15"/>
        <v>71040700000000</v>
      </c>
      <c r="B188" s="184" t="s">
        <v>439</v>
      </c>
      <c r="C188" s="133" t="s">
        <v>155</v>
      </c>
      <c r="D188" s="132" t="s">
        <v>183</v>
      </c>
      <c r="E188" s="131" t="s">
        <v>441</v>
      </c>
      <c r="F188" s="185" t="s">
        <v>441</v>
      </c>
      <c r="G188" s="186" t="s">
        <v>440</v>
      </c>
      <c r="H188" s="174" t="s">
        <v>206</v>
      </c>
      <c r="I188" s="165" t="s">
        <v>155</v>
      </c>
      <c r="J188" s="166">
        <v>7</v>
      </c>
      <c r="K188" s="166">
        <v>0</v>
      </c>
      <c r="L188" s="167" t="s">
        <v>207</v>
      </c>
      <c r="M188" s="175"/>
      <c r="N188" s="187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7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7" t="str">
        <f t="shared" si="16"/>
        <v xml:space="preserve"> </v>
      </c>
      <c r="Q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7" t="str">
        <f t="shared" si="17"/>
        <v xml:space="preserve"> </v>
      </c>
      <c r="S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7" t="str">
        <f t="shared" si="18"/>
        <v xml:space="preserve"> </v>
      </c>
      <c r="U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7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7" t="str">
        <f t="shared" si="19"/>
        <v xml:space="preserve"> </v>
      </c>
      <c r="X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7" t="str">
        <f t="shared" si="20"/>
        <v xml:space="preserve"> </v>
      </c>
      <c r="Z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7" t="str">
        <f t="shared" si="21"/>
        <v xml:space="preserve"> </v>
      </c>
      <c r="AB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6" customFormat="1" ht="12.75" hidden="1">
      <c r="A189" s="183" t="str">
        <f t="shared" si="15"/>
        <v>71040700000001</v>
      </c>
      <c r="B189" s="184" t="s">
        <v>439</v>
      </c>
      <c r="C189" s="133" t="s">
        <v>155</v>
      </c>
      <c r="D189" s="132" t="s">
        <v>183</v>
      </c>
      <c r="E189" s="131" t="s">
        <v>441</v>
      </c>
      <c r="F189" s="185" t="s">
        <v>441</v>
      </c>
      <c r="G189" s="186" t="s">
        <v>96</v>
      </c>
      <c r="H189" s="24"/>
      <c r="I189" s="17"/>
      <c r="J189" s="18"/>
      <c r="K189" s="18"/>
      <c r="L189" s="29" t="s">
        <v>110</v>
      </c>
      <c r="M189" s="30"/>
      <c r="N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6" t="str">
        <f t="shared" si="16"/>
        <v xml:space="preserve"> </v>
      </c>
      <c r="Q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6" t="str">
        <f t="shared" si="17"/>
        <v xml:space="preserve"> </v>
      </c>
      <c r="S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6" t="str">
        <f t="shared" si="18"/>
        <v xml:space="preserve"> </v>
      </c>
      <c r="U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6" t="str">
        <f t="shared" si="19"/>
        <v xml:space="preserve"> </v>
      </c>
      <c r="X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6" t="str">
        <f t="shared" si="20"/>
        <v xml:space="preserve"> </v>
      </c>
      <c r="Z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6" t="str">
        <f t="shared" si="21"/>
        <v xml:space="preserve"> </v>
      </c>
      <c r="AB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2" customFormat="1" ht="12.75" hidden="1">
      <c r="A190" s="183" t="str">
        <f t="shared" si="15"/>
        <v>71040703000000</v>
      </c>
      <c r="B190" s="184" t="s">
        <v>439</v>
      </c>
      <c r="C190" s="133" t="s">
        <v>155</v>
      </c>
      <c r="D190" s="132" t="s">
        <v>183</v>
      </c>
      <c r="E190" s="131" t="s">
        <v>442</v>
      </c>
      <c r="F190" s="185" t="s">
        <v>441</v>
      </c>
      <c r="G190" s="186" t="s">
        <v>440</v>
      </c>
      <c r="H190" s="150" t="s">
        <v>208</v>
      </c>
      <c r="I190" s="151" t="s">
        <v>155</v>
      </c>
      <c r="J190" s="152">
        <v>7</v>
      </c>
      <c r="K190" s="152">
        <v>3</v>
      </c>
      <c r="L190" s="153" t="s">
        <v>209</v>
      </c>
      <c r="M190" s="154"/>
      <c r="N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8" t="str">
        <f t="shared" si="16"/>
        <v xml:space="preserve"> </v>
      </c>
      <c r="Q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8" t="str">
        <f t="shared" si="17"/>
        <v xml:space="preserve"> </v>
      </c>
      <c r="S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8" t="str">
        <f t="shared" si="18"/>
        <v xml:space="preserve"> </v>
      </c>
      <c r="U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8" t="str">
        <f t="shared" si="19"/>
        <v xml:space="preserve"> </v>
      </c>
      <c r="X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8" t="str">
        <f t="shared" si="20"/>
        <v xml:space="preserve"> </v>
      </c>
      <c r="Z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8" t="str">
        <f t="shared" si="21"/>
        <v xml:space="preserve"> </v>
      </c>
      <c r="AB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6" customFormat="1" ht="12.75" hidden="1">
      <c r="A191" s="183" t="str">
        <f t="shared" si="15"/>
        <v>71040703000001</v>
      </c>
      <c r="B191" s="184" t="s">
        <v>439</v>
      </c>
      <c r="C191" s="133" t="s">
        <v>155</v>
      </c>
      <c r="D191" s="132" t="s">
        <v>183</v>
      </c>
      <c r="E191" s="131" t="s">
        <v>442</v>
      </c>
      <c r="F191" s="185" t="s">
        <v>441</v>
      </c>
      <c r="G191" s="186" t="s">
        <v>96</v>
      </c>
      <c r="H191" s="24"/>
      <c r="I191" s="24"/>
      <c r="J191" s="25"/>
      <c r="K191" s="25"/>
      <c r="L191" s="29" t="s">
        <v>108</v>
      </c>
      <c r="M191" s="30"/>
      <c r="N191" s="189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9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6" t="str">
        <f t="shared" si="16"/>
        <v xml:space="preserve"> </v>
      </c>
      <c r="Q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6" t="str">
        <f t="shared" si="17"/>
        <v xml:space="preserve"> </v>
      </c>
      <c r="S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6" t="str">
        <f t="shared" si="18"/>
        <v xml:space="preserve"> </v>
      </c>
      <c r="U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9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6" t="str">
        <f t="shared" si="19"/>
        <v xml:space="preserve"> </v>
      </c>
      <c r="X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6" t="str">
        <f t="shared" si="20"/>
        <v xml:space="preserve"> </v>
      </c>
      <c r="Z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6" t="str">
        <f t="shared" si="21"/>
        <v xml:space="preserve"> </v>
      </c>
      <c r="AB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7" customFormat="1" ht="13.5" hidden="1">
      <c r="A192" s="183" t="str">
        <f t="shared" si="15"/>
        <v>71040703010000</v>
      </c>
      <c r="B192" s="184" t="s">
        <v>439</v>
      </c>
      <c r="C192" s="133" t="s">
        <v>155</v>
      </c>
      <c r="D192" s="132" t="s">
        <v>183</v>
      </c>
      <c r="E192" s="131" t="s">
        <v>442</v>
      </c>
      <c r="F192" s="185" t="s">
        <v>106</v>
      </c>
      <c r="G192" s="186" t="s">
        <v>440</v>
      </c>
      <c r="H192" s="145"/>
      <c r="I192" s="146"/>
      <c r="J192" s="147"/>
      <c r="K192" s="147"/>
      <c r="L192" s="26" t="s">
        <v>210</v>
      </c>
      <c r="M192" s="27"/>
      <c r="N192" s="196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6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9" t="str">
        <f t="shared" si="16"/>
        <v xml:space="preserve"> </v>
      </c>
      <c r="Q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9" t="str">
        <f t="shared" si="17"/>
        <v xml:space="preserve"> </v>
      </c>
      <c r="S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9" t="str">
        <f t="shared" si="18"/>
        <v xml:space="preserve"> </v>
      </c>
      <c r="U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6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9" t="str">
        <f t="shared" si="19"/>
        <v xml:space="preserve"> </v>
      </c>
      <c r="X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9" t="str">
        <f t="shared" si="20"/>
        <v xml:space="preserve"> </v>
      </c>
      <c r="Z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9" t="str">
        <f t="shared" si="21"/>
        <v xml:space="preserve"> </v>
      </c>
      <c r="AB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6" customFormat="1" hidden="1">
      <c r="A193" s="183" t="str">
        <f t="shared" si="15"/>
        <v>71040703014639</v>
      </c>
      <c r="B193" s="184" t="s">
        <v>439</v>
      </c>
      <c r="C193" s="133" t="s">
        <v>155</v>
      </c>
      <c r="D193" s="132" t="s">
        <v>183</v>
      </c>
      <c r="E193" s="131" t="s">
        <v>442</v>
      </c>
      <c r="F193" s="185" t="s">
        <v>106</v>
      </c>
      <c r="G193" s="130">
        <v>4639</v>
      </c>
      <c r="H193" s="24"/>
      <c r="I193" s="24"/>
      <c r="J193" s="25"/>
      <c r="K193" s="25"/>
      <c r="L193" s="31" t="s">
        <v>211</v>
      </c>
      <c r="M193" s="47">
        <v>4639</v>
      </c>
      <c r="N193" s="182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2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30" t="str">
        <f t="shared" si="16"/>
        <v xml:space="preserve"> </v>
      </c>
      <c r="Q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30" t="str">
        <f t="shared" si="17"/>
        <v xml:space="preserve"> </v>
      </c>
      <c r="S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30" t="str">
        <f t="shared" si="18"/>
        <v xml:space="preserve"> </v>
      </c>
      <c r="U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2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30" t="str">
        <f t="shared" si="19"/>
        <v xml:space="preserve"> </v>
      </c>
      <c r="X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30" t="str">
        <f t="shared" si="20"/>
        <v xml:space="preserve"> </v>
      </c>
      <c r="Z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30" t="str">
        <f t="shared" si="21"/>
        <v xml:space="preserve"> </v>
      </c>
      <c r="AB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8" customFormat="1" ht="27">
      <c r="A194" s="183" t="str">
        <f t="shared" si="15"/>
        <v>71040900000000</v>
      </c>
      <c r="B194" s="184" t="s">
        <v>439</v>
      </c>
      <c r="C194" s="133" t="s">
        <v>155</v>
      </c>
      <c r="D194" s="132" t="s">
        <v>187</v>
      </c>
      <c r="E194" s="131" t="s">
        <v>441</v>
      </c>
      <c r="F194" s="185" t="s">
        <v>441</v>
      </c>
      <c r="G194" s="186" t="s">
        <v>440</v>
      </c>
      <c r="H194" s="174">
        <v>2490</v>
      </c>
      <c r="I194" s="165" t="s">
        <v>155</v>
      </c>
      <c r="J194" s="166">
        <v>9</v>
      </c>
      <c r="K194" s="166">
        <v>0</v>
      </c>
      <c r="L194" s="167" t="s">
        <v>212</v>
      </c>
      <c r="M194" s="175"/>
      <c r="N194" s="187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7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7" t="str">
        <f t="shared" si="16"/>
        <v xml:space="preserve"> </v>
      </c>
      <c r="Q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7" t="str">
        <f t="shared" si="17"/>
        <v xml:space="preserve"> </v>
      </c>
      <c r="S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7" t="str">
        <f t="shared" si="18"/>
        <v xml:space="preserve"> </v>
      </c>
      <c r="U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7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7" t="str">
        <f t="shared" si="19"/>
        <v xml:space="preserve"> </v>
      </c>
      <c r="X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7" t="str">
        <f t="shared" si="20"/>
        <v xml:space="preserve"> </v>
      </c>
      <c r="Z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7" t="str">
        <f t="shared" si="21"/>
        <v xml:space="preserve"> </v>
      </c>
      <c r="AB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6" customFormat="1" ht="12.75">
      <c r="A195" s="183" t="str">
        <f t="shared" si="15"/>
        <v>71040900000001</v>
      </c>
      <c r="B195" s="184" t="s">
        <v>439</v>
      </c>
      <c r="C195" s="133" t="s">
        <v>155</v>
      </c>
      <c r="D195" s="132" t="s">
        <v>187</v>
      </c>
      <c r="E195" s="131" t="s">
        <v>441</v>
      </c>
      <c r="F195" s="185" t="s">
        <v>441</v>
      </c>
      <c r="G195" s="186" t="s">
        <v>96</v>
      </c>
      <c r="H195" s="24"/>
      <c r="I195" s="17"/>
      <c r="J195" s="18"/>
      <c r="K195" s="18"/>
      <c r="L195" s="29" t="s">
        <v>110</v>
      </c>
      <c r="M195" s="30"/>
      <c r="N195" s="189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9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6" t="str">
        <f t="shared" si="16"/>
        <v xml:space="preserve"> </v>
      </c>
      <c r="Q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6" t="str">
        <f t="shared" si="17"/>
        <v xml:space="preserve"> </v>
      </c>
      <c r="S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6" t="str">
        <f t="shared" si="18"/>
        <v xml:space="preserve"> </v>
      </c>
      <c r="U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9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6" t="str">
        <f t="shared" si="19"/>
        <v xml:space="preserve"> </v>
      </c>
      <c r="X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6" t="str">
        <f t="shared" si="20"/>
        <v xml:space="preserve"> </v>
      </c>
      <c r="Z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6" t="str">
        <f t="shared" si="21"/>
        <v xml:space="preserve"> </v>
      </c>
      <c r="AB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2" customFormat="1" ht="25.5">
      <c r="A196" s="183" t="str">
        <f t="shared" si="15"/>
        <v>71040901000000</v>
      </c>
      <c r="B196" s="184" t="s">
        <v>439</v>
      </c>
      <c r="C196" s="133" t="s">
        <v>155</v>
      </c>
      <c r="D196" s="132" t="s">
        <v>187</v>
      </c>
      <c r="E196" s="131" t="s">
        <v>106</v>
      </c>
      <c r="F196" s="185" t="s">
        <v>441</v>
      </c>
      <c r="G196" s="186" t="s">
        <v>440</v>
      </c>
      <c r="H196" s="150">
        <v>2491</v>
      </c>
      <c r="I196" s="151" t="s">
        <v>155</v>
      </c>
      <c r="J196" s="152">
        <v>9</v>
      </c>
      <c r="K196" s="152">
        <v>1</v>
      </c>
      <c r="L196" s="153" t="s">
        <v>212</v>
      </c>
      <c r="M196" s="154"/>
      <c r="N196" s="191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1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8" t="str">
        <f t="shared" si="16"/>
        <v xml:space="preserve"> </v>
      </c>
      <c r="Q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8" t="str">
        <f t="shared" si="17"/>
        <v xml:space="preserve"> </v>
      </c>
      <c r="S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8" t="str">
        <f t="shared" si="18"/>
        <v xml:space="preserve"> </v>
      </c>
      <c r="U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1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8" t="str">
        <f t="shared" si="19"/>
        <v xml:space="preserve"> </v>
      </c>
      <c r="X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8" t="str">
        <f t="shared" si="20"/>
        <v xml:space="preserve"> </v>
      </c>
      <c r="Z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8" t="str">
        <f t="shared" si="21"/>
        <v xml:space="preserve"> </v>
      </c>
      <c r="AB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6" customFormat="1" ht="12.75">
      <c r="A197" s="183" t="str">
        <f t="shared" si="15"/>
        <v>71040901000001</v>
      </c>
      <c r="B197" s="184" t="s">
        <v>439</v>
      </c>
      <c r="C197" s="133" t="s">
        <v>155</v>
      </c>
      <c r="D197" s="132" t="s">
        <v>187</v>
      </c>
      <c r="E197" s="131" t="s">
        <v>106</v>
      </c>
      <c r="F197" s="185" t="s">
        <v>441</v>
      </c>
      <c r="G197" s="186" t="s">
        <v>96</v>
      </c>
      <c r="H197" s="24"/>
      <c r="I197" s="24"/>
      <c r="J197" s="25"/>
      <c r="K197" s="25"/>
      <c r="L197" s="29" t="s">
        <v>108</v>
      </c>
      <c r="M197" s="30"/>
      <c r="N197" s="189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9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6" t="str">
        <f t="shared" si="16"/>
        <v xml:space="preserve"> </v>
      </c>
      <c r="Q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6" t="str">
        <f t="shared" si="17"/>
        <v xml:space="preserve"> </v>
      </c>
      <c r="S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6" t="str">
        <f t="shared" si="18"/>
        <v xml:space="preserve"> </v>
      </c>
      <c r="U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9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6" t="str">
        <f t="shared" si="19"/>
        <v xml:space="preserve"> </v>
      </c>
      <c r="X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6" t="str">
        <f t="shared" si="20"/>
        <v xml:space="preserve"> </v>
      </c>
      <c r="Z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6" t="str">
        <f t="shared" si="21"/>
        <v xml:space="preserve"> </v>
      </c>
      <c r="AB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7" customFormat="1" ht="13.5" hidden="1">
      <c r="A198" s="183" t="str">
        <f t="shared" si="15"/>
        <v>71040901010000</v>
      </c>
      <c r="B198" s="184" t="s">
        <v>439</v>
      </c>
      <c r="C198" s="133" t="s">
        <v>155</v>
      </c>
      <c r="D198" s="132" t="s">
        <v>187</v>
      </c>
      <c r="E198" s="131" t="s">
        <v>106</v>
      </c>
      <c r="F198" s="185" t="s">
        <v>106</v>
      </c>
      <c r="G198" s="186" t="s">
        <v>440</v>
      </c>
      <c r="H198" s="145"/>
      <c r="I198" s="146"/>
      <c r="J198" s="147"/>
      <c r="K198" s="147"/>
      <c r="L198" s="26" t="s">
        <v>213</v>
      </c>
      <c r="M198" s="27"/>
      <c r="N198" s="196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6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9" t="str">
        <f t="shared" si="16"/>
        <v xml:space="preserve"> </v>
      </c>
      <c r="Q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9" t="str">
        <f t="shared" si="17"/>
        <v xml:space="preserve"> </v>
      </c>
      <c r="S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9" t="str">
        <f t="shared" si="18"/>
        <v xml:space="preserve"> </v>
      </c>
      <c r="U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6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9" t="str">
        <f t="shared" si="19"/>
        <v xml:space="preserve"> </v>
      </c>
      <c r="X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9" t="str">
        <f t="shared" si="20"/>
        <v xml:space="preserve"> </v>
      </c>
      <c r="Z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9" t="str">
        <f t="shared" si="21"/>
        <v xml:space="preserve"> </v>
      </c>
      <c r="AB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6" customFormat="1" hidden="1">
      <c r="A199" s="183" t="str">
        <f t="shared" si="15"/>
        <v>71040901014239</v>
      </c>
      <c r="B199" s="184" t="s">
        <v>439</v>
      </c>
      <c r="C199" s="133" t="s">
        <v>155</v>
      </c>
      <c r="D199" s="132" t="s">
        <v>187</v>
      </c>
      <c r="E199" s="131" t="s">
        <v>106</v>
      </c>
      <c r="F199" s="185" t="s">
        <v>106</v>
      </c>
      <c r="G199" s="130">
        <v>4239</v>
      </c>
      <c r="H199" s="16"/>
      <c r="I199" s="24"/>
      <c r="J199" s="25"/>
      <c r="K199" s="25"/>
      <c r="L199" s="31" t="s">
        <v>125</v>
      </c>
      <c r="M199" s="32">
        <v>4239</v>
      </c>
      <c r="N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30" t="str">
        <f t="shared" si="16"/>
        <v xml:space="preserve"> </v>
      </c>
      <c r="Q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30" t="str">
        <f t="shared" si="17"/>
        <v xml:space="preserve"> </v>
      </c>
      <c r="S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30" t="str">
        <f t="shared" si="18"/>
        <v xml:space="preserve"> </v>
      </c>
      <c r="U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30" t="str">
        <f t="shared" si="19"/>
        <v xml:space="preserve"> </v>
      </c>
      <c r="X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30" t="str">
        <f t="shared" si="20"/>
        <v xml:space="preserve"> </v>
      </c>
      <c r="Z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30" t="str">
        <f t="shared" si="21"/>
        <v xml:space="preserve"> </v>
      </c>
      <c r="AB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6" customFormat="1" hidden="1">
      <c r="A200" s="183" t="str">
        <f t="shared" si="15"/>
        <v>71040901015221</v>
      </c>
      <c r="B200" s="184" t="s">
        <v>439</v>
      </c>
      <c r="C200" s="133" t="s">
        <v>155</v>
      </c>
      <c r="D200" s="132" t="s">
        <v>187</v>
      </c>
      <c r="E200" s="131" t="s">
        <v>106</v>
      </c>
      <c r="F200" s="185" t="s">
        <v>106</v>
      </c>
      <c r="G200" s="130">
        <v>5221</v>
      </c>
      <c r="H200" s="24"/>
      <c r="I200" s="24"/>
      <c r="J200" s="25"/>
      <c r="K200" s="25"/>
      <c r="L200" s="31" t="s">
        <v>194</v>
      </c>
      <c r="M200" s="47">
        <v>5221</v>
      </c>
      <c r="N200" s="182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2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30" t="str">
        <f t="shared" si="16"/>
        <v xml:space="preserve"> </v>
      </c>
      <c r="Q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30" t="str">
        <f t="shared" si="17"/>
        <v xml:space="preserve"> </v>
      </c>
      <c r="S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30" t="str">
        <f t="shared" si="18"/>
        <v xml:space="preserve"> </v>
      </c>
      <c r="U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2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30" t="str">
        <f t="shared" si="19"/>
        <v xml:space="preserve"> </v>
      </c>
      <c r="X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30" t="str">
        <f t="shared" si="20"/>
        <v xml:space="preserve"> </v>
      </c>
      <c r="Z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30" t="str">
        <f t="shared" si="21"/>
        <v xml:space="preserve"> </v>
      </c>
      <c r="AB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7" customFormat="1" ht="54" hidden="1">
      <c r="A201" s="183" t="str">
        <f t="shared" si="15"/>
        <v>71040901020000</v>
      </c>
      <c r="B201" s="184" t="s">
        <v>439</v>
      </c>
      <c r="C201" s="133" t="s">
        <v>155</v>
      </c>
      <c r="D201" s="132" t="s">
        <v>187</v>
      </c>
      <c r="E201" s="131" t="s">
        <v>106</v>
      </c>
      <c r="F201" s="185" t="s">
        <v>140</v>
      </c>
      <c r="G201" s="186" t="s">
        <v>440</v>
      </c>
      <c r="H201" s="145"/>
      <c r="I201" s="146"/>
      <c r="J201" s="147"/>
      <c r="K201" s="147"/>
      <c r="L201" s="26" t="s">
        <v>214</v>
      </c>
      <c r="M201" s="27"/>
      <c r="N201" s="196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6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9" t="str">
        <f t="shared" si="16"/>
        <v xml:space="preserve"> </v>
      </c>
      <c r="Q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9" t="str">
        <f t="shared" si="17"/>
        <v xml:space="preserve"> </v>
      </c>
      <c r="S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9" t="str">
        <f t="shared" si="18"/>
        <v xml:space="preserve"> </v>
      </c>
      <c r="U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6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9" t="str">
        <f t="shared" si="19"/>
        <v xml:space="preserve"> </v>
      </c>
      <c r="X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9" t="str">
        <f t="shared" si="20"/>
        <v xml:space="preserve"> </v>
      </c>
      <c r="Z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9" t="str">
        <f t="shared" si="21"/>
        <v xml:space="preserve"> </v>
      </c>
      <c r="AB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6" customFormat="1" ht="25.5" hidden="1">
      <c r="A202" s="183" t="str">
        <f t="shared" si="15"/>
        <v>71040901024637</v>
      </c>
      <c r="B202" s="184" t="s">
        <v>439</v>
      </c>
      <c r="C202" s="133" t="s">
        <v>155</v>
      </c>
      <c r="D202" s="132" t="s">
        <v>187</v>
      </c>
      <c r="E202" s="131" t="s">
        <v>106</v>
      </c>
      <c r="F202" s="185" t="s">
        <v>140</v>
      </c>
      <c r="G202" s="130">
        <v>4637</v>
      </c>
      <c r="H202" s="24"/>
      <c r="I202" s="24"/>
      <c r="J202" s="25"/>
      <c r="K202" s="25"/>
      <c r="L202" s="31" t="s">
        <v>215</v>
      </c>
      <c r="M202" s="47">
        <v>4637</v>
      </c>
      <c r="N202" s="182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2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30" t="str">
        <f t="shared" si="16"/>
        <v xml:space="preserve"> </v>
      </c>
      <c r="Q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30" t="str">
        <f t="shared" si="17"/>
        <v xml:space="preserve"> </v>
      </c>
      <c r="S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30" t="str">
        <f t="shared" si="18"/>
        <v xml:space="preserve"> </v>
      </c>
      <c r="U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2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30" t="str">
        <f t="shared" si="19"/>
        <v xml:space="preserve"> </v>
      </c>
      <c r="X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30" t="str">
        <f t="shared" si="20"/>
        <v xml:space="preserve"> </v>
      </c>
      <c r="Z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30" t="str">
        <f t="shared" si="21"/>
        <v xml:space="preserve"> </v>
      </c>
      <c r="AB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7" customFormat="1" ht="27" hidden="1">
      <c r="A203" s="183" t="str">
        <f t="shared" si="15"/>
        <v>71040901030000</v>
      </c>
      <c r="B203" s="184" t="s">
        <v>439</v>
      </c>
      <c r="C203" s="133" t="s">
        <v>155</v>
      </c>
      <c r="D203" s="132" t="s">
        <v>187</v>
      </c>
      <c r="E203" s="131" t="s">
        <v>106</v>
      </c>
      <c r="F203" s="185" t="s">
        <v>442</v>
      </c>
      <c r="G203" s="186" t="s">
        <v>440</v>
      </c>
      <c r="H203" s="145"/>
      <c r="I203" s="146"/>
      <c r="J203" s="147"/>
      <c r="K203" s="147"/>
      <c r="L203" s="26" t="s">
        <v>216</v>
      </c>
      <c r="M203" s="27"/>
      <c r="N203" s="196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6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9" t="str">
        <f t="shared" si="16"/>
        <v xml:space="preserve"> </v>
      </c>
      <c r="Q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9" t="str">
        <f t="shared" si="17"/>
        <v xml:space="preserve"> </v>
      </c>
      <c r="S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9" t="str">
        <f t="shared" si="18"/>
        <v xml:space="preserve"> </v>
      </c>
      <c r="U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6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9" t="str">
        <f t="shared" si="19"/>
        <v xml:space="preserve"> </v>
      </c>
      <c r="X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9" t="str">
        <f t="shared" si="20"/>
        <v xml:space="preserve"> </v>
      </c>
      <c r="Z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9" t="str">
        <f t="shared" si="21"/>
        <v xml:space="preserve"> </v>
      </c>
      <c r="AB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6" customFormat="1" ht="25.5" hidden="1">
      <c r="A204" s="183" t="str">
        <f t="shared" si="15"/>
        <v>71040901034511</v>
      </c>
      <c r="B204" s="184" t="s">
        <v>439</v>
      </c>
      <c r="C204" s="133" t="s">
        <v>155</v>
      </c>
      <c r="D204" s="132" t="s">
        <v>187</v>
      </c>
      <c r="E204" s="131" t="s">
        <v>106</v>
      </c>
      <c r="F204" s="185" t="s">
        <v>442</v>
      </c>
      <c r="G204" s="130">
        <v>4511</v>
      </c>
      <c r="H204" s="24"/>
      <c r="I204" s="24"/>
      <c r="J204" s="25"/>
      <c r="K204" s="25"/>
      <c r="L204" s="28" t="s">
        <v>217</v>
      </c>
      <c r="M204" s="11">
        <v>4511</v>
      </c>
      <c r="N204" s="182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2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30" t="str">
        <f t="shared" si="16"/>
        <v xml:space="preserve"> </v>
      </c>
      <c r="Q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30" t="str">
        <f t="shared" si="17"/>
        <v xml:space="preserve"> </v>
      </c>
      <c r="S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30" t="str">
        <f t="shared" si="18"/>
        <v xml:space="preserve"> </v>
      </c>
      <c r="U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2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30" t="str">
        <f t="shared" si="19"/>
        <v xml:space="preserve"> </v>
      </c>
      <c r="X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30" t="str">
        <f t="shared" si="20"/>
        <v xml:space="preserve"> </v>
      </c>
      <c r="Z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30" t="str">
        <f t="shared" si="21"/>
        <v xml:space="preserve"> </v>
      </c>
      <c r="AB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7" customFormat="1" ht="27" hidden="1">
      <c r="A205" s="183" t="str">
        <f t="shared" si="15"/>
        <v>71040901040000</v>
      </c>
      <c r="B205" s="184" t="s">
        <v>439</v>
      </c>
      <c r="C205" s="133" t="s">
        <v>155</v>
      </c>
      <c r="D205" s="132" t="s">
        <v>187</v>
      </c>
      <c r="E205" s="131" t="s">
        <v>106</v>
      </c>
      <c r="F205" s="185" t="s">
        <v>155</v>
      </c>
      <c r="G205" s="186" t="s">
        <v>440</v>
      </c>
      <c r="H205" s="145"/>
      <c r="I205" s="146"/>
      <c r="J205" s="147"/>
      <c r="K205" s="147"/>
      <c r="L205" s="26" t="s">
        <v>218</v>
      </c>
      <c r="M205" s="27"/>
      <c r="N205" s="196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6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9" t="str">
        <f t="shared" si="16"/>
        <v xml:space="preserve"> </v>
      </c>
      <c r="Q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9" t="str">
        <f t="shared" si="17"/>
        <v xml:space="preserve"> </v>
      </c>
      <c r="S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9" t="str">
        <f t="shared" si="18"/>
        <v xml:space="preserve"> </v>
      </c>
      <c r="U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6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9" t="str">
        <f t="shared" si="19"/>
        <v xml:space="preserve"> </v>
      </c>
      <c r="X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9" t="str">
        <f t="shared" si="20"/>
        <v xml:space="preserve"> </v>
      </c>
      <c r="Z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9" t="str">
        <f t="shared" si="21"/>
        <v xml:space="preserve"> </v>
      </c>
      <c r="AB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6" customFormat="1" hidden="1">
      <c r="A206" s="183" t="str">
        <f t="shared" si="15"/>
        <v>71040901044639</v>
      </c>
      <c r="B206" s="184" t="s">
        <v>439</v>
      </c>
      <c r="C206" s="133" t="s">
        <v>155</v>
      </c>
      <c r="D206" s="132" t="s">
        <v>187</v>
      </c>
      <c r="E206" s="131" t="s">
        <v>106</v>
      </c>
      <c r="F206" s="185" t="s">
        <v>155</v>
      </c>
      <c r="G206" s="130">
        <v>4639</v>
      </c>
      <c r="H206" s="24"/>
      <c r="I206" s="24"/>
      <c r="J206" s="25"/>
      <c r="K206" s="25"/>
      <c r="L206" s="31" t="s">
        <v>211</v>
      </c>
      <c r="M206" s="47">
        <v>4639</v>
      </c>
      <c r="N206" s="182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2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30" t="str">
        <f t="shared" si="16"/>
        <v xml:space="preserve"> </v>
      </c>
      <c r="Q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30" t="str">
        <f t="shared" si="17"/>
        <v xml:space="preserve"> </v>
      </c>
      <c r="S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30" t="str">
        <f t="shared" si="18"/>
        <v xml:space="preserve"> </v>
      </c>
      <c r="U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2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30" t="str">
        <f t="shared" si="19"/>
        <v xml:space="preserve"> </v>
      </c>
      <c r="X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30" t="str">
        <f t="shared" si="20"/>
        <v xml:space="preserve"> </v>
      </c>
      <c r="Z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30" t="str">
        <f t="shared" si="21"/>
        <v xml:space="preserve"> </v>
      </c>
      <c r="AB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6" customFormat="1" ht="25.5" hidden="1">
      <c r="A207" s="183" t="str">
        <f t="shared" si="15"/>
        <v>71040901044819</v>
      </c>
      <c r="B207" s="184" t="s">
        <v>439</v>
      </c>
      <c r="C207" s="133" t="s">
        <v>155</v>
      </c>
      <c r="D207" s="132" t="s">
        <v>187</v>
      </c>
      <c r="E207" s="131" t="s">
        <v>106</v>
      </c>
      <c r="F207" s="185" t="s">
        <v>155</v>
      </c>
      <c r="G207" s="130">
        <v>4819</v>
      </c>
      <c r="H207" s="24"/>
      <c r="I207" s="24"/>
      <c r="J207" s="25"/>
      <c r="K207" s="25"/>
      <c r="L207" s="29" t="s">
        <v>219</v>
      </c>
      <c r="M207" s="30">
        <v>4819</v>
      </c>
      <c r="N207" s="182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2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30" t="str">
        <f t="shared" si="16"/>
        <v xml:space="preserve"> </v>
      </c>
      <c r="Q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30" t="str">
        <f t="shared" si="17"/>
        <v xml:space="preserve"> </v>
      </c>
      <c r="S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30" t="str">
        <f t="shared" si="18"/>
        <v xml:space="preserve"> </v>
      </c>
      <c r="U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2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30" t="str">
        <f t="shared" si="19"/>
        <v xml:space="preserve"> </v>
      </c>
      <c r="X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30" t="str">
        <f t="shared" si="20"/>
        <v xml:space="preserve"> </v>
      </c>
      <c r="Z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30" t="str">
        <f t="shared" si="21"/>
        <v xml:space="preserve"> </v>
      </c>
      <c r="AB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7" customFormat="1" ht="13.5" hidden="1">
      <c r="A208" s="183" t="str">
        <f t="shared" si="15"/>
        <v>71040901050000</v>
      </c>
      <c r="B208" s="184" t="s">
        <v>439</v>
      </c>
      <c r="C208" s="133" t="s">
        <v>155</v>
      </c>
      <c r="D208" s="132" t="s">
        <v>187</v>
      </c>
      <c r="E208" s="131" t="s">
        <v>106</v>
      </c>
      <c r="F208" s="185" t="s">
        <v>149</v>
      </c>
      <c r="G208" s="186" t="s">
        <v>440</v>
      </c>
      <c r="H208" s="145"/>
      <c r="I208" s="146"/>
      <c r="J208" s="147"/>
      <c r="K208" s="147"/>
      <c r="L208" s="26" t="s">
        <v>220</v>
      </c>
      <c r="M208" s="27"/>
      <c r="N208" s="196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6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9" t="str">
        <f t="shared" ref="P208:P271" si="24">IFERROR(Q208/O208, " ")</f>
        <v xml:space="preserve"> </v>
      </c>
      <c r="Q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9" t="str">
        <f t="shared" ref="R208:R271" si="25">IFERROR(S208/O208, " ")</f>
        <v xml:space="preserve"> </v>
      </c>
      <c r="S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9" t="str">
        <f t="shared" ref="T208:T271" si="26">IFERROR(U208/O208, " ")</f>
        <v xml:space="preserve"> </v>
      </c>
      <c r="U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6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9" t="str">
        <f t="shared" ref="W208:W271" si="27">IFERROR(X208/V208, " ")</f>
        <v xml:space="preserve"> </v>
      </c>
      <c r="X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9" t="str">
        <f t="shared" ref="Y208:Y271" si="28">IFERROR(Z208/V208, " ")</f>
        <v xml:space="preserve"> </v>
      </c>
      <c r="Z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9" t="str">
        <f t="shared" ref="AA208:AA271" si="29">IFERROR(AB208/V208, " ")</f>
        <v xml:space="preserve"> </v>
      </c>
      <c r="AB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6" customFormat="1" hidden="1">
      <c r="A209" s="183" t="str">
        <f t="shared" si="15"/>
        <v>71040901058111</v>
      </c>
      <c r="B209" s="184" t="s">
        <v>439</v>
      </c>
      <c r="C209" s="133" t="s">
        <v>155</v>
      </c>
      <c r="D209" s="132" t="s">
        <v>187</v>
      </c>
      <c r="E209" s="131" t="s">
        <v>106</v>
      </c>
      <c r="F209" s="185" t="s">
        <v>149</v>
      </c>
      <c r="G209" s="130">
        <v>8111</v>
      </c>
      <c r="H209" s="24"/>
      <c r="I209" s="24"/>
      <c r="J209" s="25"/>
      <c r="K209" s="25"/>
      <c r="L209" s="29" t="s">
        <v>221</v>
      </c>
      <c r="M209" s="30">
        <v>8111</v>
      </c>
      <c r="N209" s="182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2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30" t="str">
        <f t="shared" si="24"/>
        <v xml:space="preserve"> </v>
      </c>
      <c r="Q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30" t="str">
        <f t="shared" si="25"/>
        <v xml:space="preserve"> </v>
      </c>
      <c r="S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30" t="str">
        <f t="shared" si="26"/>
        <v xml:space="preserve"> </v>
      </c>
      <c r="U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2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30" t="str">
        <f t="shared" si="27"/>
        <v xml:space="preserve"> </v>
      </c>
      <c r="X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30" t="str">
        <f t="shared" si="28"/>
        <v xml:space="preserve"> </v>
      </c>
      <c r="Z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30" t="str">
        <f t="shared" si="29"/>
        <v xml:space="preserve"> </v>
      </c>
      <c r="AB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6" customFormat="1" hidden="1">
      <c r="A210" s="183" t="str">
        <f t="shared" si="15"/>
        <v>71040901058411</v>
      </c>
      <c r="B210" s="184" t="s">
        <v>439</v>
      </c>
      <c r="C210" s="133" t="s">
        <v>155</v>
      </c>
      <c r="D210" s="132" t="s">
        <v>187</v>
      </c>
      <c r="E210" s="131" t="s">
        <v>106</v>
      </c>
      <c r="F210" s="185" t="s">
        <v>149</v>
      </c>
      <c r="G210" s="130">
        <v>8411</v>
      </c>
      <c r="H210" s="24"/>
      <c r="I210" s="24"/>
      <c r="J210" s="25"/>
      <c r="K210" s="25"/>
      <c r="L210" s="28" t="s">
        <v>222</v>
      </c>
      <c r="M210" s="11">
        <v>8411</v>
      </c>
      <c r="N210" s="182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2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30" t="str">
        <f t="shared" si="24"/>
        <v xml:space="preserve"> </v>
      </c>
      <c r="Q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30" t="str">
        <f t="shared" si="25"/>
        <v xml:space="preserve"> </v>
      </c>
      <c r="S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30" t="str">
        <f t="shared" si="26"/>
        <v xml:space="preserve"> </v>
      </c>
      <c r="U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2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30" t="str">
        <f t="shared" si="27"/>
        <v xml:space="preserve"> </v>
      </c>
      <c r="X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30" t="str">
        <f t="shared" si="28"/>
        <v xml:space="preserve"> </v>
      </c>
      <c r="Z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30" t="str">
        <f t="shared" si="29"/>
        <v xml:space="preserve"> </v>
      </c>
      <c r="AB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7" customFormat="1" ht="13.5" hidden="1">
      <c r="A211" s="183" t="str">
        <f t="shared" ref="A211:A283" si="30">CONCATENATE(B211,C211,D211,E211,F211,G211)</f>
        <v>71040901060000</v>
      </c>
      <c r="B211" s="184" t="s">
        <v>439</v>
      </c>
      <c r="C211" s="133" t="s">
        <v>155</v>
      </c>
      <c r="D211" s="132" t="s">
        <v>187</v>
      </c>
      <c r="E211" s="131" t="s">
        <v>106</v>
      </c>
      <c r="F211" s="185" t="s">
        <v>157</v>
      </c>
      <c r="G211" s="186" t="s">
        <v>440</v>
      </c>
      <c r="H211" s="145"/>
      <c r="I211" s="146"/>
      <c r="J211" s="147"/>
      <c r="K211" s="147"/>
      <c r="L211" s="26" t="s">
        <v>223</v>
      </c>
      <c r="M211" s="27"/>
      <c r="N211" s="196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6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9" t="str">
        <f t="shared" si="24"/>
        <v xml:space="preserve"> </v>
      </c>
      <c r="Q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9" t="str">
        <f t="shared" si="25"/>
        <v xml:space="preserve"> </v>
      </c>
      <c r="S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9" t="str">
        <f t="shared" si="26"/>
        <v xml:space="preserve"> </v>
      </c>
      <c r="U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6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9" t="str">
        <f t="shared" si="27"/>
        <v xml:space="preserve"> </v>
      </c>
      <c r="X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9" t="str">
        <f t="shared" si="28"/>
        <v xml:space="preserve"> </v>
      </c>
      <c r="Z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9" t="str">
        <f t="shared" si="29"/>
        <v xml:space="preserve"> </v>
      </c>
      <c r="AB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7" customFormat="1" ht="13.5" hidden="1">
      <c r="A212" s="183">
        <v>71040901064861</v>
      </c>
      <c r="B212" s="184" t="s">
        <v>439</v>
      </c>
      <c r="C212" s="133" t="s">
        <v>155</v>
      </c>
      <c r="D212" s="132" t="s">
        <v>187</v>
      </c>
      <c r="E212" s="131" t="s">
        <v>106</v>
      </c>
      <c r="F212" s="185" t="s">
        <v>157</v>
      </c>
      <c r="G212" s="186">
        <v>4861</v>
      </c>
      <c r="H212" s="145"/>
      <c r="I212" s="146"/>
      <c r="J212" s="147"/>
      <c r="K212" s="147"/>
      <c r="L212" s="26" t="s">
        <v>134</v>
      </c>
      <c r="M212" s="27">
        <v>4861</v>
      </c>
      <c r="N212" s="196"/>
      <c r="O212" s="196"/>
      <c r="P212" s="229" t="str">
        <f t="shared" si="24"/>
        <v xml:space="preserve"> </v>
      </c>
      <c r="Q212" s="196"/>
      <c r="R212" s="229" t="str">
        <f t="shared" si="25"/>
        <v xml:space="preserve"> </v>
      </c>
      <c r="S212" s="196"/>
      <c r="T212" s="229" t="str">
        <f t="shared" si="26"/>
        <v xml:space="preserve"> </v>
      </c>
      <c r="U212" s="196"/>
      <c r="V212" s="196"/>
      <c r="W212" s="229" t="str">
        <f t="shared" si="27"/>
        <v xml:space="preserve"> </v>
      </c>
      <c r="X212" s="196"/>
      <c r="Y212" s="229" t="str">
        <f t="shared" si="28"/>
        <v xml:space="preserve"> </v>
      </c>
      <c r="Z212" s="196"/>
      <c r="AA212" s="229" t="str">
        <f t="shared" si="29"/>
        <v xml:space="preserve"> </v>
      </c>
      <c r="AB212" s="196"/>
    </row>
    <row r="213" spans="1:28" s="136" customFormat="1" ht="25.5" hidden="1">
      <c r="A213" s="183" t="str">
        <f t="shared" si="30"/>
        <v>71040901064819</v>
      </c>
      <c r="B213" s="184" t="s">
        <v>439</v>
      </c>
      <c r="C213" s="133" t="s">
        <v>155</v>
      </c>
      <c r="D213" s="132" t="s">
        <v>187</v>
      </c>
      <c r="E213" s="131" t="s">
        <v>106</v>
      </c>
      <c r="F213" s="185" t="s">
        <v>157</v>
      </c>
      <c r="G213" s="130">
        <v>4819</v>
      </c>
      <c r="H213" s="24"/>
      <c r="I213" s="24"/>
      <c r="J213" s="25"/>
      <c r="K213" s="25"/>
      <c r="L213" s="29" t="s">
        <v>219</v>
      </c>
      <c r="M213" s="30">
        <v>4819</v>
      </c>
      <c r="N213" s="182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2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30" t="str">
        <f t="shared" si="24"/>
        <v xml:space="preserve"> </v>
      </c>
      <c r="Q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30" t="str">
        <f t="shared" si="25"/>
        <v xml:space="preserve"> </v>
      </c>
      <c r="S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30" t="str">
        <f t="shared" si="26"/>
        <v xml:space="preserve"> </v>
      </c>
      <c r="U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2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30" t="str">
        <f t="shared" si="27"/>
        <v xml:space="preserve"> </v>
      </c>
      <c r="X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30" t="str">
        <f t="shared" si="28"/>
        <v xml:space="preserve"> </v>
      </c>
      <c r="Z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30" t="str">
        <f t="shared" si="29"/>
        <v xml:space="preserve"> </v>
      </c>
      <c r="AB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7" customFormat="1" ht="13.5" hidden="1">
      <c r="A214" s="183" t="str">
        <f t="shared" si="30"/>
        <v>71040901070000</v>
      </c>
      <c r="B214" s="184" t="s">
        <v>439</v>
      </c>
      <c r="C214" s="133" t="s">
        <v>155</v>
      </c>
      <c r="D214" s="132" t="s">
        <v>187</v>
      </c>
      <c r="E214" s="131" t="s">
        <v>106</v>
      </c>
      <c r="F214" s="185" t="s">
        <v>183</v>
      </c>
      <c r="G214" s="186" t="s">
        <v>440</v>
      </c>
      <c r="H214" s="145"/>
      <c r="I214" s="146"/>
      <c r="J214" s="147"/>
      <c r="K214" s="147"/>
      <c r="L214" s="26" t="s">
        <v>224</v>
      </c>
      <c r="M214" s="27"/>
      <c r="N214" s="196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6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9" t="str">
        <f t="shared" si="24"/>
        <v xml:space="preserve"> </v>
      </c>
      <c r="Q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9" t="str">
        <f t="shared" si="25"/>
        <v xml:space="preserve"> </v>
      </c>
      <c r="S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9" t="str">
        <f t="shared" si="26"/>
        <v xml:space="preserve"> </v>
      </c>
      <c r="U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6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9" t="str">
        <f t="shared" si="27"/>
        <v xml:space="preserve"> </v>
      </c>
      <c r="X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9" t="str">
        <f t="shared" si="28"/>
        <v xml:space="preserve"> </v>
      </c>
      <c r="Z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9" t="str">
        <f t="shared" si="29"/>
        <v xml:space="preserve"> </v>
      </c>
      <c r="AB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6" customFormat="1" hidden="1">
      <c r="A215" s="183" t="str">
        <f t="shared" si="30"/>
        <v>71040901074239</v>
      </c>
      <c r="B215" s="184" t="s">
        <v>439</v>
      </c>
      <c r="C215" s="133" t="s">
        <v>155</v>
      </c>
      <c r="D215" s="132" t="s">
        <v>187</v>
      </c>
      <c r="E215" s="131" t="s">
        <v>106</v>
      </c>
      <c r="F215" s="185" t="s">
        <v>183</v>
      </c>
      <c r="G215" s="130">
        <v>4239</v>
      </c>
      <c r="H215" s="24"/>
      <c r="I215" s="24"/>
      <c r="J215" s="25"/>
      <c r="K215" s="25"/>
      <c r="L215" s="28" t="s">
        <v>125</v>
      </c>
      <c r="M215" s="11">
        <v>4239</v>
      </c>
      <c r="N215" s="182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2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30" t="str">
        <f t="shared" si="24"/>
        <v xml:space="preserve"> </v>
      </c>
      <c r="Q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30" t="str">
        <f t="shared" si="25"/>
        <v xml:space="preserve"> </v>
      </c>
      <c r="S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30" t="str">
        <f t="shared" si="26"/>
        <v xml:space="preserve"> </v>
      </c>
      <c r="U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2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30" t="str">
        <f t="shared" si="27"/>
        <v xml:space="preserve"> </v>
      </c>
      <c r="X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30" t="str">
        <f t="shared" si="28"/>
        <v xml:space="preserve"> </v>
      </c>
      <c r="Z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30" t="str">
        <f t="shared" si="29"/>
        <v xml:space="preserve"> </v>
      </c>
      <c r="AB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7" customFormat="1" ht="13.5" hidden="1">
      <c r="A216" s="183" t="str">
        <f t="shared" si="30"/>
        <v>71040901080000</v>
      </c>
      <c r="B216" s="184" t="s">
        <v>439</v>
      </c>
      <c r="C216" s="133" t="s">
        <v>155</v>
      </c>
      <c r="D216" s="132" t="s">
        <v>187</v>
      </c>
      <c r="E216" s="131" t="s">
        <v>106</v>
      </c>
      <c r="F216" s="185" t="s">
        <v>185</v>
      </c>
      <c r="G216" s="186" t="s">
        <v>440</v>
      </c>
      <c r="H216" s="145"/>
      <c r="I216" s="146"/>
      <c r="J216" s="147"/>
      <c r="K216" s="147"/>
      <c r="L216" s="26" t="s">
        <v>225</v>
      </c>
      <c r="M216" s="27"/>
      <c r="N216" s="196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6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9" t="str">
        <f t="shared" si="24"/>
        <v xml:space="preserve"> </v>
      </c>
      <c r="Q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9" t="str">
        <f t="shared" si="25"/>
        <v xml:space="preserve"> </v>
      </c>
      <c r="S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9" t="str">
        <f t="shared" si="26"/>
        <v xml:space="preserve"> </v>
      </c>
      <c r="U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6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9" t="str">
        <f t="shared" si="27"/>
        <v xml:space="preserve"> </v>
      </c>
      <c r="X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9" t="str">
        <f t="shared" si="28"/>
        <v xml:space="preserve"> </v>
      </c>
      <c r="Z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9" t="str">
        <f t="shared" si="29"/>
        <v xml:space="preserve"> </v>
      </c>
      <c r="AB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6" customFormat="1" hidden="1">
      <c r="A217" s="183" t="str">
        <f t="shared" si="30"/>
        <v>71040901084234</v>
      </c>
      <c r="B217" s="184" t="s">
        <v>439</v>
      </c>
      <c r="C217" s="133" t="s">
        <v>155</v>
      </c>
      <c r="D217" s="132" t="s">
        <v>187</v>
      </c>
      <c r="E217" s="131" t="s">
        <v>106</v>
      </c>
      <c r="F217" s="185" t="s">
        <v>185</v>
      </c>
      <c r="G217" s="130">
        <v>4234</v>
      </c>
      <c r="H217" s="24"/>
      <c r="I217" s="24"/>
      <c r="J217" s="25"/>
      <c r="K217" s="25"/>
      <c r="L217" s="28" t="s">
        <v>122</v>
      </c>
      <c r="M217" s="11">
        <v>4234</v>
      </c>
      <c r="N217" s="182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2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30" t="str">
        <f t="shared" si="24"/>
        <v xml:space="preserve"> </v>
      </c>
      <c r="Q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30" t="str">
        <f t="shared" si="25"/>
        <v xml:space="preserve"> </v>
      </c>
      <c r="S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30" t="str">
        <f t="shared" si="26"/>
        <v xml:space="preserve"> </v>
      </c>
      <c r="U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2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30" t="str">
        <f t="shared" si="27"/>
        <v xml:space="preserve"> </v>
      </c>
      <c r="X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30" t="str">
        <f t="shared" si="28"/>
        <v xml:space="preserve"> </v>
      </c>
      <c r="Z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30" t="str">
        <f t="shared" si="29"/>
        <v xml:space="preserve"> </v>
      </c>
      <c r="AB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6" customFormat="1" ht="25.5" hidden="1">
      <c r="A218" s="183" t="str">
        <f t="shared" si="30"/>
        <v>71040901084511</v>
      </c>
      <c r="B218" s="184" t="s">
        <v>439</v>
      </c>
      <c r="C218" s="133" t="s">
        <v>155</v>
      </c>
      <c r="D218" s="132" t="s">
        <v>187</v>
      </c>
      <c r="E218" s="131" t="s">
        <v>106</v>
      </c>
      <c r="F218" s="185" t="s">
        <v>185</v>
      </c>
      <c r="G218" s="130">
        <v>4511</v>
      </c>
      <c r="H218" s="24"/>
      <c r="I218" s="24"/>
      <c r="J218" s="25"/>
      <c r="K218" s="25"/>
      <c r="L218" s="28" t="s">
        <v>217</v>
      </c>
      <c r="M218" s="11">
        <v>4511</v>
      </c>
      <c r="N218" s="182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2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30" t="str">
        <f t="shared" si="24"/>
        <v xml:space="preserve"> </v>
      </c>
      <c r="Q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30" t="str">
        <f t="shared" si="25"/>
        <v xml:space="preserve"> </v>
      </c>
      <c r="S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30" t="str">
        <f t="shared" si="26"/>
        <v xml:space="preserve"> </v>
      </c>
      <c r="U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2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30" t="str">
        <f t="shared" si="27"/>
        <v xml:space="preserve"> </v>
      </c>
      <c r="X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30" t="str">
        <f t="shared" si="28"/>
        <v xml:space="preserve"> </v>
      </c>
      <c r="Z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30" t="str">
        <f t="shared" si="29"/>
        <v xml:space="preserve"> </v>
      </c>
      <c r="AB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7" customFormat="1" ht="13.5">
      <c r="A219" s="183" t="str">
        <f t="shared" si="30"/>
        <v>71040901090000</v>
      </c>
      <c r="B219" s="184" t="s">
        <v>439</v>
      </c>
      <c r="C219" s="133" t="s">
        <v>155</v>
      </c>
      <c r="D219" s="132" t="s">
        <v>187</v>
      </c>
      <c r="E219" s="131" t="s">
        <v>106</v>
      </c>
      <c r="F219" s="185" t="s">
        <v>187</v>
      </c>
      <c r="G219" s="186" t="s">
        <v>440</v>
      </c>
      <c r="H219" s="145"/>
      <c r="I219" s="146"/>
      <c r="J219" s="147"/>
      <c r="K219" s="147"/>
      <c r="L219" s="26" t="s">
        <v>226</v>
      </c>
      <c r="M219" s="27"/>
      <c r="N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9" t="str">
        <f t="shared" si="24"/>
        <v xml:space="preserve"> </v>
      </c>
      <c r="Q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9" t="str">
        <f t="shared" si="25"/>
        <v xml:space="preserve"> </v>
      </c>
      <c r="S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9" t="str">
        <f t="shared" si="26"/>
        <v xml:space="preserve"> </v>
      </c>
      <c r="U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9" t="str">
        <f t="shared" si="27"/>
        <v xml:space="preserve"> </v>
      </c>
      <c r="X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9" t="str">
        <f t="shared" si="28"/>
        <v xml:space="preserve"> </v>
      </c>
      <c r="Z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9" t="str">
        <f t="shared" si="29"/>
        <v xml:space="preserve"> </v>
      </c>
      <c r="AB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6" customFormat="1" hidden="1">
      <c r="A220" s="183" t="str">
        <f t="shared" si="30"/>
        <v>71040901094234</v>
      </c>
      <c r="B220" s="184" t="s">
        <v>439</v>
      </c>
      <c r="C220" s="133" t="s">
        <v>155</v>
      </c>
      <c r="D220" s="132" t="s">
        <v>187</v>
      </c>
      <c r="E220" s="131" t="s">
        <v>106</v>
      </c>
      <c r="F220" s="185" t="s">
        <v>187</v>
      </c>
      <c r="G220" s="130">
        <v>4234</v>
      </c>
      <c r="H220" s="24"/>
      <c r="I220" s="24"/>
      <c r="J220" s="25"/>
      <c r="K220" s="25"/>
      <c r="L220" s="28" t="s">
        <v>122</v>
      </c>
      <c r="M220" s="11">
        <v>4234</v>
      </c>
      <c r="N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30" t="str">
        <f t="shared" si="24"/>
        <v xml:space="preserve"> </v>
      </c>
      <c r="Q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30" t="str">
        <f t="shared" si="25"/>
        <v xml:space="preserve"> </v>
      </c>
      <c r="S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30" t="str">
        <f t="shared" si="26"/>
        <v xml:space="preserve"> </v>
      </c>
      <c r="U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30" t="str">
        <f t="shared" si="27"/>
        <v xml:space="preserve"> </v>
      </c>
      <c r="X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30" t="str">
        <f t="shared" si="28"/>
        <v xml:space="preserve"> </v>
      </c>
      <c r="Z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30" t="str">
        <f t="shared" si="29"/>
        <v xml:space="preserve"> </v>
      </c>
      <c r="AB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6" customFormat="1">
      <c r="A221" s="183" t="str">
        <f t="shared" si="30"/>
        <v>71040901094239</v>
      </c>
      <c r="B221" s="184" t="s">
        <v>439</v>
      </c>
      <c r="C221" s="133" t="s">
        <v>155</v>
      </c>
      <c r="D221" s="132" t="s">
        <v>187</v>
      </c>
      <c r="E221" s="131" t="s">
        <v>106</v>
      </c>
      <c r="F221" s="185" t="s">
        <v>187</v>
      </c>
      <c r="G221" s="130">
        <v>4239</v>
      </c>
      <c r="H221" s="24"/>
      <c r="I221" s="24"/>
      <c r="J221" s="25"/>
      <c r="K221" s="25"/>
      <c r="L221" s="28" t="s">
        <v>125</v>
      </c>
      <c r="M221" s="32">
        <v>4239</v>
      </c>
      <c r="N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30" t="str">
        <f t="shared" si="24"/>
        <v xml:space="preserve"> </v>
      </c>
      <c r="Q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30" t="str">
        <f t="shared" si="25"/>
        <v xml:space="preserve"> </v>
      </c>
      <c r="S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30" t="str">
        <f t="shared" si="26"/>
        <v xml:space="preserve"> </v>
      </c>
      <c r="U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30" t="str">
        <f t="shared" si="27"/>
        <v xml:space="preserve"> </v>
      </c>
      <c r="X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30" t="str">
        <f t="shared" si="28"/>
        <v xml:space="preserve"> </v>
      </c>
      <c r="Z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30" t="str">
        <f t="shared" si="29"/>
        <v xml:space="preserve"> </v>
      </c>
      <c r="AB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6" customFormat="1" ht="25.5">
      <c r="A222" s="183" t="str">
        <f t="shared" si="30"/>
        <v>71040901094819</v>
      </c>
      <c r="B222" s="184" t="s">
        <v>439</v>
      </c>
      <c r="C222" s="133" t="s">
        <v>155</v>
      </c>
      <c r="D222" s="132" t="s">
        <v>187</v>
      </c>
      <c r="E222" s="131" t="s">
        <v>106</v>
      </c>
      <c r="F222" s="185" t="s">
        <v>187</v>
      </c>
      <c r="G222" s="130">
        <v>4819</v>
      </c>
      <c r="H222" s="24"/>
      <c r="I222" s="24"/>
      <c r="J222" s="25"/>
      <c r="K222" s="25"/>
      <c r="L222" s="28" t="s">
        <v>219</v>
      </c>
      <c r="M222" s="32">
        <v>4819</v>
      </c>
      <c r="N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30" t="str">
        <f t="shared" si="24"/>
        <v xml:space="preserve"> </v>
      </c>
      <c r="Q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30" t="str">
        <f t="shared" si="25"/>
        <v xml:space="preserve"> </v>
      </c>
      <c r="S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30" t="str">
        <f t="shared" si="26"/>
        <v xml:space="preserve"> </v>
      </c>
      <c r="U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30" t="str">
        <f t="shared" si="27"/>
        <v xml:space="preserve"> </v>
      </c>
      <c r="X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30" t="str">
        <f t="shared" si="28"/>
        <v xml:space="preserve"> </v>
      </c>
      <c r="Z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30" t="str">
        <f t="shared" si="29"/>
        <v xml:space="preserve"> </v>
      </c>
      <c r="AB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7" customFormat="1" ht="27" hidden="1">
      <c r="A223" s="183" t="str">
        <f t="shared" si="30"/>
        <v>71040901100000</v>
      </c>
      <c r="B223" s="184" t="s">
        <v>439</v>
      </c>
      <c r="C223" s="133" t="s">
        <v>155</v>
      </c>
      <c r="D223" s="132" t="s">
        <v>187</v>
      </c>
      <c r="E223" s="131" t="s">
        <v>106</v>
      </c>
      <c r="F223" s="185" t="s">
        <v>189</v>
      </c>
      <c r="G223" s="186" t="s">
        <v>440</v>
      </c>
      <c r="H223" s="145"/>
      <c r="I223" s="146"/>
      <c r="J223" s="147"/>
      <c r="K223" s="147"/>
      <c r="L223" s="26" t="s">
        <v>227</v>
      </c>
      <c r="M223" s="27"/>
      <c r="N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9" t="str">
        <f t="shared" si="24"/>
        <v xml:space="preserve"> </v>
      </c>
      <c r="Q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9" t="str">
        <f t="shared" si="25"/>
        <v xml:space="preserve"> </v>
      </c>
      <c r="S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9" t="str">
        <f t="shared" si="26"/>
        <v xml:space="preserve"> </v>
      </c>
      <c r="U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9" t="str">
        <f t="shared" si="27"/>
        <v xml:space="preserve"> </v>
      </c>
      <c r="X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9" t="str">
        <f t="shared" si="28"/>
        <v xml:space="preserve"> </v>
      </c>
      <c r="Z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9" t="str">
        <f t="shared" si="29"/>
        <v xml:space="preserve"> </v>
      </c>
      <c r="AB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6" customFormat="1" hidden="1">
      <c r="A224" s="183" t="str">
        <f t="shared" si="30"/>
        <v>71040901104823</v>
      </c>
      <c r="B224" s="184" t="s">
        <v>439</v>
      </c>
      <c r="C224" s="133" t="s">
        <v>155</v>
      </c>
      <c r="D224" s="132" t="s">
        <v>187</v>
      </c>
      <c r="E224" s="131" t="s">
        <v>106</v>
      </c>
      <c r="F224" s="185" t="s">
        <v>189</v>
      </c>
      <c r="G224" s="130">
        <v>4823</v>
      </c>
      <c r="H224" s="24"/>
      <c r="I224" s="24"/>
      <c r="J224" s="25"/>
      <c r="K224" s="25"/>
      <c r="L224" s="28" t="s">
        <v>133</v>
      </c>
      <c r="M224" s="11">
        <v>4823</v>
      </c>
      <c r="N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30" t="str">
        <f t="shared" si="24"/>
        <v xml:space="preserve"> </v>
      </c>
      <c r="Q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30" t="str">
        <f t="shared" si="25"/>
        <v xml:space="preserve"> </v>
      </c>
      <c r="S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30" t="str">
        <f t="shared" si="26"/>
        <v xml:space="preserve"> </v>
      </c>
      <c r="U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30" t="str">
        <f t="shared" si="27"/>
        <v xml:space="preserve"> </v>
      </c>
      <c r="X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30" t="str">
        <f t="shared" si="28"/>
        <v xml:space="preserve"> </v>
      </c>
      <c r="Z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30" t="str">
        <f t="shared" si="29"/>
        <v xml:space="preserve"> </v>
      </c>
      <c r="AB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6" customFormat="1" hidden="1">
      <c r="A225" s="183" t="str">
        <f t="shared" si="30"/>
        <v>71040901105129</v>
      </c>
      <c r="B225" s="184" t="s">
        <v>439</v>
      </c>
      <c r="C225" s="133" t="s">
        <v>155</v>
      </c>
      <c r="D225" s="132" t="s">
        <v>187</v>
      </c>
      <c r="E225" s="131" t="s">
        <v>106</v>
      </c>
      <c r="F225" s="185" t="s">
        <v>189</v>
      </c>
      <c r="G225" s="130">
        <v>5129</v>
      </c>
      <c r="H225" s="24"/>
      <c r="I225" s="24"/>
      <c r="J225" s="25"/>
      <c r="K225" s="25"/>
      <c r="L225" s="28" t="s">
        <v>137</v>
      </c>
      <c r="M225" s="11">
        <v>5129</v>
      </c>
      <c r="N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30" t="str">
        <f t="shared" si="24"/>
        <v xml:space="preserve"> </v>
      </c>
      <c r="Q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30" t="str">
        <f t="shared" si="25"/>
        <v xml:space="preserve"> </v>
      </c>
      <c r="S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30" t="str">
        <f t="shared" si="26"/>
        <v xml:space="preserve"> </v>
      </c>
      <c r="U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30" t="str">
        <f t="shared" si="27"/>
        <v xml:space="preserve"> </v>
      </c>
      <c r="X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30" t="str">
        <f t="shared" si="28"/>
        <v xml:space="preserve"> </v>
      </c>
      <c r="Z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30" t="str">
        <f t="shared" si="29"/>
        <v xml:space="preserve"> </v>
      </c>
      <c r="AB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7" customFormat="1" ht="27" hidden="1">
      <c r="A226" s="183" t="str">
        <f t="shared" si="30"/>
        <v>71040901110000</v>
      </c>
      <c r="B226" s="184" t="s">
        <v>439</v>
      </c>
      <c r="C226" s="133" t="s">
        <v>155</v>
      </c>
      <c r="D226" s="132" t="s">
        <v>187</v>
      </c>
      <c r="E226" s="131" t="s">
        <v>106</v>
      </c>
      <c r="F226" s="185" t="s">
        <v>104</v>
      </c>
      <c r="G226" s="186" t="s">
        <v>440</v>
      </c>
      <c r="H226" s="145"/>
      <c r="I226" s="146"/>
      <c r="J226" s="147"/>
      <c r="K226" s="147"/>
      <c r="L226" s="26" t="s">
        <v>228</v>
      </c>
      <c r="M226" s="27"/>
      <c r="N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9" t="str">
        <f t="shared" si="24"/>
        <v xml:space="preserve"> </v>
      </c>
      <c r="Q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9" t="str">
        <f t="shared" si="25"/>
        <v xml:space="preserve"> </v>
      </c>
      <c r="S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9" t="str">
        <f t="shared" si="26"/>
        <v xml:space="preserve"> </v>
      </c>
      <c r="U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9" t="str">
        <f t="shared" si="27"/>
        <v xml:space="preserve"> </v>
      </c>
      <c r="X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9" t="str">
        <f t="shared" si="28"/>
        <v xml:space="preserve"> </v>
      </c>
      <c r="Z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9" t="str">
        <f t="shared" si="29"/>
        <v xml:space="preserve"> </v>
      </c>
      <c r="AB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6" customFormat="1" ht="25.5" hidden="1">
      <c r="A227" s="183" t="str">
        <f t="shared" si="30"/>
        <v>71040901114512</v>
      </c>
      <c r="B227" s="184" t="s">
        <v>439</v>
      </c>
      <c r="C227" s="133" t="s">
        <v>155</v>
      </c>
      <c r="D227" s="132" t="s">
        <v>187</v>
      </c>
      <c r="E227" s="131" t="s">
        <v>106</v>
      </c>
      <c r="F227" s="185" t="s">
        <v>104</v>
      </c>
      <c r="G227" s="130" t="s">
        <v>229</v>
      </c>
      <c r="H227" s="24"/>
      <c r="I227" s="24"/>
      <c r="J227" s="25"/>
      <c r="K227" s="25"/>
      <c r="L227" s="28" t="s">
        <v>230</v>
      </c>
      <c r="M227" s="11" t="s">
        <v>229</v>
      </c>
      <c r="N227" s="182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2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30" t="str">
        <f t="shared" si="24"/>
        <v xml:space="preserve"> </v>
      </c>
      <c r="Q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30" t="str">
        <f t="shared" si="25"/>
        <v xml:space="preserve"> </v>
      </c>
      <c r="S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30" t="str">
        <f t="shared" si="26"/>
        <v xml:space="preserve"> </v>
      </c>
      <c r="U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2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30" t="str">
        <f t="shared" si="27"/>
        <v xml:space="preserve"> </v>
      </c>
      <c r="X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30" t="str">
        <f t="shared" si="28"/>
        <v xml:space="preserve"> </v>
      </c>
      <c r="Z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30" t="str">
        <f t="shared" si="29"/>
        <v xml:space="preserve"> </v>
      </c>
      <c r="AB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3" customFormat="1">
      <c r="A228" s="121" t="str">
        <f t="shared" si="30"/>
        <v>71050000000000</v>
      </c>
      <c r="B228" s="123" t="s">
        <v>439</v>
      </c>
      <c r="C228" s="116" t="s">
        <v>149</v>
      </c>
      <c r="D228" s="117" t="s">
        <v>441</v>
      </c>
      <c r="E228" s="126" t="s">
        <v>441</v>
      </c>
      <c r="F228" s="127" t="s">
        <v>441</v>
      </c>
      <c r="G228" s="128" t="s">
        <v>440</v>
      </c>
      <c r="H228" s="172">
        <v>2500</v>
      </c>
      <c r="I228" s="211" t="s">
        <v>149</v>
      </c>
      <c r="J228" s="212">
        <v>0</v>
      </c>
      <c r="K228" s="212">
        <v>0</v>
      </c>
      <c r="L228" s="161" t="s">
        <v>231</v>
      </c>
      <c r="M228" s="173"/>
      <c r="N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5" t="str">
        <f t="shared" si="24"/>
        <v xml:space="preserve"> </v>
      </c>
      <c r="Q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5" t="str">
        <f t="shared" si="25"/>
        <v xml:space="preserve"> </v>
      </c>
      <c r="S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5" t="str">
        <f t="shared" si="26"/>
        <v xml:space="preserve"> </v>
      </c>
      <c r="U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5" t="str">
        <f t="shared" si="27"/>
        <v xml:space="preserve"> </v>
      </c>
      <c r="X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5" t="str">
        <f t="shared" si="28"/>
        <v xml:space="preserve"> </v>
      </c>
      <c r="Z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5" t="str">
        <f t="shared" si="29"/>
        <v xml:space="preserve"> </v>
      </c>
      <c r="AB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6" customFormat="1" ht="12.75">
      <c r="A229" s="183" t="str">
        <f t="shared" si="30"/>
        <v>71050000000001</v>
      </c>
      <c r="B229" s="184" t="s">
        <v>439</v>
      </c>
      <c r="C229" s="133" t="s">
        <v>149</v>
      </c>
      <c r="D229" s="132" t="s">
        <v>441</v>
      </c>
      <c r="E229" s="131" t="s">
        <v>441</v>
      </c>
      <c r="F229" s="185" t="s">
        <v>441</v>
      </c>
      <c r="G229" s="186" t="s">
        <v>96</v>
      </c>
      <c r="H229" s="24"/>
      <c r="I229" s="17"/>
      <c r="J229" s="18"/>
      <c r="K229" s="18"/>
      <c r="L229" s="29" t="s">
        <v>108</v>
      </c>
      <c r="M229" s="30"/>
      <c r="N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6" t="str">
        <f t="shared" si="24"/>
        <v xml:space="preserve"> </v>
      </c>
      <c r="Q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6" t="str">
        <f t="shared" si="25"/>
        <v xml:space="preserve"> </v>
      </c>
      <c r="S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6" t="str">
        <f t="shared" si="26"/>
        <v xml:space="preserve"> </v>
      </c>
      <c r="U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6" t="str">
        <f t="shared" si="27"/>
        <v xml:space="preserve"> </v>
      </c>
      <c r="X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6" t="str">
        <f t="shared" si="28"/>
        <v xml:space="preserve"> </v>
      </c>
      <c r="Z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6" t="str">
        <f t="shared" si="29"/>
        <v xml:space="preserve"> </v>
      </c>
      <c r="AB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8" customFormat="1" ht="13.5">
      <c r="A230" s="183" t="str">
        <f t="shared" si="30"/>
        <v>71050100000000</v>
      </c>
      <c r="B230" s="184" t="s">
        <v>439</v>
      </c>
      <c r="C230" s="133" t="s">
        <v>149</v>
      </c>
      <c r="D230" s="132" t="s">
        <v>106</v>
      </c>
      <c r="E230" s="131" t="s">
        <v>441</v>
      </c>
      <c r="F230" s="185" t="s">
        <v>441</v>
      </c>
      <c r="G230" s="186" t="s">
        <v>440</v>
      </c>
      <c r="H230" s="174">
        <v>2510</v>
      </c>
      <c r="I230" s="165" t="s">
        <v>149</v>
      </c>
      <c r="J230" s="166">
        <v>1</v>
      </c>
      <c r="K230" s="166">
        <v>0</v>
      </c>
      <c r="L230" s="167" t="s">
        <v>232</v>
      </c>
      <c r="M230" s="175"/>
      <c r="N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7" t="str">
        <f t="shared" si="24"/>
        <v xml:space="preserve"> </v>
      </c>
      <c r="Q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7" t="str">
        <f t="shared" si="25"/>
        <v xml:space="preserve"> </v>
      </c>
      <c r="S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7" t="str">
        <f t="shared" si="26"/>
        <v xml:space="preserve"> </v>
      </c>
      <c r="U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7" t="str">
        <f t="shared" si="27"/>
        <v xml:space="preserve"> </v>
      </c>
      <c r="X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7" t="str">
        <f t="shared" si="28"/>
        <v xml:space="preserve"> </v>
      </c>
      <c r="Z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7" t="str">
        <f t="shared" si="29"/>
        <v xml:space="preserve"> </v>
      </c>
      <c r="AB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6" customFormat="1" ht="12.75">
      <c r="A231" s="183" t="str">
        <f t="shared" si="30"/>
        <v>71050100000001</v>
      </c>
      <c r="B231" s="184" t="s">
        <v>439</v>
      </c>
      <c r="C231" s="133" t="s">
        <v>149</v>
      </c>
      <c r="D231" s="132" t="s">
        <v>106</v>
      </c>
      <c r="E231" s="131" t="s">
        <v>441</v>
      </c>
      <c r="F231" s="185" t="s">
        <v>441</v>
      </c>
      <c r="G231" s="186" t="s">
        <v>96</v>
      </c>
      <c r="H231" s="16"/>
      <c r="I231" s="17"/>
      <c r="J231" s="18"/>
      <c r="K231" s="18"/>
      <c r="L231" s="29" t="s">
        <v>110</v>
      </c>
      <c r="M231" s="30"/>
      <c r="N231" s="189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9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6" t="str">
        <f t="shared" si="24"/>
        <v xml:space="preserve"> </v>
      </c>
      <c r="Q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6" t="str">
        <f t="shared" si="25"/>
        <v xml:space="preserve"> </v>
      </c>
      <c r="S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6" t="str">
        <f t="shared" si="26"/>
        <v xml:space="preserve"> </v>
      </c>
      <c r="U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9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6" t="str">
        <f t="shared" si="27"/>
        <v xml:space="preserve"> </v>
      </c>
      <c r="X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6" t="str">
        <f t="shared" si="28"/>
        <v xml:space="preserve"> </v>
      </c>
      <c r="Z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6" t="str">
        <f t="shared" si="29"/>
        <v xml:space="preserve"> </v>
      </c>
      <c r="AB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2" customFormat="1" ht="12.75">
      <c r="A232" s="183" t="str">
        <f t="shared" si="30"/>
        <v>71050101000000</v>
      </c>
      <c r="B232" s="184" t="s">
        <v>439</v>
      </c>
      <c r="C232" s="133" t="s">
        <v>149</v>
      </c>
      <c r="D232" s="132" t="s">
        <v>106</v>
      </c>
      <c r="E232" s="131" t="s">
        <v>106</v>
      </c>
      <c r="F232" s="185" t="s">
        <v>441</v>
      </c>
      <c r="G232" s="186" t="s">
        <v>440</v>
      </c>
      <c r="H232" s="150">
        <v>2511</v>
      </c>
      <c r="I232" s="151" t="s">
        <v>149</v>
      </c>
      <c r="J232" s="152">
        <v>1</v>
      </c>
      <c r="K232" s="152">
        <v>1</v>
      </c>
      <c r="L232" s="153" t="s">
        <v>232</v>
      </c>
      <c r="M232" s="154"/>
      <c r="N232" s="191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1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8" t="str">
        <f t="shared" si="24"/>
        <v xml:space="preserve"> </v>
      </c>
      <c r="Q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8" t="str">
        <f t="shared" si="25"/>
        <v xml:space="preserve"> </v>
      </c>
      <c r="S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8" t="str">
        <f t="shared" si="26"/>
        <v xml:space="preserve"> </v>
      </c>
      <c r="U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1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8" t="str">
        <f t="shared" si="27"/>
        <v xml:space="preserve"> </v>
      </c>
      <c r="X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8" t="str">
        <f t="shared" si="28"/>
        <v xml:space="preserve"> </v>
      </c>
      <c r="Z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8" t="str">
        <f t="shared" si="29"/>
        <v xml:space="preserve"> </v>
      </c>
      <c r="AB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6" customFormat="1" ht="12.75">
      <c r="A233" s="183" t="str">
        <f t="shared" si="30"/>
        <v>71050101000001</v>
      </c>
      <c r="B233" s="184" t="s">
        <v>439</v>
      </c>
      <c r="C233" s="133" t="s">
        <v>149</v>
      </c>
      <c r="D233" s="132" t="s">
        <v>106</v>
      </c>
      <c r="E233" s="131" t="s">
        <v>106</v>
      </c>
      <c r="F233" s="185" t="s">
        <v>441</v>
      </c>
      <c r="G233" s="186" t="s">
        <v>96</v>
      </c>
      <c r="H233" s="16"/>
      <c r="I233" s="24"/>
      <c r="J233" s="25"/>
      <c r="K233" s="25"/>
      <c r="L233" s="29" t="s">
        <v>108</v>
      </c>
      <c r="M233" s="30"/>
      <c r="N233" s="189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9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6" t="str">
        <f t="shared" si="24"/>
        <v xml:space="preserve"> </v>
      </c>
      <c r="Q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6" t="str">
        <f t="shared" si="25"/>
        <v xml:space="preserve"> </v>
      </c>
      <c r="S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6" t="str">
        <f t="shared" si="26"/>
        <v xml:space="preserve"> </v>
      </c>
      <c r="U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9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6" t="str">
        <f t="shared" si="27"/>
        <v xml:space="preserve"> </v>
      </c>
      <c r="X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6" t="str">
        <f t="shared" si="28"/>
        <v xml:space="preserve"> </v>
      </c>
      <c r="Z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6" t="str">
        <f t="shared" si="29"/>
        <v xml:space="preserve"> </v>
      </c>
      <c r="AB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7" customFormat="1" ht="13.5">
      <c r="A234" s="183" t="str">
        <f t="shared" si="30"/>
        <v>71050101010000</v>
      </c>
      <c r="B234" s="184" t="s">
        <v>439</v>
      </c>
      <c r="C234" s="133" t="s">
        <v>149</v>
      </c>
      <c r="D234" s="132" t="s">
        <v>106</v>
      </c>
      <c r="E234" s="131" t="s">
        <v>106</v>
      </c>
      <c r="F234" s="185" t="s">
        <v>106</v>
      </c>
      <c r="G234" s="186" t="s">
        <v>440</v>
      </c>
      <c r="H234" s="145"/>
      <c r="I234" s="146"/>
      <c r="J234" s="147"/>
      <c r="K234" s="147"/>
      <c r="L234" s="26" t="s">
        <v>233</v>
      </c>
      <c r="M234" s="27"/>
      <c r="N234" s="196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6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9" t="str">
        <f t="shared" si="24"/>
        <v xml:space="preserve"> </v>
      </c>
      <c r="Q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9" t="str">
        <f t="shared" si="25"/>
        <v xml:space="preserve"> </v>
      </c>
      <c r="S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9" t="str">
        <f t="shared" si="26"/>
        <v xml:space="preserve"> </v>
      </c>
      <c r="U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6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9" t="str">
        <f t="shared" si="27"/>
        <v xml:space="preserve"> </v>
      </c>
      <c r="X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9" t="str">
        <f t="shared" si="28"/>
        <v xml:space="preserve"> </v>
      </c>
      <c r="Z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9" t="str">
        <f t="shared" si="29"/>
        <v xml:space="preserve"> </v>
      </c>
      <c r="AB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6" customFormat="1">
      <c r="A235" s="183" t="str">
        <f t="shared" si="30"/>
        <v>71050101014213</v>
      </c>
      <c r="B235" s="184" t="s">
        <v>439</v>
      </c>
      <c r="C235" s="133" t="s">
        <v>149</v>
      </c>
      <c r="D235" s="132" t="s">
        <v>106</v>
      </c>
      <c r="E235" s="131" t="s">
        <v>106</v>
      </c>
      <c r="F235" s="185" t="s">
        <v>106</v>
      </c>
      <c r="G235" s="130">
        <v>4213</v>
      </c>
      <c r="H235" s="24"/>
      <c r="I235" s="24"/>
      <c r="J235" s="25"/>
      <c r="K235" s="25"/>
      <c r="L235" s="29" t="s">
        <v>115</v>
      </c>
      <c r="M235" s="30">
        <v>4213</v>
      </c>
      <c r="N235" s="182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2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30" t="str">
        <f t="shared" si="24"/>
        <v xml:space="preserve"> </v>
      </c>
      <c r="Q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30" t="str">
        <f t="shared" si="25"/>
        <v xml:space="preserve"> </v>
      </c>
      <c r="S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30" t="str">
        <f t="shared" si="26"/>
        <v xml:space="preserve"> </v>
      </c>
      <c r="U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2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30" t="str">
        <f t="shared" si="27"/>
        <v xml:space="preserve"> </v>
      </c>
      <c r="X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30" t="str">
        <f t="shared" si="28"/>
        <v xml:space="preserve"> </v>
      </c>
      <c r="Z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30" t="str">
        <f t="shared" si="29"/>
        <v xml:space="preserve"> </v>
      </c>
      <c r="AB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6" customFormat="1" hidden="1">
      <c r="A236" s="183" t="str">
        <f t="shared" si="30"/>
        <v>71050101015112</v>
      </c>
      <c r="B236" s="184" t="s">
        <v>439</v>
      </c>
      <c r="C236" s="133" t="s">
        <v>149</v>
      </c>
      <c r="D236" s="132" t="s">
        <v>106</v>
      </c>
      <c r="E236" s="131" t="s">
        <v>106</v>
      </c>
      <c r="F236" s="185" t="s">
        <v>106</v>
      </c>
      <c r="G236" s="130">
        <v>5112</v>
      </c>
      <c r="H236" s="24"/>
      <c r="I236" s="24"/>
      <c r="J236" s="25"/>
      <c r="K236" s="25"/>
      <c r="L236" s="29" t="s">
        <v>173</v>
      </c>
      <c r="M236" s="30">
        <v>5112</v>
      </c>
      <c r="N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30" t="str">
        <f t="shared" si="24"/>
        <v xml:space="preserve"> </v>
      </c>
      <c r="Q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30" t="str">
        <f t="shared" si="25"/>
        <v xml:space="preserve"> </v>
      </c>
      <c r="S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30" t="str">
        <f t="shared" si="26"/>
        <v xml:space="preserve"> </v>
      </c>
      <c r="U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30" t="str">
        <f t="shared" si="27"/>
        <v xml:space="preserve"> </v>
      </c>
      <c r="X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30" t="str">
        <f t="shared" si="28"/>
        <v xml:space="preserve"> </v>
      </c>
      <c r="Z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30" t="str">
        <f t="shared" si="29"/>
        <v xml:space="preserve"> </v>
      </c>
      <c r="AB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6" customFormat="1" hidden="1">
      <c r="A237" s="183" t="str">
        <f t="shared" si="30"/>
        <v>71050101015113</v>
      </c>
      <c r="B237" s="184" t="s">
        <v>439</v>
      </c>
      <c r="C237" s="133" t="s">
        <v>149</v>
      </c>
      <c r="D237" s="132" t="s">
        <v>106</v>
      </c>
      <c r="E237" s="131" t="s">
        <v>106</v>
      </c>
      <c r="F237" s="185" t="s">
        <v>106</v>
      </c>
      <c r="G237" s="186">
        <v>5113</v>
      </c>
      <c r="H237" s="24"/>
      <c r="I237" s="24"/>
      <c r="J237" s="25"/>
      <c r="K237" s="25"/>
      <c r="L237" s="28" t="s">
        <v>174</v>
      </c>
      <c r="M237" s="11">
        <v>5113</v>
      </c>
      <c r="N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30" t="str">
        <f t="shared" si="24"/>
        <v xml:space="preserve"> </v>
      </c>
      <c r="Q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30" t="str">
        <f t="shared" si="25"/>
        <v xml:space="preserve"> </v>
      </c>
      <c r="S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30" t="str">
        <f t="shared" si="26"/>
        <v xml:space="preserve"> </v>
      </c>
      <c r="U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30" t="str">
        <f t="shared" si="27"/>
        <v xml:space="preserve"> </v>
      </c>
      <c r="X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30" t="str">
        <f t="shared" si="28"/>
        <v xml:space="preserve"> </v>
      </c>
      <c r="Z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30" t="str">
        <f t="shared" si="29"/>
        <v xml:space="preserve"> </v>
      </c>
      <c r="AB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7" customFormat="1" ht="27" hidden="1">
      <c r="A238" s="183" t="str">
        <f t="shared" si="30"/>
        <v>71050101020000</v>
      </c>
      <c r="B238" s="184" t="s">
        <v>439</v>
      </c>
      <c r="C238" s="133" t="s">
        <v>149</v>
      </c>
      <c r="D238" s="132" t="s">
        <v>106</v>
      </c>
      <c r="E238" s="131" t="s">
        <v>106</v>
      </c>
      <c r="F238" s="185" t="s">
        <v>140</v>
      </c>
      <c r="G238" s="186" t="s">
        <v>440</v>
      </c>
      <c r="H238" s="145"/>
      <c r="I238" s="146"/>
      <c r="J238" s="147"/>
      <c r="K238" s="147"/>
      <c r="L238" s="26" t="s">
        <v>234</v>
      </c>
      <c r="M238" s="27"/>
      <c r="N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9" t="str">
        <f t="shared" si="24"/>
        <v xml:space="preserve"> </v>
      </c>
      <c r="Q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9" t="str">
        <f t="shared" si="25"/>
        <v xml:space="preserve"> </v>
      </c>
      <c r="S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9" t="str">
        <f t="shared" si="26"/>
        <v xml:space="preserve"> </v>
      </c>
      <c r="U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9" t="str">
        <f t="shared" si="27"/>
        <v xml:space="preserve"> </v>
      </c>
      <c r="X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9" t="str">
        <f t="shared" si="28"/>
        <v xml:space="preserve"> </v>
      </c>
      <c r="Z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9" t="str">
        <f t="shared" si="29"/>
        <v xml:space="preserve"> </v>
      </c>
      <c r="AB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6" customFormat="1" hidden="1">
      <c r="A239" s="183" t="str">
        <f t="shared" si="30"/>
        <v>71050101024213</v>
      </c>
      <c r="B239" s="184" t="s">
        <v>439</v>
      </c>
      <c r="C239" s="133" t="s">
        <v>149</v>
      </c>
      <c r="D239" s="132" t="s">
        <v>106</v>
      </c>
      <c r="E239" s="131" t="s">
        <v>106</v>
      </c>
      <c r="F239" s="185" t="s">
        <v>140</v>
      </c>
      <c r="G239" s="130">
        <v>4213</v>
      </c>
      <c r="H239" s="24"/>
      <c r="I239" s="24"/>
      <c r="J239" s="25"/>
      <c r="K239" s="25"/>
      <c r="L239" s="29" t="s">
        <v>115</v>
      </c>
      <c r="M239" s="30">
        <v>4213</v>
      </c>
      <c r="N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30" t="str">
        <f t="shared" si="24"/>
        <v xml:space="preserve"> </v>
      </c>
      <c r="Q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30" t="str">
        <f t="shared" si="25"/>
        <v xml:space="preserve"> </v>
      </c>
      <c r="S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30" t="str">
        <f t="shared" si="26"/>
        <v xml:space="preserve"> </v>
      </c>
      <c r="U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30" t="str">
        <f t="shared" si="27"/>
        <v xml:space="preserve"> </v>
      </c>
      <c r="X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30" t="str">
        <f t="shared" si="28"/>
        <v xml:space="preserve"> </v>
      </c>
      <c r="Z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30" t="str">
        <f t="shared" si="29"/>
        <v xml:space="preserve"> </v>
      </c>
      <c r="AB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6" customFormat="1" ht="65.25" hidden="1">
      <c r="A240" s="183" t="str">
        <f t="shared" si="30"/>
        <v>71050101030000</v>
      </c>
      <c r="B240" s="184" t="s">
        <v>439</v>
      </c>
      <c r="C240" s="133" t="s">
        <v>149</v>
      </c>
      <c r="D240" s="132" t="s">
        <v>106</v>
      </c>
      <c r="E240" s="131" t="s">
        <v>106</v>
      </c>
      <c r="F240" s="185" t="s">
        <v>442</v>
      </c>
      <c r="G240" s="186" t="s">
        <v>440</v>
      </c>
      <c r="H240" s="145"/>
      <c r="I240" s="146"/>
      <c r="J240" s="147"/>
      <c r="K240" s="147"/>
      <c r="L240" s="26" t="s">
        <v>489</v>
      </c>
      <c r="M240" s="27" t="s">
        <v>81</v>
      </c>
      <c r="N240" s="196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6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9" t="str">
        <f t="shared" si="24"/>
        <v xml:space="preserve"> </v>
      </c>
      <c r="Q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9" t="str">
        <f t="shared" si="25"/>
        <v xml:space="preserve"> </v>
      </c>
      <c r="S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9" t="str">
        <f t="shared" si="26"/>
        <v xml:space="preserve"> </v>
      </c>
      <c r="U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6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9" t="str">
        <f t="shared" si="27"/>
        <v xml:space="preserve"> </v>
      </c>
      <c r="X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9" t="str">
        <f t="shared" si="28"/>
        <v xml:space="preserve"> </v>
      </c>
      <c r="Z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9" t="str">
        <f t="shared" si="29"/>
        <v xml:space="preserve"> </v>
      </c>
      <c r="AB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6" customFormat="1" ht="54" hidden="1">
      <c r="A241" s="183">
        <v>71050101040000</v>
      </c>
      <c r="B241" s="184" t="s">
        <v>439</v>
      </c>
      <c r="C241" s="133" t="s">
        <v>149</v>
      </c>
      <c r="D241" s="132" t="s">
        <v>106</v>
      </c>
      <c r="E241" s="131" t="s">
        <v>106</v>
      </c>
      <c r="F241" s="185" t="s">
        <v>155</v>
      </c>
      <c r="G241" s="186" t="s">
        <v>440</v>
      </c>
      <c r="H241" s="145"/>
      <c r="I241" s="146"/>
      <c r="J241" s="147"/>
      <c r="K241" s="147"/>
      <c r="L241" s="26" t="s">
        <v>59</v>
      </c>
      <c r="M241" s="27"/>
      <c r="N241" s="196"/>
      <c r="O241" s="196"/>
      <c r="P241" s="229" t="str">
        <f t="shared" si="24"/>
        <v xml:space="preserve"> </v>
      </c>
      <c r="Q241" s="196"/>
      <c r="R241" s="229" t="str">
        <f t="shared" si="25"/>
        <v xml:space="preserve"> </v>
      </c>
      <c r="S241" s="196"/>
      <c r="T241" s="229" t="str">
        <f t="shared" si="26"/>
        <v xml:space="preserve"> </v>
      </c>
      <c r="U241" s="196"/>
      <c r="V241" s="196"/>
      <c r="W241" s="229" t="str">
        <f t="shared" si="27"/>
        <v xml:space="preserve"> </v>
      </c>
      <c r="X241" s="196"/>
      <c r="Y241" s="229" t="str">
        <f t="shared" si="28"/>
        <v xml:space="preserve"> </v>
      </c>
      <c r="Z241" s="196"/>
      <c r="AA241" s="229" t="str">
        <f t="shared" si="29"/>
        <v xml:space="preserve"> </v>
      </c>
      <c r="AB241" s="196"/>
    </row>
    <row r="242" spans="1:28" s="136" customFormat="1" ht="13.5" hidden="1">
      <c r="A242" s="183">
        <v>71050101044861</v>
      </c>
      <c r="B242" s="184" t="s">
        <v>439</v>
      </c>
      <c r="C242" s="133" t="s">
        <v>149</v>
      </c>
      <c r="D242" s="132" t="s">
        <v>106</v>
      </c>
      <c r="E242" s="131" t="s">
        <v>106</v>
      </c>
      <c r="F242" s="185" t="s">
        <v>155</v>
      </c>
      <c r="G242" s="186">
        <v>4861</v>
      </c>
      <c r="H242" s="145"/>
      <c r="I242" s="146"/>
      <c r="J242" s="147"/>
      <c r="K242" s="147"/>
      <c r="L242" s="26" t="s">
        <v>134</v>
      </c>
      <c r="M242" s="27">
        <v>4861</v>
      </c>
      <c r="N242" s="196"/>
      <c r="O242" s="196"/>
      <c r="P242" s="229" t="str">
        <f t="shared" si="24"/>
        <v xml:space="preserve"> </v>
      </c>
      <c r="Q242" s="196"/>
      <c r="R242" s="229" t="str">
        <f t="shared" si="25"/>
        <v xml:space="preserve"> </v>
      </c>
      <c r="S242" s="196"/>
      <c r="T242" s="229" t="str">
        <f t="shared" si="26"/>
        <v xml:space="preserve"> </v>
      </c>
      <c r="U242" s="196"/>
      <c r="V242" s="196"/>
      <c r="W242" s="229" t="str">
        <f t="shared" si="27"/>
        <v xml:space="preserve"> </v>
      </c>
      <c r="X242" s="196"/>
      <c r="Y242" s="229" t="str">
        <f t="shared" si="28"/>
        <v xml:space="preserve"> </v>
      </c>
      <c r="Z242" s="196"/>
      <c r="AA242" s="229" t="str">
        <f t="shared" si="29"/>
        <v xml:space="preserve"> </v>
      </c>
      <c r="AB242" s="196"/>
    </row>
    <row r="243" spans="1:28" s="136" customFormat="1" ht="54" hidden="1">
      <c r="A243" s="183">
        <v>71050101050000</v>
      </c>
      <c r="B243" s="184" t="s">
        <v>439</v>
      </c>
      <c r="C243" s="133" t="s">
        <v>149</v>
      </c>
      <c r="D243" s="132" t="s">
        <v>106</v>
      </c>
      <c r="E243" s="131" t="s">
        <v>106</v>
      </c>
      <c r="F243" s="185" t="s">
        <v>149</v>
      </c>
      <c r="G243" s="186" t="s">
        <v>440</v>
      </c>
      <c r="H243" s="145"/>
      <c r="I243" s="146"/>
      <c r="J243" s="147"/>
      <c r="K243" s="147"/>
      <c r="L243" s="26" t="s">
        <v>60</v>
      </c>
      <c r="M243" s="27"/>
      <c r="N243" s="196"/>
      <c r="O243" s="196"/>
      <c r="P243" s="229" t="str">
        <f t="shared" si="24"/>
        <v xml:space="preserve"> </v>
      </c>
      <c r="Q243" s="196"/>
      <c r="R243" s="229" t="str">
        <f t="shared" si="25"/>
        <v xml:space="preserve"> </v>
      </c>
      <c r="S243" s="196"/>
      <c r="T243" s="229" t="str">
        <f t="shared" si="26"/>
        <v xml:space="preserve"> </v>
      </c>
      <c r="U243" s="196"/>
      <c r="V243" s="196"/>
      <c r="W243" s="229" t="str">
        <f t="shared" si="27"/>
        <v xml:space="preserve"> </v>
      </c>
      <c r="X243" s="196"/>
      <c r="Y243" s="229" t="str">
        <f t="shared" si="28"/>
        <v xml:space="preserve"> </v>
      </c>
      <c r="Z243" s="196"/>
      <c r="AA243" s="229" t="str">
        <f t="shared" si="29"/>
        <v xml:space="preserve"> </v>
      </c>
      <c r="AB243" s="196"/>
    </row>
    <row r="244" spans="1:28" s="136" customFormat="1" ht="13.5" hidden="1">
      <c r="A244" s="183">
        <v>71050101054861</v>
      </c>
      <c r="B244" s="184" t="s">
        <v>439</v>
      </c>
      <c r="C244" s="133" t="s">
        <v>149</v>
      </c>
      <c r="D244" s="132" t="s">
        <v>106</v>
      </c>
      <c r="E244" s="131" t="s">
        <v>106</v>
      </c>
      <c r="F244" s="185" t="s">
        <v>149</v>
      </c>
      <c r="G244" s="186">
        <v>4861</v>
      </c>
      <c r="H244" s="145"/>
      <c r="I244" s="146"/>
      <c r="J244" s="147"/>
      <c r="K244" s="147"/>
      <c r="L244" s="26" t="s">
        <v>134</v>
      </c>
      <c r="M244" s="27">
        <v>4861</v>
      </c>
      <c r="N244" s="196"/>
      <c r="O244" s="196"/>
      <c r="P244" s="229" t="str">
        <f t="shared" si="24"/>
        <v xml:space="preserve"> </v>
      </c>
      <c r="Q244" s="196"/>
      <c r="R244" s="229" t="str">
        <f t="shared" si="25"/>
        <v xml:space="preserve"> </v>
      </c>
      <c r="S244" s="196"/>
      <c r="T244" s="229" t="str">
        <f t="shared" si="26"/>
        <v xml:space="preserve"> </v>
      </c>
      <c r="U244" s="196"/>
      <c r="V244" s="196"/>
      <c r="W244" s="229" t="str">
        <f t="shared" si="27"/>
        <v xml:space="preserve"> </v>
      </c>
      <c r="X244" s="196"/>
      <c r="Y244" s="229" t="str">
        <f t="shared" si="28"/>
        <v xml:space="preserve"> </v>
      </c>
      <c r="Z244" s="196"/>
      <c r="AA244" s="229" t="str">
        <f t="shared" si="29"/>
        <v xml:space="preserve"> </v>
      </c>
      <c r="AB244" s="196"/>
    </row>
    <row r="245" spans="1:28" s="136" customFormat="1" ht="67.5" hidden="1">
      <c r="A245" s="183">
        <v>71050101060000</v>
      </c>
      <c r="B245" s="184" t="s">
        <v>439</v>
      </c>
      <c r="C245" s="133" t="s">
        <v>149</v>
      </c>
      <c r="D245" s="132" t="s">
        <v>106</v>
      </c>
      <c r="E245" s="131" t="s">
        <v>106</v>
      </c>
      <c r="F245" s="185" t="s">
        <v>157</v>
      </c>
      <c r="G245" s="186" t="s">
        <v>440</v>
      </c>
      <c r="H245" s="145"/>
      <c r="I245" s="146"/>
      <c r="J245" s="147"/>
      <c r="K245" s="147"/>
      <c r="L245" s="26" t="s">
        <v>61</v>
      </c>
      <c r="M245" s="27"/>
      <c r="N245" s="196"/>
      <c r="O245" s="196"/>
      <c r="P245" s="229" t="str">
        <f t="shared" si="24"/>
        <v xml:space="preserve"> </v>
      </c>
      <c r="Q245" s="196"/>
      <c r="R245" s="229" t="str">
        <f t="shared" si="25"/>
        <v xml:space="preserve"> </v>
      </c>
      <c r="S245" s="196"/>
      <c r="T245" s="229" t="str">
        <f t="shared" si="26"/>
        <v xml:space="preserve"> </v>
      </c>
      <c r="U245" s="196"/>
      <c r="V245" s="196"/>
      <c r="W245" s="229" t="str">
        <f t="shared" si="27"/>
        <v xml:space="preserve"> </v>
      </c>
      <c r="X245" s="196"/>
      <c r="Y245" s="229" t="str">
        <f t="shared" si="28"/>
        <v xml:space="preserve"> </v>
      </c>
      <c r="Z245" s="196"/>
      <c r="AA245" s="229" t="str">
        <f t="shared" si="29"/>
        <v xml:space="preserve"> </v>
      </c>
      <c r="AB245" s="196"/>
    </row>
    <row r="246" spans="1:28" s="136" customFormat="1" ht="13.5" hidden="1">
      <c r="A246" s="183">
        <v>71050101064861</v>
      </c>
      <c r="B246" s="184" t="s">
        <v>439</v>
      </c>
      <c r="C246" s="133" t="s">
        <v>149</v>
      </c>
      <c r="D246" s="132" t="s">
        <v>106</v>
      </c>
      <c r="E246" s="131" t="s">
        <v>106</v>
      </c>
      <c r="F246" s="185" t="s">
        <v>157</v>
      </c>
      <c r="G246" s="186">
        <v>4861</v>
      </c>
      <c r="H246" s="145"/>
      <c r="I246" s="146"/>
      <c r="J246" s="147"/>
      <c r="K246" s="147"/>
      <c r="L246" s="26" t="s">
        <v>134</v>
      </c>
      <c r="M246" s="27">
        <v>4861</v>
      </c>
      <c r="N246" s="196"/>
      <c r="O246" s="196"/>
      <c r="P246" s="229" t="str">
        <f t="shared" si="24"/>
        <v xml:space="preserve"> </v>
      </c>
      <c r="Q246" s="196"/>
      <c r="R246" s="229" t="str">
        <f t="shared" si="25"/>
        <v xml:space="preserve"> </v>
      </c>
      <c r="S246" s="196"/>
      <c r="T246" s="229" t="str">
        <f t="shared" si="26"/>
        <v xml:space="preserve"> </v>
      </c>
      <c r="U246" s="196"/>
      <c r="V246" s="196"/>
      <c r="W246" s="229" t="str">
        <f t="shared" si="27"/>
        <v xml:space="preserve"> </v>
      </c>
      <c r="X246" s="196"/>
      <c r="Y246" s="229" t="str">
        <f t="shared" si="28"/>
        <v xml:space="preserve"> </v>
      </c>
      <c r="Z246" s="196"/>
      <c r="AA246" s="229" t="str">
        <f t="shared" si="29"/>
        <v xml:space="preserve"> </v>
      </c>
      <c r="AB246" s="196"/>
    </row>
    <row r="247" spans="1:28" s="136" customFormat="1" ht="54" hidden="1">
      <c r="A247" s="183">
        <v>71050101070000</v>
      </c>
      <c r="B247" s="184" t="s">
        <v>439</v>
      </c>
      <c r="C247" s="133" t="s">
        <v>149</v>
      </c>
      <c r="D247" s="132" t="s">
        <v>106</v>
      </c>
      <c r="E247" s="131" t="s">
        <v>106</v>
      </c>
      <c r="F247" s="185" t="s">
        <v>183</v>
      </c>
      <c r="G247" s="186" t="s">
        <v>440</v>
      </c>
      <c r="H247" s="145"/>
      <c r="I247" s="146"/>
      <c r="J247" s="147"/>
      <c r="K247" s="147"/>
      <c r="L247" s="26" t="s">
        <v>62</v>
      </c>
      <c r="M247" s="27"/>
      <c r="N247" s="196"/>
      <c r="O247" s="196"/>
      <c r="P247" s="229" t="str">
        <f t="shared" si="24"/>
        <v xml:space="preserve"> </v>
      </c>
      <c r="Q247" s="196"/>
      <c r="R247" s="229" t="str">
        <f t="shared" si="25"/>
        <v xml:space="preserve"> </v>
      </c>
      <c r="S247" s="196"/>
      <c r="T247" s="229" t="str">
        <f t="shared" si="26"/>
        <v xml:space="preserve"> </v>
      </c>
      <c r="U247" s="196"/>
      <c r="V247" s="196"/>
      <c r="W247" s="229" t="str">
        <f t="shared" si="27"/>
        <v xml:space="preserve"> </v>
      </c>
      <c r="X247" s="196"/>
      <c r="Y247" s="229" t="str">
        <f t="shared" si="28"/>
        <v xml:space="preserve"> </v>
      </c>
      <c r="Z247" s="196"/>
      <c r="AA247" s="229" t="str">
        <f t="shared" si="29"/>
        <v xml:space="preserve"> </v>
      </c>
      <c r="AB247" s="196"/>
    </row>
    <row r="248" spans="1:28" s="136" customFormat="1" ht="13.5" hidden="1">
      <c r="A248" s="183">
        <v>71050101074861</v>
      </c>
      <c r="B248" s="184" t="s">
        <v>439</v>
      </c>
      <c r="C248" s="133" t="s">
        <v>149</v>
      </c>
      <c r="D248" s="132" t="s">
        <v>106</v>
      </c>
      <c r="E248" s="131" t="s">
        <v>106</v>
      </c>
      <c r="F248" s="185" t="s">
        <v>183</v>
      </c>
      <c r="G248" s="186">
        <v>4861</v>
      </c>
      <c r="H248" s="145"/>
      <c r="I248" s="146"/>
      <c r="J248" s="147"/>
      <c r="K248" s="147"/>
      <c r="L248" s="26" t="s">
        <v>134</v>
      </c>
      <c r="M248" s="27">
        <v>4861</v>
      </c>
      <c r="N248" s="196"/>
      <c r="O248" s="196"/>
      <c r="P248" s="229" t="str">
        <f t="shared" si="24"/>
        <v xml:space="preserve"> </v>
      </c>
      <c r="Q248" s="196"/>
      <c r="R248" s="229" t="str">
        <f t="shared" si="25"/>
        <v xml:space="preserve"> </v>
      </c>
      <c r="S248" s="196"/>
      <c r="T248" s="229" t="str">
        <f t="shared" si="26"/>
        <v xml:space="preserve"> </v>
      </c>
      <c r="U248" s="196"/>
      <c r="V248" s="196"/>
      <c r="W248" s="229" t="str">
        <f t="shared" si="27"/>
        <v xml:space="preserve"> </v>
      </c>
      <c r="X248" s="196"/>
      <c r="Y248" s="229" t="str">
        <f t="shared" si="28"/>
        <v xml:space="preserve"> </v>
      </c>
      <c r="Z248" s="196"/>
      <c r="AA248" s="229" t="str">
        <f t="shared" si="29"/>
        <v xml:space="preserve"> </v>
      </c>
      <c r="AB248" s="196"/>
    </row>
    <row r="249" spans="1:28" s="136" customFormat="1" hidden="1">
      <c r="A249" s="183" t="str">
        <f t="shared" si="30"/>
        <v>71050101034861</v>
      </c>
      <c r="B249" s="184" t="s">
        <v>439</v>
      </c>
      <c r="C249" s="133" t="s">
        <v>149</v>
      </c>
      <c r="D249" s="132" t="s">
        <v>106</v>
      </c>
      <c r="E249" s="131" t="s">
        <v>106</v>
      </c>
      <c r="F249" s="185" t="s">
        <v>442</v>
      </c>
      <c r="G249" s="186" t="s">
        <v>84</v>
      </c>
      <c r="H249" s="193"/>
      <c r="I249" s="193"/>
      <c r="J249" s="194"/>
      <c r="K249" s="195"/>
      <c r="L249" s="35" t="s">
        <v>134</v>
      </c>
      <c r="M249" s="30" t="s">
        <v>84</v>
      </c>
      <c r="N249" s="182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2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30" t="str">
        <f t="shared" si="24"/>
        <v xml:space="preserve"> </v>
      </c>
      <c r="Q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30" t="str">
        <f t="shared" si="25"/>
        <v xml:space="preserve"> </v>
      </c>
      <c r="S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30" t="str">
        <f t="shared" si="26"/>
        <v xml:space="preserve"> </v>
      </c>
      <c r="U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2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30" t="str">
        <f t="shared" si="27"/>
        <v xml:space="preserve"> </v>
      </c>
      <c r="X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30" t="str">
        <f t="shared" si="28"/>
        <v xml:space="preserve"> </v>
      </c>
      <c r="Z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30" t="str">
        <f t="shared" si="29"/>
        <v xml:space="preserve"> </v>
      </c>
      <c r="AB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8" customFormat="1" ht="13.5" hidden="1">
      <c r="A250" s="183" t="str">
        <f t="shared" si="30"/>
        <v>71050300000000</v>
      </c>
      <c r="B250" s="184" t="s">
        <v>439</v>
      </c>
      <c r="C250" s="133" t="s">
        <v>149</v>
      </c>
      <c r="D250" s="132" t="s">
        <v>442</v>
      </c>
      <c r="E250" s="131" t="s">
        <v>441</v>
      </c>
      <c r="F250" s="185" t="s">
        <v>441</v>
      </c>
      <c r="G250" s="186" t="s">
        <v>440</v>
      </c>
      <c r="H250" s="174">
        <v>2530</v>
      </c>
      <c r="I250" s="165" t="s">
        <v>149</v>
      </c>
      <c r="J250" s="166">
        <v>3</v>
      </c>
      <c r="K250" s="166">
        <v>0</v>
      </c>
      <c r="L250" s="167" t="s">
        <v>235</v>
      </c>
      <c r="M250" s="175"/>
      <c r="N250" s="187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7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7" t="str">
        <f t="shared" si="24"/>
        <v xml:space="preserve"> </v>
      </c>
      <c r="Q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7" t="str">
        <f t="shared" si="25"/>
        <v xml:space="preserve"> </v>
      </c>
      <c r="S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7" t="str">
        <f t="shared" si="26"/>
        <v xml:space="preserve"> </v>
      </c>
      <c r="U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7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7" t="str">
        <f t="shared" si="27"/>
        <v xml:space="preserve"> </v>
      </c>
      <c r="X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7" t="str">
        <f t="shared" si="28"/>
        <v xml:space="preserve"> </v>
      </c>
      <c r="Z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7" t="str">
        <f t="shared" si="29"/>
        <v xml:space="preserve"> </v>
      </c>
      <c r="AB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6" customFormat="1" ht="12.75" hidden="1">
      <c r="A251" s="183" t="str">
        <f t="shared" si="30"/>
        <v>71050300000001</v>
      </c>
      <c r="B251" s="184" t="s">
        <v>439</v>
      </c>
      <c r="C251" s="133" t="s">
        <v>149</v>
      </c>
      <c r="D251" s="132" t="s">
        <v>442</v>
      </c>
      <c r="E251" s="131" t="s">
        <v>441</v>
      </c>
      <c r="F251" s="185" t="s">
        <v>441</v>
      </c>
      <c r="G251" s="186" t="s">
        <v>96</v>
      </c>
      <c r="H251" s="16"/>
      <c r="I251" s="17"/>
      <c r="J251" s="18"/>
      <c r="K251" s="18"/>
      <c r="L251" s="29" t="s">
        <v>110</v>
      </c>
      <c r="M251" s="34"/>
      <c r="N251" s="189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9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6" t="str">
        <f t="shared" si="24"/>
        <v xml:space="preserve"> </v>
      </c>
      <c r="Q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6" t="str">
        <f t="shared" si="25"/>
        <v xml:space="preserve"> </v>
      </c>
      <c r="S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6" t="str">
        <f t="shared" si="26"/>
        <v xml:space="preserve"> </v>
      </c>
      <c r="U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9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6" t="str">
        <f t="shared" si="27"/>
        <v xml:space="preserve"> </v>
      </c>
      <c r="X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6" t="str">
        <f t="shared" si="28"/>
        <v xml:space="preserve"> </v>
      </c>
      <c r="Z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6" t="str">
        <f t="shared" si="29"/>
        <v xml:space="preserve"> </v>
      </c>
      <c r="AB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2" customFormat="1" ht="12.75" hidden="1">
      <c r="A252" s="183" t="str">
        <f t="shared" si="30"/>
        <v>71050301000000</v>
      </c>
      <c r="B252" s="184" t="s">
        <v>439</v>
      </c>
      <c r="C252" s="133" t="s">
        <v>149</v>
      </c>
      <c r="D252" s="132" t="s">
        <v>442</v>
      </c>
      <c r="E252" s="131" t="s">
        <v>106</v>
      </c>
      <c r="F252" s="185" t="s">
        <v>441</v>
      </c>
      <c r="G252" s="186" t="s">
        <v>440</v>
      </c>
      <c r="H252" s="150">
        <v>2531</v>
      </c>
      <c r="I252" s="151" t="s">
        <v>149</v>
      </c>
      <c r="J252" s="152">
        <v>3</v>
      </c>
      <c r="K252" s="152">
        <v>1</v>
      </c>
      <c r="L252" s="153" t="s">
        <v>236</v>
      </c>
      <c r="M252" s="154"/>
      <c r="N252" s="191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1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8" t="str">
        <f t="shared" si="24"/>
        <v xml:space="preserve"> </v>
      </c>
      <c r="Q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8" t="str">
        <f t="shared" si="25"/>
        <v xml:space="preserve"> </v>
      </c>
      <c r="S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8" t="str">
        <f t="shared" si="26"/>
        <v xml:space="preserve"> </v>
      </c>
      <c r="U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1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8" t="str">
        <f t="shared" si="27"/>
        <v xml:space="preserve"> </v>
      </c>
      <c r="X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8" t="str">
        <f t="shared" si="28"/>
        <v xml:space="preserve"> </v>
      </c>
      <c r="Z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8" t="str">
        <f t="shared" si="29"/>
        <v xml:space="preserve"> </v>
      </c>
      <c r="AB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6" customFormat="1" ht="12.75" hidden="1">
      <c r="A253" s="183" t="str">
        <f t="shared" si="30"/>
        <v>71050301000001</v>
      </c>
      <c r="B253" s="184" t="s">
        <v>439</v>
      </c>
      <c r="C253" s="133" t="s">
        <v>149</v>
      </c>
      <c r="D253" s="132" t="s">
        <v>442</v>
      </c>
      <c r="E253" s="131" t="s">
        <v>106</v>
      </c>
      <c r="F253" s="185" t="s">
        <v>441</v>
      </c>
      <c r="G253" s="186" t="s">
        <v>96</v>
      </c>
      <c r="H253" s="16"/>
      <c r="I253" s="24"/>
      <c r="J253" s="25"/>
      <c r="K253" s="25"/>
      <c r="L253" s="29" t="s">
        <v>108</v>
      </c>
      <c r="M253" s="43"/>
      <c r="N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6" t="str">
        <f t="shared" si="24"/>
        <v xml:space="preserve"> </v>
      </c>
      <c r="Q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6" t="str">
        <f t="shared" si="25"/>
        <v xml:space="preserve"> </v>
      </c>
      <c r="S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6" t="str">
        <f t="shared" si="26"/>
        <v xml:space="preserve"> </v>
      </c>
      <c r="U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6" t="str">
        <f t="shared" si="27"/>
        <v xml:space="preserve"> </v>
      </c>
      <c r="X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6" t="str">
        <f t="shared" si="28"/>
        <v xml:space="preserve"> </v>
      </c>
      <c r="Z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6" t="str">
        <f t="shared" si="29"/>
        <v xml:space="preserve"> </v>
      </c>
      <c r="AB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7" customFormat="1" ht="13.5" hidden="1">
      <c r="A254" s="183" t="str">
        <f t="shared" si="30"/>
        <v>71050301010000</v>
      </c>
      <c r="B254" s="184" t="s">
        <v>439</v>
      </c>
      <c r="C254" s="133" t="s">
        <v>149</v>
      </c>
      <c r="D254" s="132" t="s">
        <v>442</v>
      </c>
      <c r="E254" s="131" t="s">
        <v>106</v>
      </c>
      <c r="F254" s="185" t="s">
        <v>106</v>
      </c>
      <c r="G254" s="186" t="s">
        <v>440</v>
      </c>
      <c r="H254" s="145"/>
      <c r="I254" s="146"/>
      <c r="J254" s="147"/>
      <c r="K254" s="147"/>
      <c r="L254" s="26" t="s">
        <v>237</v>
      </c>
      <c r="M254" s="27"/>
      <c r="N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9" t="str">
        <f t="shared" si="24"/>
        <v xml:space="preserve"> </v>
      </c>
      <c r="Q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9" t="str">
        <f t="shared" si="25"/>
        <v xml:space="preserve"> </v>
      </c>
      <c r="S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9" t="str">
        <f t="shared" si="26"/>
        <v xml:space="preserve"> </v>
      </c>
      <c r="U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9" t="str">
        <f t="shared" si="27"/>
        <v xml:space="preserve"> </v>
      </c>
      <c r="X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9" t="str">
        <f t="shared" si="28"/>
        <v xml:space="preserve"> </v>
      </c>
      <c r="Z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9" t="str">
        <f t="shared" si="29"/>
        <v xml:space="preserve"> </v>
      </c>
      <c r="AB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6" customFormat="1" hidden="1">
      <c r="A255" s="183" t="str">
        <f t="shared" si="30"/>
        <v>71050301014213</v>
      </c>
      <c r="B255" s="184" t="s">
        <v>439</v>
      </c>
      <c r="C255" s="133" t="s">
        <v>149</v>
      </c>
      <c r="D255" s="132" t="s">
        <v>442</v>
      </c>
      <c r="E255" s="131" t="s">
        <v>106</v>
      </c>
      <c r="F255" s="185" t="s">
        <v>106</v>
      </c>
      <c r="G255" s="130">
        <v>4213</v>
      </c>
      <c r="H255" s="16"/>
      <c r="I255" s="24"/>
      <c r="J255" s="25"/>
      <c r="K255" s="25"/>
      <c r="L255" s="28" t="s">
        <v>115</v>
      </c>
      <c r="M255" s="43">
        <v>4213</v>
      </c>
      <c r="N255" s="182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2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30" t="str">
        <f t="shared" si="24"/>
        <v xml:space="preserve"> </v>
      </c>
      <c r="Q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30" t="str">
        <f t="shared" si="25"/>
        <v xml:space="preserve"> </v>
      </c>
      <c r="S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30" t="str">
        <f t="shared" si="26"/>
        <v xml:space="preserve"> </v>
      </c>
      <c r="U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2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30" t="str">
        <f t="shared" si="27"/>
        <v xml:space="preserve"> </v>
      </c>
      <c r="X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30" t="str">
        <f t="shared" si="28"/>
        <v xml:space="preserve"> </v>
      </c>
      <c r="Z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30" t="str">
        <f t="shared" si="29"/>
        <v xml:space="preserve"> </v>
      </c>
      <c r="AB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8" customFormat="1" ht="27">
      <c r="A256" s="183" t="str">
        <f t="shared" si="30"/>
        <v>71050600000000</v>
      </c>
      <c r="B256" s="184" t="s">
        <v>439</v>
      </c>
      <c r="C256" s="133" t="s">
        <v>149</v>
      </c>
      <c r="D256" s="132" t="s">
        <v>157</v>
      </c>
      <c r="E256" s="131" t="s">
        <v>441</v>
      </c>
      <c r="F256" s="185" t="s">
        <v>441</v>
      </c>
      <c r="G256" s="186" t="s">
        <v>440</v>
      </c>
      <c r="H256" s="174">
        <v>2560</v>
      </c>
      <c r="I256" s="165" t="s">
        <v>149</v>
      </c>
      <c r="J256" s="166">
        <v>6</v>
      </c>
      <c r="K256" s="166">
        <v>0</v>
      </c>
      <c r="L256" s="167" t="s">
        <v>238</v>
      </c>
      <c r="M256" s="175"/>
      <c r="N256" s="187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7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7" t="str">
        <f t="shared" si="24"/>
        <v xml:space="preserve"> </v>
      </c>
      <c r="Q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7" t="str">
        <f t="shared" si="25"/>
        <v xml:space="preserve"> </v>
      </c>
      <c r="S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7" t="str">
        <f t="shared" si="26"/>
        <v xml:space="preserve"> </v>
      </c>
      <c r="U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7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7" t="str">
        <f t="shared" si="27"/>
        <v xml:space="preserve"> </v>
      </c>
      <c r="X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7" t="str">
        <f t="shared" si="28"/>
        <v xml:space="preserve"> </v>
      </c>
      <c r="Z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7" t="str">
        <f t="shared" si="29"/>
        <v xml:space="preserve"> </v>
      </c>
      <c r="AB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6" customFormat="1" ht="12.75">
      <c r="A257" s="183" t="str">
        <f t="shared" si="30"/>
        <v>71050600000001</v>
      </c>
      <c r="B257" s="184" t="s">
        <v>439</v>
      </c>
      <c r="C257" s="133" t="s">
        <v>149</v>
      </c>
      <c r="D257" s="132" t="s">
        <v>157</v>
      </c>
      <c r="E257" s="131" t="s">
        <v>441</v>
      </c>
      <c r="F257" s="185" t="s">
        <v>441</v>
      </c>
      <c r="G257" s="186" t="s">
        <v>96</v>
      </c>
      <c r="H257" s="24"/>
      <c r="I257" s="17"/>
      <c r="J257" s="18"/>
      <c r="K257" s="18"/>
      <c r="L257" s="29" t="s">
        <v>110</v>
      </c>
      <c r="M257" s="30"/>
      <c r="N257" s="189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9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6" t="str">
        <f t="shared" si="24"/>
        <v xml:space="preserve"> </v>
      </c>
      <c r="Q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6" t="str">
        <f t="shared" si="25"/>
        <v xml:space="preserve"> </v>
      </c>
      <c r="S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6" t="str">
        <f t="shared" si="26"/>
        <v xml:space="preserve"> </v>
      </c>
      <c r="U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9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6" t="str">
        <f t="shared" si="27"/>
        <v xml:space="preserve"> </v>
      </c>
      <c r="X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6" t="str">
        <f t="shared" si="28"/>
        <v xml:space="preserve"> </v>
      </c>
      <c r="Z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6" t="str">
        <f t="shared" si="29"/>
        <v xml:space="preserve"> </v>
      </c>
      <c r="AB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2" customFormat="1" ht="25.5">
      <c r="A258" s="183" t="str">
        <f t="shared" si="30"/>
        <v>71050601000000</v>
      </c>
      <c r="B258" s="184" t="s">
        <v>439</v>
      </c>
      <c r="C258" s="133" t="s">
        <v>149</v>
      </c>
      <c r="D258" s="132" t="s">
        <v>157</v>
      </c>
      <c r="E258" s="131" t="s">
        <v>106</v>
      </c>
      <c r="F258" s="185" t="s">
        <v>441</v>
      </c>
      <c r="G258" s="186" t="s">
        <v>440</v>
      </c>
      <c r="H258" s="150">
        <v>2561</v>
      </c>
      <c r="I258" s="151" t="s">
        <v>149</v>
      </c>
      <c r="J258" s="152">
        <v>6</v>
      </c>
      <c r="K258" s="152">
        <v>1</v>
      </c>
      <c r="L258" s="153" t="s">
        <v>238</v>
      </c>
      <c r="M258" s="154"/>
      <c r="N258" s="191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1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8" t="str">
        <f t="shared" si="24"/>
        <v xml:space="preserve"> </v>
      </c>
      <c r="Q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8" t="str">
        <f t="shared" si="25"/>
        <v xml:space="preserve"> </v>
      </c>
      <c r="S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8" t="str">
        <f t="shared" si="26"/>
        <v xml:space="preserve"> </v>
      </c>
      <c r="U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1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8" t="str">
        <f t="shared" si="27"/>
        <v xml:space="preserve"> </v>
      </c>
      <c r="X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8" t="str">
        <f t="shared" si="28"/>
        <v xml:space="preserve"> </v>
      </c>
      <c r="Z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8" t="str">
        <f t="shared" si="29"/>
        <v xml:space="preserve"> </v>
      </c>
      <c r="AB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6" customFormat="1" ht="12.75">
      <c r="A259" s="183" t="str">
        <f t="shared" si="30"/>
        <v>71050601000001</v>
      </c>
      <c r="B259" s="184" t="s">
        <v>439</v>
      </c>
      <c r="C259" s="133" t="s">
        <v>149</v>
      </c>
      <c r="D259" s="132" t="s">
        <v>157</v>
      </c>
      <c r="E259" s="131" t="s">
        <v>106</v>
      </c>
      <c r="F259" s="185" t="s">
        <v>441</v>
      </c>
      <c r="G259" s="186" t="s">
        <v>96</v>
      </c>
      <c r="H259" s="24"/>
      <c r="I259" s="24"/>
      <c r="J259" s="25"/>
      <c r="K259" s="25"/>
      <c r="L259" s="29" t="s">
        <v>108</v>
      </c>
      <c r="M259" s="30"/>
      <c r="N259" s="189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9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6" t="str">
        <f t="shared" si="24"/>
        <v xml:space="preserve"> </v>
      </c>
      <c r="Q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6" t="str">
        <f t="shared" si="25"/>
        <v xml:space="preserve"> </v>
      </c>
      <c r="S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6" t="str">
        <f t="shared" si="26"/>
        <v xml:space="preserve"> </v>
      </c>
      <c r="U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9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6" t="str">
        <f t="shared" si="27"/>
        <v xml:space="preserve"> </v>
      </c>
      <c r="X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6" t="str">
        <f t="shared" si="28"/>
        <v xml:space="preserve"> </v>
      </c>
      <c r="Z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6" t="str">
        <f t="shared" si="29"/>
        <v xml:space="preserve"> </v>
      </c>
      <c r="AB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7" customFormat="1" ht="13.5">
      <c r="A260" s="183" t="str">
        <f t="shared" si="30"/>
        <v>71050601010000</v>
      </c>
      <c r="B260" s="184" t="s">
        <v>439</v>
      </c>
      <c r="C260" s="133" t="s">
        <v>149</v>
      </c>
      <c r="D260" s="132" t="s">
        <v>157</v>
      </c>
      <c r="E260" s="131" t="s">
        <v>106</v>
      </c>
      <c r="F260" s="185" t="s">
        <v>106</v>
      </c>
      <c r="G260" s="186" t="s">
        <v>440</v>
      </c>
      <c r="H260" s="145"/>
      <c r="I260" s="146"/>
      <c r="J260" s="147"/>
      <c r="K260" s="147"/>
      <c r="L260" s="26" t="s">
        <v>239</v>
      </c>
      <c r="M260" s="27"/>
      <c r="N260" s="196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6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9" t="str">
        <f t="shared" si="24"/>
        <v xml:space="preserve"> </v>
      </c>
      <c r="Q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9" t="str">
        <f t="shared" si="25"/>
        <v xml:space="preserve"> </v>
      </c>
      <c r="S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9" t="str">
        <f t="shared" si="26"/>
        <v xml:space="preserve"> </v>
      </c>
      <c r="U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6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9" t="str">
        <f t="shared" si="27"/>
        <v xml:space="preserve"> </v>
      </c>
      <c r="X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9" t="str">
        <f t="shared" si="28"/>
        <v xml:space="preserve"> </v>
      </c>
      <c r="Z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9" t="str">
        <f t="shared" si="29"/>
        <v xml:space="preserve"> </v>
      </c>
      <c r="AB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6" customFormat="1">
      <c r="A261" s="183" t="str">
        <f t="shared" si="30"/>
        <v>71050601014213</v>
      </c>
      <c r="B261" s="184" t="s">
        <v>439</v>
      </c>
      <c r="C261" s="133" t="s">
        <v>149</v>
      </c>
      <c r="D261" s="132" t="s">
        <v>157</v>
      </c>
      <c r="E261" s="131" t="s">
        <v>106</v>
      </c>
      <c r="F261" s="185" t="s">
        <v>106</v>
      </c>
      <c r="G261" s="130">
        <v>4213</v>
      </c>
      <c r="H261" s="16"/>
      <c r="I261" s="24"/>
      <c r="J261" s="25"/>
      <c r="K261" s="25"/>
      <c r="L261" s="31" t="s">
        <v>115</v>
      </c>
      <c r="M261" s="32">
        <v>4213</v>
      </c>
      <c r="N261" s="182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2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30" t="str">
        <f t="shared" si="24"/>
        <v xml:space="preserve"> </v>
      </c>
      <c r="Q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30" t="str">
        <f t="shared" si="25"/>
        <v xml:space="preserve"> </v>
      </c>
      <c r="S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30" t="str">
        <f t="shared" si="26"/>
        <v xml:space="preserve"> </v>
      </c>
      <c r="U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2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30" t="str">
        <f t="shared" si="27"/>
        <v xml:space="preserve"> </v>
      </c>
      <c r="X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30" t="str">
        <f t="shared" si="28"/>
        <v xml:space="preserve"> </v>
      </c>
      <c r="Z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30" t="str">
        <f t="shared" si="29"/>
        <v xml:space="preserve"> </v>
      </c>
      <c r="AB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6" customFormat="1" hidden="1">
      <c r="A262" s="183" t="str">
        <f t="shared" si="30"/>
        <v>71050601014269</v>
      </c>
      <c r="B262" s="184" t="s">
        <v>439</v>
      </c>
      <c r="C262" s="133" t="s">
        <v>149</v>
      </c>
      <c r="D262" s="132" t="s">
        <v>157</v>
      </c>
      <c r="E262" s="131" t="s">
        <v>106</v>
      </c>
      <c r="F262" s="185" t="s">
        <v>106</v>
      </c>
      <c r="G262" s="130">
        <v>4269</v>
      </c>
      <c r="H262" s="24"/>
      <c r="I262" s="24"/>
      <c r="J262" s="25"/>
      <c r="K262" s="25"/>
      <c r="L262" s="29" t="s">
        <v>240</v>
      </c>
      <c r="M262" s="30">
        <v>4269</v>
      </c>
      <c r="N262" s="182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2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30" t="str">
        <f t="shared" si="24"/>
        <v xml:space="preserve"> </v>
      </c>
      <c r="Q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30" t="str">
        <f t="shared" si="25"/>
        <v xml:space="preserve"> </v>
      </c>
      <c r="S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30" t="str">
        <f t="shared" si="26"/>
        <v xml:space="preserve"> </v>
      </c>
      <c r="U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2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30" t="str">
        <f t="shared" si="27"/>
        <v xml:space="preserve"> </v>
      </c>
      <c r="X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30" t="str">
        <f t="shared" si="28"/>
        <v xml:space="preserve"> </v>
      </c>
      <c r="Z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30" t="str">
        <f t="shared" si="29"/>
        <v xml:space="preserve"> </v>
      </c>
      <c r="AB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6" customFormat="1" ht="25.5" hidden="1">
      <c r="A263" s="183" t="str">
        <f t="shared" si="30"/>
        <v>71050601014638</v>
      </c>
      <c r="B263" s="184" t="s">
        <v>439</v>
      </c>
      <c r="C263" s="133" t="s">
        <v>149</v>
      </c>
      <c r="D263" s="132" t="s">
        <v>157</v>
      </c>
      <c r="E263" s="131" t="s">
        <v>106</v>
      </c>
      <c r="F263" s="185" t="s">
        <v>106</v>
      </c>
      <c r="G263" s="130">
        <v>4638</v>
      </c>
      <c r="H263" s="24"/>
      <c r="I263" s="24"/>
      <c r="J263" s="25"/>
      <c r="K263" s="25"/>
      <c r="L263" s="29" t="s">
        <v>241</v>
      </c>
      <c r="M263" s="30">
        <v>4638</v>
      </c>
      <c r="N263" s="182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2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30" t="str">
        <f t="shared" si="24"/>
        <v xml:space="preserve"> </v>
      </c>
      <c r="Q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30" t="str">
        <f t="shared" si="25"/>
        <v xml:space="preserve"> </v>
      </c>
      <c r="S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30" t="str">
        <f t="shared" si="26"/>
        <v xml:space="preserve"> </v>
      </c>
      <c r="U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2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30" t="str">
        <f t="shared" si="27"/>
        <v xml:space="preserve"> </v>
      </c>
      <c r="X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30" t="str">
        <f t="shared" si="28"/>
        <v xml:space="preserve"> </v>
      </c>
      <c r="Z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30" t="str">
        <f t="shared" si="29"/>
        <v xml:space="preserve"> </v>
      </c>
      <c r="AB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6" customFormat="1" ht="25.5" hidden="1">
      <c r="A264" s="183" t="str">
        <f t="shared" si="30"/>
        <v>71050601014819</v>
      </c>
      <c r="B264" s="184" t="s">
        <v>439</v>
      </c>
      <c r="C264" s="133" t="s">
        <v>149</v>
      </c>
      <c r="D264" s="132" t="s">
        <v>157</v>
      </c>
      <c r="E264" s="131" t="s">
        <v>106</v>
      </c>
      <c r="F264" s="185" t="s">
        <v>106</v>
      </c>
      <c r="G264" s="130">
        <v>4819</v>
      </c>
      <c r="H264" s="24"/>
      <c r="I264" s="24"/>
      <c r="J264" s="25"/>
      <c r="K264" s="25"/>
      <c r="L264" s="29" t="s">
        <v>219</v>
      </c>
      <c r="M264" s="30">
        <v>4819</v>
      </c>
      <c r="N264" s="182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2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30" t="str">
        <f t="shared" si="24"/>
        <v xml:space="preserve"> </v>
      </c>
      <c r="Q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30" t="str">
        <f t="shared" si="25"/>
        <v xml:space="preserve"> </v>
      </c>
      <c r="S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30" t="str">
        <f t="shared" si="26"/>
        <v xml:space="preserve"> </v>
      </c>
      <c r="U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2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30" t="str">
        <f t="shared" si="27"/>
        <v xml:space="preserve"> </v>
      </c>
      <c r="X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30" t="str">
        <f t="shared" si="28"/>
        <v xml:space="preserve"> </v>
      </c>
      <c r="Z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30" t="str">
        <f t="shared" si="29"/>
        <v xml:space="preserve"> </v>
      </c>
      <c r="AB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6" customFormat="1" hidden="1">
      <c r="A265" s="183" t="str">
        <f t="shared" si="30"/>
        <v>71050601015113</v>
      </c>
      <c r="B265" s="184" t="s">
        <v>439</v>
      </c>
      <c r="C265" s="133" t="s">
        <v>149</v>
      </c>
      <c r="D265" s="132" t="s">
        <v>157</v>
      </c>
      <c r="E265" s="131" t="s">
        <v>106</v>
      </c>
      <c r="F265" s="185" t="s">
        <v>106</v>
      </c>
      <c r="G265" s="130">
        <v>5113</v>
      </c>
      <c r="H265" s="24"/>
      <c r="I265" s="24"/>
      <c r="J265" s="25"/>
      <c r="K265" s="25"/>
      <c r="L265" s="28" t="s">
        <v>174</v>
      </c>
      <c r="M265" s="11">
        <v>5113</v>
      </c>
      <c r="N265" s="182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2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30" t="str">
        <f t="shared" si="24"/>
        <v xml:space="preserve"> </v>
      </c>
      <c r="Q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30" t="str">
        <f t="shared" si="25"/>
        <v xml:space="preserve"> </v>
      </c>
      <c r="S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30" t="str">
        <f t="shared" si="26"/>
        <v xml:space="preserve"> </v>
      </c>
      <c r="U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2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30" t="str">
        <f t="shared" si="27"/>
        <v xml:space="preserve"> </v>
      </c>
      <c r="X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30" t="str">
        <f t="shared" si="28"/>
        <v xml:space="preserve"> </v>
      </c>
      <c r="Z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30" t="str">
        <f t="shared" si="29"/>
        <v xml:space="preserve"> </v>
      </c>
      <c r="AB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7" customFormat="1" ht="27">
      <c r="A266" s="183" t="str">
        <f t="shared" si="30"/>
        <v>71050601020000</v>
      </c>
      <c r="B266" s="184" t="s">
        <v>439</v>
      </c>
      <c r="C266" s="133" t="s">
        <v>149</v>
      </c>
      <c r="D266" s="132" t="s">
        <v>157</v>
      </c>
      <c r="E266" s="131" t="s">
        <v>106</v>
      </c>
      <c r="F266" s="185" t="s">
        <v>140</v>
      </c>
      <c r="G266" s="186" t="s">
        <v>440</v>
      </c>
      <c r="H266" s="145"/>
      <c r="I266" s="146"/>
      <c r="J266" s="147"/>
      <c r="K266" s="147"/>
      <c r="L266" s="26" t="s">
        <v>242</v>
      </c>
      <c r="M266" s="27"/>
      <c r="N266" s="196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6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9" t="str">
        <f t="shared" si="24"/>
        <v xml:space="preserve"> </v>
      </c>
      <c r="Q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9" t="str">
        <f t="shared" si="25"/>
        <v xml:space="preserve"> </v>
      </c>
      <c r="S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9" t="str">
        <f t="shared" si="26"/>
        <v xml:space="preserve"> </v>
      </c>
      <c r="U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6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9" t="str">
        <f t="shared" si="27"/>
        <v xml:space="preserve"> </v>
      </c>
      <c r="X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9" t="str">
        <f t="shared" si="28"/>
        <v xml:space="preserve"> </v>
      </c>
      <c r="Z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9" t="str">
        <f t="shared" si="29"/>
        <v xml:space="preserve"> </v>
      </c>
      <c r="AB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6" customFormat="1">
      <c r="A267" s="183" t="str">
        <f t="shared" si="30"/>
        <v>71050601024213</v>
      </c>
      <c r="B267" s="184" t="s">
        <v>439</v>
      </c>
      <c r="C267" s="133" t="s">
        <v>149</v>
      </c>
      <c r="D267" s="132" t="s">
        <v>157</v>
      </c>
      <c r="E267" s="131" t="s">
        <v>106</v>
      </c>
      <c r="F267" s="185" t="s">
        <v>140</v>
      </c>
      <c r="G267" s="130">
        <v>4213</v>
      </c>
      <c r="H267" s="16"/>
      <c r="I267" s="24"/>
      <c r="J267" s="25"/>
      <c r="K267" s="25"/>
      <c r="L267" s="31" t="s">
        <v>115</v>
      </c>
      <c r="M267" s="32">
        <v>4213</v>
      </c>
      <c r="N267" s="182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2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30" t="str">
        <f t="shared" si="24"/>
        <v xml:space="preserve"> </v>
      </c>
      <c r="Q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30" t="str">
        <f t="shared" si="25"/>
        <v xml:space="preserve"> </v>
      </c>
      <c r="S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30" t="str">
        <f t="shared" si="26"/>
        <v xml:space="preserve"> </v>
      </c>
      <c r="U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2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30" t="str">
        <f t="shared" si="27"/>
        <v xml:space="preserve"> </v>
      </c>
      <c r="X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30" t="str">
        <f t="shared" si="28"/>
        <v xml:space="preserve"> </v>
      </c>
      <c r="Z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30" t="str">
        <f t="shared" si="29"/>
        <v xml:space="preserve"> </v>
      </c>
      <c r="AB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7" customFormat="1" ht="27">
      <c r="A268" s="183" t="str">
        <f t="shared" si="30"/>
        <v>71050601030000</v>
      </c>
      <c r="B268" s="184" t="s">
        <v>439</v>
      </c>
      <c r="C268" s="133" t="s">
        <v>149</v>
      </c>
      <c r="D268" s="132" t="s">
        <v>157</v>
      </c>
      <c r="E268" s="131" t="s">
        <v>106</v>
      </c>
      <c r="F268" s="185" t="s">
        <v>442</v>
      </c>
      <c r="G268" s="186" t="s">
        <v>440</v>
      </c>
      <c r="H268" s="145"/>
      <c r="I268" s="146"/>
      <c r="J268" s="147"/>
      <c r="K268" s="147"/>
      <c r="L268" s="26" t="s">
        <v>243</v>
      </c>
      <c r="M268" s="27"/>
      <c r="N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9" t="str">
        <f t="shared" si="24"/>
        <v xml:space="preserve"> </v>
      </c>
      <c r="Q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9" t="str">
        <f t="shared" si="25"/>
        <v xml:space="preserve"> </v>
      </c>
      <c r="S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9" t="str">
        <f t="shared" si="26"/>
        <v xml:space="preserve"> </v>
      </c>
      <c r="U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9" t="str">
        <f t="shared" si="27"/>
        <v xml:space="preserve"> </v>
      </c>
      <c r="X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9" t="str">
        <f t="shared" si="28"/>
        <v xml:space="preserve"> </v>
      </c>
      <c r="Z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9" t="str">
        <f t="shared" si="29"/>
        <v xml:space="preserve"> </v>
      </c>
      <c r="AB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6" customFormat="1">
      <c r="A269" s="183" t="str">
        <f t="shared" si="30"/>
        <v>71050601034213</v>
      </c>
      <c r="B269" s="184" t="s">
        <v>439</v>
      </c>
      <c r="C269" s="133" t="s">
        <v>149</v>
      </c>
      <c r="D269" s="132" t="s">
        <v>157</v>
      </c>
      <c r="E269" s="131" t="s">
        <v>106</v>
      </c>
      <c r="F269" s="185" t="s">
        <v>442</v>
      </c>
      <c r="G269" s="130">
        <v>4213</v>
      </c>
      <c r="H269" s="16"/>
      <c r="I269" s="24"/>
      <c r="J269" s="25"/>
      <c r="K269" s="25"/>
      <c r="L269" s="31" t="s">
        <v>115</v>
      </c>
      <c r="M269" s="32">
        <v>4213</v>
      </c>
      <c r="N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30" t="str">
        <f t="shared" si="24"/>
        <v xml:space="preserve"> </v>
      </c>
      <c r="Q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30" t="str">
        <f t="shared" si="25"/>
        <v xml:space="preserve"> </v>
      </c>
      <c r="S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30" t="str">
        <f t="shared" si="26"/>
        <v xml:space="preserve"> </v>
      </c>
      <c r="U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30" t="str">
        <f t="shared" si="27"/>
        <v xml:space="preserve"> </v>
      </c>
      <c r="X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30" t="str">
        <f t="shared" si="28"/>
        <v xml:space="preserve"> </v>
      </c>
      <c r="Z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30" t="str">
        <f t="shared" si="29"/>
        <v xml:space="preserve"> </v>
      </c>
      <c r="AB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7" customFormat="1" ht="13.5" hidden="1">
      <c r="A270" s="183" t="str">
        <f t="shared" si="30"/>
        <v>71050601040000</v>
      </c>
      <c r="B270" s="184" t="s">
        <v>439</v>
      </c>
      <c r="C270" s="133" t="s">
        <v>149</v>
      </c>
      <c r="D270" s="132" t="s">
        <v>157</v>
      </c>
      <c r="E270" s="131" t="s">
        <v>106</v>
      </c>
      <c r="F270" s="185" t="s">
        <v>155</v>
      </c>
      <c r="G270" s="186" t="s">
        <v>440</v>
      </c>
      <c r="H270" s="145"/>
      <c r="I270" s="146"/>
      <c r="J270" s="147"/>
      <c r="K270" s="147"/>
      <c r="L270" s="26" t="s">
        <v>244</v>
      </c>
      <c r="M270" s="27"/>
      <c r="N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9" t="str">
        <f t="shared" si="24"/>
        <v xml:space="preserve"> </v>
      </c>
      <c r="Q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9" t="str">
        <f t="shared" si="25"/>
        <v xml:space="preserve"> </v>
      </c>
      <c r="S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9" t="str">
        <f t="shared" si="26"/>
        <v xml:space="preserve"> </v>
      </c>
      <c r="U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9" t="str">
        <f t="shared" si="27"/>
        <v xml:space="preserve"> </v>
      </c>
      <c r="X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9" t="str">
        <f t="shared" si="28"/>
        <v xml:space="preserve"> </v>
      </c>
      <c r="Z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9" t="str">
        <f t="shared" si="29"/>
        <v xml:space="preserve"> </v>
      </c>
      <c r="AB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6" customFormat="1" hidden="1">
      <c r="A271" s="183" t="str">
        <f t="shared" si="30"/>
        <v>71050601044269</v>
      </c>
      <c r="B271" s="184" t="s">
        <v>439</v>
      </c>
      <c r="C271" s="133" t="s">
        <v>149</v>
      </c>
      <c r="D271" s="132" t="s">
        <v>157</v>
      </c>
      <c r="E271" s="131" t="s">
        <v>106</v>
      </c>
      <c r="F271" s="185" t="s">
        <v>155</v>
      </c>
      <c r="G271" s="130">
        <v>4269</v>
      </c>
      <c r="H271" s="24"/>
      <c r="I271" s="24"/>
      <c r="J271" s="25"/>
      <c r="K271" s="25"/>
      <c r="L271" s="29" t="s">
        <v>240</v>
      </c>
      <c r="M271" s="30">
        <v>4269</v>
      </c>
      <c r="N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30" t="str">
        <f t="shared" si="24"/>
        <v xml:space="preserve"> </v>
      </c>
      <c r="Q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30" t="str">
        <f t="shared" si="25"/>
        <v xml:space="preserve"> </v>
      </c>
      <c r="S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30" t="str">
        <f t="shared" si="26"/>
        <v xml:space="preserve"> </v>
      </c>
      <c r="U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30" t="str">
        <f t="shared" si="27"/>
        <v xml:space="preserve"> </v>
      </c>
      <c r="X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30" t="str">
        <f t="shared" si="28"/>
        <v xml:space="preserve"> </v>
      </c>
      <c r="Z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30" t="str">
        <f t="shared" si="29"/>
        <v xml:space="preserve"> </v>
      </c>
      <c r="AB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6" customFormat="1" ht="25.5" hidden="1">
      <c r="A272" s="183" t="str">
        <f t="shared" si="30"/>
        <v>71050601044819</v>
      </c>
      <c r="B272" s="184" t="s">
        <v>439</v>
      </c>
      <c r="C272" s="133" t="s">
        <v>149</v>
      </c>
      <c r="D272" s="132" t="s">
        <v>157</v>
      </c>
      <c r="E272" s="131" t="s">
        <v>106</v>
      </c>
      <c r="F272" s="185" t="s">
        <v>155</v>
      </c>
      <c r="G272" s="130">
        <v>4819</v>
      </c>
      <c r="H272" s="24"/>
      <c r="I272" s="24"/>
      <c r="J272" s="25"/>
      <c r="K272" s="25"/>
      <c r="L272" s="29" t="s">
        <v>219</v>
      </c>
      <c r="M272" s="30">
        <v>4819</v>
      </c>
      <c r="N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30" t="str">
        <f t="shared" ref="P272:P335" si="31">IFERROR(Q272/O272, " ")</f>
        <v xml:space="preserve"> </v>
      </c>
      <c r="Q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30" t="str">
        <f t="shared" ref="R272:R335" si="32">IFERROR(S272/O272, " ")</f>
        <v xml:space="preserve"> </v>
      </c>
      <c r="S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30" t="str">
        <f t="shared" ref="T272:T335" si="33">IFERROR(U272/O272, " ")</f>
        <v xml:space="preserve"> </v>
      </c>
      <c r="U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30" t="str">
        <f t="shared" ref="W272:W335" si="34">IFERROR(X272/V272, " ")</f>
        <v xml:space="preserve"> </v>
      </c>
      <c r="X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30" t="str">
        <f t="shared" ref="Y272:Y335" si="35">IFERROR(Z272/V272, " ")</f>
        <v xml:space="preserve"> </v>
      </c>
      <c r="Z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30" t="str">
        <f t="shared" ref="AA272:AA335" si="36">IFERROR(AB272/V272, " ")</f>
        <v xml:space="preserve"> </v>
      </c>
      <c r="AB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6" customFormat="1" hidden="1">
      <c r="A273" s="183" t="str">
        <f t="shared" si="30"/>
        <v>71050601045221</v>
      </c>
      <c r="B273" s="184" t="s">
        <v>439</v>
      </c>
      <c r="C273" s="133" t="s">
        <v>149</v>
      </c>
      <c r="D273" s="132" t="s">
        <v>157</v>
      </c>
      <c r="E273" s="131" t="s">
        <v>106</v>
      </c>
      <c r="F273" s="185" t="s">
        <v>155</v>
      </c>
      <c r="G273" s="130">
        <v>5221</v>
      </c>
      <c r="H273" s="24"/>
      <c r="I273" s="24"/>
      <c r="J273" s="25"/>
      <c r="K273" s="25"/>
      <c r="L273" s="31" t="s">
        <v>194</v>
      </c>
      <c r="M273" s="47">
        <v>5221</v>
      </c>
      <c r="N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30" t="str">
        <f t="shared" si="31"/>
        <v xml:space="preserve"> </v>
      </c>
      <c r="Q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30" t="str">
        <f t="shared" si="32"/>
        <v xml:space="preserve"> </v>
      </c>
      <c r="S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30" t="str">
        <f t="shared" si="33"/>
        <v xml:space="preserve"> </v>
      </c>
      <c r="U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30" t="str">
        <f t="shared" si="34"/>
        <v xml:space="preserve"> </v>
      </c>
      <c r="X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30" t="str">
        <f t="shared" si="35"/>
        <v xml:space="preserve"> </v>
      </c>
      <c r="Z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30" t="str">
        <f t="shared" si="36"/>
        <v xml:space="preserve"> </v>
      </c>
      <c r="AB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7" customFormat="1" ht="13.5" hidden="1">
      <c r="A274" s="183" t="str">
        <f t="shared" si="30"/>
        <v>71050601050000</v>
      </c>
      <c r="B274" s="184" t="s">
        <v>439</v>
      </c>
      <c r="C274" s="133" t="s">
        <v>149</v>
      </c>
      <c r="D274" s="132" t="s">
        <v>157</v>
      </c>
      <c r="E274" s="131" t="s">
        <v>106</v>
      </c>
      <c r="F274" s="185" t="s">
        <v>149</v>
      </c>
      <c r="G274" s="186" t="s">
        <v>440</v>
      </c>
      <c r="H274" s="145"/>
      <c r="I274" s="146"/>
      <c r="J274" s="147"/>
      <c r="K274" s="147"/>
      <c r="L274" s="26" t="s">
        <v>245</v>
      </c>
      <c r="M274" s="27"/>
      <c r="N274" s="196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6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9" t="str">
        <f t="shared" si="31"/>
        <v xml:space="preserve"> </v>
      </c>
      <c r="Q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9" t="str">
        <f t="shared" si="32"/>
        <v xml:space="preserve"> </v>
      </c>
      <c r="S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9" t="str">
        <f t="shared" si="33"/>
        <v xml:space="preserve"> </v>
      </c>
      <c r="U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6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9" t="str">
        <f t="shared" si="34"/>
        <v xml:space="preserve"> </v>
      </c>
      <c r="X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9" t="str">
        <f t="shared" si="35"/>
        <v xml:space="preserve"> </v>
      </c>
      <c r="Z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9" t="str">
        <f t="shared" si="36"/>
        <v xml:space="preserve"> </v>
      </c>
      <c r="AB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6" customFormat="1" hidden="1">
      <c r="A275" s="183" t="str">
        <f t="shared" si="30"/>
        <v>71050601054861</v>
      </c>
      <c r="B275" s="184" t="s">
        <v>439</v>
      </c>
      <c r="C275" s="133" t="s">
        <v>149</v>
      </c>
      <c r="D275" s="132" t="s">
        <v>157</v>
      </c>
      <c r="E275" s="131" t="s">
        <v>106</v>
      </c>
      <c r="F275" s="185" t="s">
        <v>149</v>
      </c>
      <c r="G275" s="130">
        <v>4861</v>
      </c>
      <c r="H275" s="24"/>
      <c r="I275" s="24"/>
      <c r="J275" s="25"/>
      <c r="K275" s="25"/>
      <c r="L275" s="28" t="s">
        <v>134</v>
      </c>
      <c r="M275" s="11">
        <v>4861</v>
      </c>
      <c r="N275" s="182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2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30" t="str">
        <f t="shared" si="31"/>
        <v xml:space="preserve"> </v>
      </c>
      <c r="Q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30" t="str">
        <f t="shared" si="32"/>
        <v xml:space="preserve"> </v>
      </c>
      <c r="S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30" t="str">
        <f t="shared" si="33"/>
        <v xml:space="preserve"> </v>
      </c>
      <c r="U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2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30" t="str">
        <f t="shared" si="34"/>
        <v xml:space="preserve"> </v>
      </c>
      <c r="X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30" t="str">
        <f t="shared" si="35"/>
        <v xml:space="preserve"> </v>
      </c>
      <c r="Z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30" t="str">
        <f t="shared" si="36"/>
        <v xml:space="preserve"> </v>
      </c>
      <c r="AB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3" customFormat="1" ht="28.5">
      <c r="A276" s="121" t="str">
        <f t="shared" si="30"/>
        <v>71060000000000</v>
      </c>
      <c r="B276" s="123" t="s">
        <v>439</v>
      </c>
      <c r="C276" s="116" t="s">
        <v>157</v>
      </c>
      <c r="D276" s="117" t="s">
        <v>441</v>
      </c>
      <c r="E276" s="126" t="s">
        <v>441</v>
      </c>
      <c r="F276" s="127" t="s">
        <v>441</v>
      </c>
      <c r="G276" s="128" t="s">
        <v>440</v>
      </c>
      <c r="H276" s="172">
        <v>2600</v>
      </c>
      <c r="I276" s="211" t="s">
        <v>157</v>
      </c>
      <c r="J276" s="212">
        <v>0</v>
      </c>
      <c r="K276" s="212">
        <v>0</v>
      </c>
      <c r="L276" s="161" t="s">
        <v>246</v>
      </c>
      <c r="M276" s="173"/>
      <c r="N276" s="162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2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5" t="str">
        <f t="shared" si="31"/>
        <v xml:space="preserve"> </v>
      </c>
      <c r="Q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5" t="str">
        <f t="shared" si="32"/>
        <v xml:space="preserve"> </v>
      </c>
      <c r="S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5" t="str">
        <f t="shared" si="33"/>
        <v xml:space="preserve"> </v>
      </c>
      <c r="U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2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5" t="str">
        <f t="shared" si="34"/>
        <v xml:space="preserve"> </v>
      </c>
      <c r="X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5" t="str">
        <f t="shared" si="35"/>
        <v xml:space="preserve"> </v>
      </c>
      <c r="Z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5" t="str">
        <f t="shared" si="36"/>
        <v xml:space="preserve"> </v>
      </c>
      <c r="AB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6" customFormat="1" ht="12.75">
      <c r="A277" s="183" t="str">
        <f t="shared" si="30"/>
        <v>71060000000001</v>
      </c>
      <c r="B277" s="184" t="s">
        <v>439</v>
      </c>
      <c r="C277" s="133" t="s">
        <v>157</v>
      </c>
      <c r="D277" s="132" t="s">
        <v>441</v>
      </c>
      <c r="E277" s="131" t="s">
        <v>441</v>
      </c>
      <c r="F277" s="185" t="s">
        <v>441</v>
      </c>
      <c r="G277" s="186" t="s">
        <v>96</v>
      </c>
      <c r="H277" s="24"/>
      <c r="I277" s="17"/>
      <c r="J277" s="18"/>
      <c r="K277" s="18"/>
      <c r="L277" s="29" t="s">
        <v>108</v>
      </c>
      <c r="M277" s="177"/>
      <c r="N277" s="190"/>
      <c r="O277" s="190"/>
      <c r="P277" s="231" t="str">
        <f t="shared" si="31"/>
        <v xml:space="preserve"> </v>
      </c>
      <c r="Q277" s="190"/>
      <c r="R277" s="231" t="str">
        <f t="shared" si="32"/>
        <v xml:space="preserve"> </v>
      </c>
      <c r="S277" s="190"/>
      <c r="T277" s="231" t="str">
        <f t="shared" si="33"/>
        <v xml:space="preserve"> </v>
      </c>
      <c r="U277" s="190"/>
      <c r="V277" s="190"/>
      <c r="W277" s="231" t="str">
        <f t="shared" si="34"/>
        <v xml:space="preserve"> </v>
      </c>
      <c r="X277" s="190"/>
      <c r="Y277" s="231" t="str">
        <f t="shared" si="35"/>
        <v xml:space="preserve"> </v>
      </c>
      <c r="Z277" s="190"/>
      <c r="AA277" s="231" t="str">
        <f t="shared" si="36"/>
        <v xml:space="preserve"> </v>
      </c>
      <c r="AB277" s="190"/>
      <c r="AE277" s="190"/>
      <c r="AF277" s="190"/>
      <c r="AG277" s="190"/>
      <c r="AH277" s="190"/>
      <c r="AI277" s="190"/>
      <c r="AQ277" s="190"/>
      <c r="AR277" s="190"/>
      <c r="AS277" s="190"/>
      <c r="AT277" s="190"/>
      <c r="AU277" s="190"/>
      <c r="BC277" s="190"/>
      <c r="BD277" s="190"/>
      <c r="BE277" s="190"/>
      <c r="BF277" s="190"/>
      <c r="BG277" s="190"/>
      <c r="BO277" s="190"/>
      <c r="BP277" s="190"/>
      <c r="BQ277" s="190"/>
      <c r="BR277" s="190"/>
      <c r="BS277" s="190"/>
      <c r="CA277" s="190"/>
      <c r="CB277" s="190"/>
      <c r="CC277" s="190"/>
      <c r="CD277" s="190"/>
      <c r="CE277" s="190"/>
      <c r="CM277" s="190"/>
      <c r="CN277" s="190"/>
      <c r="CO277" s="190"/>
      <c r="CP277" s="190"/>
      <c r="CQ277" s="190"/>
      <c r="CY277" s="190"/>
      <c r="CZ277" s="190"/>
      <c r="DA277" s="190"/>
      <c r="DB277" s="190"/>
      <c r="DC277" s="190"/>
      <c r="DK277" s="190"/>
      <c r="DL277" s="190"/>
      <c r="DM277" s="190"/>
      <c r="DN277" s="190"/>
      <c r="DO277" s="190"/>
      <c r="DW277" s="190"/>
      <c r="DX277" s="190"/>
      <c r="DY277" s="190"/>
      <c r="DZ277" s="190"/>
      <c r="EA277" s="190"/>
      <c r="EI277" s="190"/>
      <c r="EJ277" s="190"/>
      <c r="EK277" s="190"/>
      <c r="EL277" s="190"/>
      <c r="EM277" s="190"/>
      <c r="EU277" s="190"/>
      <c r="EV277" s="190"/>
      <c r="EW277" s="190"/>
      <c r="EX277" s="190"/>
      <c r="EY277" s="190"/>
      <c r="FG277" s="190"/>
      <c r="FH277" s="190"/>
      <c r="FI277" s="190"/>
      <c r="FJ277" s="190"/>
      <c r="FK277" s="190"/>
      <c r="FS277" s="190"/>
      <c r="FT277" s="190"/>
      <c r="FU277" s="190"/>
      <c r="FV277" s="190"/>
      <c r="FW277" s="190"/>
      <c r="GE277" s="190"/>
      <c r="GF277" s="190"/>
      <c r="GG277" s="190"/>
      <c r="GH277" s="190"/>
      <c r="GI277" s="190"/>
      <c r="GQ277" s="190"/>
      <c r="GR277" s="190"/>
      <c r="GS277" s="190"/>
      <c r="GT277" s="190"/>
      <c r="GU277" s="190"/>
      <c r="HC277" s="190"/>
      <c r="HD277" s="190"/>
      <c r="HE277" s="190"/>
      <c r="HF277" s="190"/>
      <c r="HG277" s="190"/>
      <c r="HO277" s="190"/>
      <c r="HP277" s="190"/>
      <c r="HQ277" s="190"/>
      <c r="HR277" s="190"/>
      <c r="HS277" s="190"/>
      <c r="IA277" s="190"/>
      <c r="IB277" s="190"/>
      <c r="IC277" s="190"/>
      <c r="ID277" s="190"/>
      <c r="IE277" s="190"/>
      <c r="IM277" s="190"/>
      <c r="IN277" s="190"/>
      <c r="IO277" s="190"/>
      <c r="IP277" s="190"/>
      <c r="IQ277" s="190"/>
    </row>
    <row r="278" spans="1:251" s="188" customFormat="1" ht="13.5" hidden="1">
      <c r="A278" s="183" t="str">
        <f t="shared" si="30"/>
        <v>71060100000000</v>
      </c>
      <c r="B278" s="184" t="s">
        <v>439</v>
      </c>
      <c r="C278" s="133" t="s">
        <v>157</v>
      </c>
      <c r="D278" s="132" t="s">
        <v>106</v>
      </c>
      <c r="E278" s="131" t="s">
        <v>441</v>
      </c>
      <c r="F278" s="185" t="s">
        <v>441</v>
      </c>
      <c r="G278" s="186" t="s">
        <v>440</v>
      </c>
      <c r="H278" s="174">
        <v>2610</v>
      </c>
      <c r="I278" s="165" t="s">
        <v>157</v>
      </c>
      <c r="J278" s="166">
        <v>1</v>
      </c>
      <c r="K278" s="166">
        <v>0</v>
      </c>
      <c r="L278" s="167" t="s">
        <v>247</v>
      </c>
      <c r="M278" s="175"/>
      <c r="N278" s="187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7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7" t="str">
        <f t="shared" si="31"/>
        <v xml:space="preserve"> </v>
      </c>
      <c r="Q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7" t="str">
        <f t="shared" si="32"/>
        <v xml:space="preserve"> </v>
      </c>
      <c r="S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7" t="str">
        <f t="shared" si="33"/>
        <v xml:space="preserve"> </v>
      </c>
      <c r="U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7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7" t="str">
        <f t="shared" si="34"/>
        <v xml:space="preserve"> </v>
      </c>
      <c r="X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7" t="str">
        <f t="shared" si="35"/>
        <v xml:space="preserve"> </v>
      </c>
      <c r="Z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7" t="str">
        <f t="shared" si="36"/>
        <v xml:space="preserve"> </v>
      </c>
      <c r="AB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6" customFormat="1" ht="12.75" hidden="1">
      <c r="A279" s="183" t="str">
        <f t="shared" si="30"/>
        <v>71060100000001</v>
      </c>
      <c r="B279" s="184" t="s">
        <v>439</v>
      </c>
      <c r="C279" s="133" t="s">
        <v>157</v>
      </c>
      <c r="D279" s="132" t="s">
        <v>106</v>
      </c>
      <c r="E279" s="131" t="s">
        <v>441</v>
      </c>
      <c r="F279" s="185" t="s">
        <v>441</v>
      </c>
      <c r="G279" s="186" t="s">
        <v>96</v>
      </c>
      <c r="H279" s="24"/>
      <c r="I279" s="17"/>
      <c r="J279" s="18"/>
      <c r="K279" s="18"/>
      <c r="L279" s="29" t="s">
        <v>110</v>
      </c>
      <c r="M279" s="30"/>
      <c r="N279" s="189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9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6" t="str">
        <f t="shared" si="31"/>
        <v xml:space="preserve"> </v>
      </c>
      <c r="Q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6" t="str">
        <f t="shared" si="32"/>
        <v xml:space="preserve"> </v>
      </c>
      <c r="S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6" t="str">
        <f t="shared" si="33"/>
        <v xml:space="preserve"> </v>
      </c>
      <c r="U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9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6" t="str">
        <f t="shared" si="34"/>
        <v xml:space="preserve"> </v>
      </c>
      <c r="X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6" t="str">
        <f t="shared" si="35"/>
        <v xml:space="preserve"> </v>
      </c>
      <c r="Z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6" t="str">
        <f t="shared" si="36"/>
        <v xml:space="preserve"> </v>
      </c>
      <c r="AB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2" customFormat="1" ht="12.75" hidden="1">
      <c r="A280" s="183" t="str">
        <f t="shared" si="30"/>
        <v>71060101000000</v>
      </c>
      <c r="B280" s="184" t="s">
        <v>439</v>
      </c>
      <c r="C280" s="133" t="s">
        <v>157</v>
      </c>
      <c r="D280" s="132" t="s">
        <v>106</v>
      </c>
      <c r="E280" s="131" t="s">
        <v>106</v>
      </c>
      <c r="F280" s="185" t="s">
        <v>441</v>
      </c>
      <c r="G280" s="186" t="s">
        <v>440</v>
      </c>
      <c r="H280" s="150" t="s">
        <v>89</v>
      </c>
      <c r="I280" s="151" t="s">
        <v>157</v>
      </c>
      <c r="J280" s="152" t="s">
        <v>82</v>
      </c>
      <c r="K280" s="152" t="s">
        <v>82</v>
      </c>
      <c r="L280" s="153" t="s">
        <v>247</v>
      </c>
      <c r="M280" s="154" t="s">
        <v>81</v>
      </c>
      <c r="N280" s="191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1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8" t="str">
        <f t="shared" si="31"/>
        <v xml:space="preserve"> </v>
      </c>
      <c r="Q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8" t="str">
        <f t="shared" si="32"/>
        <v xml:space="preserve"> </v>
      </c>
      <c r="S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8" t="str">
        <f t="shared" si="33"/>
        <v xml:space="preserve"> </v>
      </c>
      <c r="U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1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8" t="str">
        <f t="shared" si="34"/>
        <v xml:space="preserve"> </v>
      </c>
      <c r="X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8" t="str">
        <f t="shared" si="35"/>
        <v xml:space="preserve"> </v>
      </c>
      <c r="Z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8" t="str">
        <f t="shared" si="36"/>
        <v xml:space="preserve"> </v>
      </c>
      <c r="AB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6" customFormat="1" ht="12.75" hidden="1">
      <c r="A281" s="183" t="str">
        <f t="shared" si="30"/>
        <v>71060101000001</v>
      </c>
      <c r="B281" s="184" t="s">
        <v>439</v>
      </c>
      <c r="C281" s="133" t="s">
        <v>157</v>
      </c>
      <c r="D281" s="132" t="s">
        <v>106</v>
      </c>
      <c r="E281" s="131" t="s">
        <v>106</v>
      </c>
      <c r="F281" s="185" t="s">
        <v>441</v>
      </c>
      <c r="G281" s="186" t="s">
        <v>96</v>
      </c>
      <c r="H281" s="24"/>
      <c r="I281" s="24"/>
      <c r="J281" s="25"/>
      <c r="K281" s="25"/>
      <c r="L281" s="29" t="s">
        <v>108</v>
      </c>
      <c r="M281" s="30"/>
      <c r="N281" s="189"/>
      <c r="O281" s="189"/>
      <c r="P281" s="226" t="str">
        <f t="shared" si="31"/>
        <v xml:space="preserve"> </v>
      </c>
      <c r="Q281" s="189"/>
      <c r="R281" s="226" t="str">
        <f t="shared" si="32"/>
        <v xml:space="preserve"> </v>
      </c>
      <c r="S281" s="189"/>
      <c r="T281" s="226" t="str">
        <f t="shared" si="33"/>
        <v xml:space="preserve"> </v>
      </c>
      <c r="U281" s="189"/>
      <c r="V281" s="189"/>
      <c r="W281" s="226" t="str">
        <f t="shared" si="34"/>
        <v xml:space="preserve"> </v>
      </c>
      <c r="X281" s="189"/>
      <c r="Y281" s="226" t="str">
        <f t="shared" si="35"/>
        <v xml:space="preserve"> </v>
      </c>
      <c r="Z281" s="189"/>
      <c r="AA281" s="226" t="str">
        <f t="shared" si="36"/>
        <v xml:space="preserve"> </v>
      </c>
      <c r="AB281" s="189"/>
    </row>
    <row r="282" spans="1:251" s="197" customFormat="1" ht="13.5" hidden="1">
      <c r="A282" s="183" t="str">
        <f t="shared" si="30"/>
        <v>71060101010000</v>
      </c>
      <c r="B282" s="184" t="s">
        <v>439</v>
      </c>
      <c r="C282" s="133" t="s">
        <v>157</v>
      </c>
      <c r="D282" s="132" t="s">
        <v>106</v>
      </c>
      <c r="E282" s="131" t="s">
        <v>106</v>
      </c>
      <c r="F282" s="185" t="s">
        <v>106</v>
      </c>
      <c r="G282" s="186" t="s">
        <v>440</v>
      </c>
      <c r="H282" s="145"/>
      <c r="I282" s="146"/>
      <c r="J282" s="147"/>
      <c r="K282" s="147"/>
      <c r="L282" s="26" t="s">
        <v>248</v>
      </c>
      <c r="M282" s="27"/>
      <c r="N282" s="196">
        <f>+N284</f>
        <v>0</v>
      </c>
      <c r="O282" s="196">
        <f t="shared" ref="O282:AB282" si="37">+O284</f>
        <v>0</v>
      </c>
      <c r="P282" s="229" t="str">
        <f t="shared" si="31"/>
        <v xml:space="preserve"> </v>
      </c>
      <c r="Q282" s="196" t="e">
        <f t="shared" si="37"/>
        <v>#REF!</v>
      </c>
      <c r="R282" s="229" t="str">
        <f t="shared" si="32"/>
        <v xml:space="preserve"> </v>
      </c>
      <c r="S282" s="196" t="e">
        <f t="shared" si="37"/>
        <v>#REF!</v>
      </c>
      <c r="T282" s="229" t="str">
        <f t="shared" si="33"/>
        <v xml:space="preserve"> </v>
      </c>
      <c r="U282" s="196" t="e">
        <f t="shared" si="37"/>
        <v>#REF!</v>
      </c>
      <c r="V282" s="196">
        <f t="shared" si="37"/>
        <v>0</v>
      </c>
      <c r="W282" s="229" t="str">
        <f t="shared" si="34"/>
        <v xml:space="preserve"> </v>
      </c>
      <c r="X282" s="196" t="e">
        <f t="shared" si="37"/>
        <v>#REF!</v>
      </c>
      <c r="Y282" s="229" t="str">
        <f t="shared" si="35"/>
        <v xml:space="preserve"> </v>
      </c>
      <c r="Z282" s="196" t="e">
        <f t="shared" si="37"/>
        <v>#REF!</v>
      </c>
      <c r="AA282" s="229" t="str">
        <f t="shared" si="36"/>
        <v xml:space="preserve"> </v>
      </c>
      <c r="AB282" s="196" t="e">
        <f t="shared" si="37"/>
        <v>#REF!</v>
      </c>
    </row>
    <row r="283" spans="1:251" s="136" customFormat="1" hidden="1">
      <c r="A283" s="183" t="str">
        <f t="shared" si="30"/>
        <v>71060101014639</v>
      </c>
      <c r="B283" s="184" t="s">
        <v>439</v>
      </c>
      <c r="C283" s="133" t="s">
        <v>157</v>
      </c>
      <c r="D283" s="132" t="s">
        <v>106</v>
      </c>
      <c r="E283" s="131" t="s">
        <v>106</v>
      </c>
      <c r="F283" s="185" t="s">
        <v>106</v>
      </c>
      <c r="G283" s="130">
        <v>4639</v>
      </c>
      <c r="H283" s="24"/>
      <c r="I283" s="24"/>
      <c r="J283" s="25"/>
      <c r="K283" s="25"/>
      <c r="L283" s="31" t="s">
        <v>211</v>
      </c>
      <c r="M283" s="32">
        <v>4639</v>
      </c>
      <c r="N283" s="182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2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30" t="str">
        <f t="shared" si="31"/>
        <v xml:space="preserve"> </v>
      </c>
      <c r="Q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30" t="str">
        <f t="shared" si="32"/>
        <v xml:space="preserve"> </v>
      </c>
      <c r="S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30" t="str">
        <f t="shared" si="33"/>
        <v xml:space="preserve"> </v>
      </c>
      <c r="U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2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30" t="str">
        <f t="shared" si="34"/>
        <v xml:space="preserve"> </v>
      </c>
      <c r="X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30" t="str">
        <f t="shared" si="35"/>
        <v xml:space="preserve"> </v>
      </c>
      <c r="Z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30" t="str">
        <f t="shared" si="36"/>
        <v xml:space="preserve"> </v>
      </c>
      <c r="AB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6" customFormat="1" hidden="1">
      <c r="A284" s="183" t="str">
        <f t="shared" ref="A284:A350" si="38">CONCATENATE(B284,C284,D284,E284,F284,G284)</f>
        <v>71060101014861</v>
      </c>
      <c r="B284" s="184" t="s">
        <v>439</v>
      </c>
      <c r="C284" s="133" t="s">
        <v>157</v>
      </c>
      <c r="D284" s="132" t="s">
        <v>106</v>
      </c>
      <c r="E284" s="131" t="s">
        <v>106</v>
      </c>
      <c r="F284" s="185" t="s">
        <v>106</v>
      </c>
      <c r="G284" s="130">
        <v>4861</v>
      </c>
      <c r="H284" s="24"/>
      <c r="I284" s="24"/>
      <c r="J284" s="25"/>
      <c r="K284" s="25"/>
      <c r="L284" s="28" t="s">
        <v>134</v>
      </c>
      <c r="M284" s="11">
        <v>4861</v>
      </c>
      <c r="N284" s="182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2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30" t="str">
        <f t="shared" si="31"/>
        <v xml:space="preserve"> </v>
      </c>
      <c r="Q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30" t="str">
        <f t="shared" si="32"/>
        <v xml:space="preserve"> </v>
      </c>
      <c r="S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30" t="str">
        <f t="shared" si="33"/>
        <v xml:space="preserve"> </v>
      </c>
      <c r="U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2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30" t="str">
        <f t="shared" si="34"/>
        <v xml:space="preserve"> </v>
      </c>
      <c r="X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30" t="str">
        <f t="shared" si="35"/>
        <v xml:space="preserve"> </v>
      </c>
      <c r="Z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30" t="str">
        <f t="shared" si="36"/>
        <v xml:space="preserve"> </v>
      </c>
      <c r="AB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7" customFormat="1" ht="13.5" hidden="1">
      <c r="A285" s="183" t="str">
        <f t="shared" si="38"/>
        <v>71060101020000</v>
      </c>
      <c r="B285" s="184" t="s">
        <v>439</v>
      </c>
      <c r="C285" s="133" t="s">
        <v>157</v>
      </c>
      <c r="D285" s="132" t="s">
        <v>106</v>
      </c>
      <c r="E285" s="131" t="s">
        <v>106</v>
      </c>
      <c r="F285" s="185" t="s">
        <v>140</v>
      </c>
      <c r="G285" s="186" t="s">
        <v>440</v>
      </c>
      <c r="H285" s="146"/>
      <c r="I285" s="146"/>
      <c r="J285" s="147"/>
      <c r="K285" s="147"/>
      <c r="L285" s="26" t="s">
        <v>250</v>
      </c>
      <c r="M285" s="27"/>
      <c r="N285" s="196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6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9" t="str">
        <f t="shared" si="31"/>
        <v xml:space="preserve"> </v>
      </c>
      <c r="Q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9" t="str">
        <f t="shared" si="32"/>
        <v xml:space="preserve"> </v>
      </c>
      <c r="S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9" t="str">
        <f t="shared" si="33"/>
        <v xml:space="preserve"> </v>
      </c>
      <c r="U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6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9" t="str">
        <f t="shared" si="34"/>
        <v xml:space="preserve"> </v>
      </c>
      <c r="X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9" t="str">
        <f t="shared" si="35"/>
        <v xml:space="preserve"> </v>
      </c>
      <c r="Z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9" t="str">
        <f t="shared" si="36"/>
        <v xml:space="preserve"> </v>
      </c>
      <c r="AB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6" customFormat="1" ht="25.5" hidden="1">
      <c r="A286" s="183" t="str">
        <f t="shared" si="38"/>
        <v>71060101024819</v>
      </c>
      <c r="B286" s="184" t="s">
        <v>439</v>
      </c>
      <c r="C286" s="133" t="s">
        <v>157</v>
      </c>
      <c r="D286" s="132" t="s">
        <v>106</v>
      </c>
      <c r="E286" s="131" t="s">
        <v>106</v>
      </c>
      <c r="F286" s="185" t="s">
        <v>140</v>
      </c>
      <c r="G286" s="130">
        <v>4819</v>
      </c>
      <c r="H286" s="24"/>
      <c r="I286" s="17"/>
      <c r="J286" s="18"/>
      <c r="K286" s="18"/>
      <c r="L286" s="29" t="s">
        <v>219</v>
      </c>
      <c r="M286" s="30">
        <v>4819</v>
      </c>
      <c r="N286" s="182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2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30" t="str">
        <f t="shared" si="31"/>
        <v xml:space="preserve"> </v>
      </c>
      <c r="Q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30" t="str">
        <f t="shared" si="32"/>
        <v xml:space="preserve"> </v>
      </c>
      <c r="S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30" t="str">
        <f t="shared" si="33"/>
        <v xml:space="preserve"> </v>
      </c>
      <c r="U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2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30" t="str">
        <f t="shared" si="34"/>
        <v xml:space="preserve"> </v>
      </c>
      <c r="X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30" t="str">
        <f t="shared" si="35"/>
        <v xml:space="preserve"> </v>
      </c>
      <c r="Z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30" t="str">
        <f t="shared" si="36"/>
        <v xml:space="preserve"> </v>
      </c>
      <c r="AB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6" customFormat="1" hidden="1">
      <c r="A287" s="183" t="str">
        <f t="shared" si="38"/>
        <v>71060101025111</v>
      </c>
      <c r="B287" s="184" t="s">
        <v>439</v>
      </c>
      <c r="C287" s="133" t="s">
        <v>157</v>
      </c>
      <c r="D287" s="132" t="s">
        <v>106</v>
      </c>
      <c r="E287" s="131" t="s">
        <v>106</v>
      </c>
      <c r="F287" s="185" t="s">
        <v>140</v>
      </c>
      <c r="G287" s="130">
        <v>5111</v>
      </c>
      <c r="H287" s="24"/>
      <c r="I287" s="17"/>
      <c r="J287" s="18"/>
      <c r="K287" s="18"/>
      <c r="L287" s="29" t="s">
        <v>249</v>
      </c>
      <c r="M287" s="30">
        <v>5111</v>
      </c>
      <c r="N287" s="182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2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30" t="str">
        <f t="shared" si="31"/>
        <v xml:space="preserve"> </v>
      </c>
      <c r="Q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30" t="str">
        <f t="shared" si="32"/>
        <v xml:space="preserve"> </v>
      </c>
      <c r="S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30" t="str">
        <f t="shared" si="33"/>
        <v xml:space="preserve"> </v>
      </c>
      <c r="U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2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30" t="str">
        <f t="shared" si="34"/>
        <v xml:space="preserve"> </v>
      </c>
      <c r="X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30" t="str">
        <f t="shared" si="35"/>
        <v xml:space="preserve"> </v>
      </c>
      <c r="Z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30" t="str">
        <f t="shared" si="36"/>
        <v xml:space="preserve"> </v>
      </c>
      <c r="AB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6" customFormat="1" hidden="1">
      <c r="A288" s="183" t="str">
        <f t="shared" si="38"/>
        <v>71060101025112</v>
      </c>
      <c r="B288" s="184" t="s">
        <v>439</v>
      </c>
      <c r="C288" s="133" t="s">
        <v>157</v>
      </c>
      <c r="D288" s="132" t="s">
        <v>106</v>
      </c>
      <c r="E288" s="131" t="s">
        <v>106</v>
      </c>
      <c r="F288" s="185" t="s">
        <v>140</v>
      </c>
      <c r="G288" s="130">
        <v>5112</v>
      </c>
      <c r="H288" s="24"/>
      <c r="I288" s="17"/>
      <c r="J288" s="18"/>
      <c r="K288" s="18"/>
      <c r="L288" s="29" t="s">
        <v>173</v>
      </c>
      <c r="M288" s="30">
        <v>5112</v>
      </c>
      <c r="N288" s="182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2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30" t="str">
        <f t="shared" si="31"/>
        <v xml:space="preserve"> </v>
      </c>
      <c r="Q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30" t="str">
        <f t="shared" si="32"/>
        <v xml:space="preserve"> </v>
      </c>
      <c r="S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30" t="str">
        <f t="shared" si="33"/>
        <v xml:space="preserve"> </v>
      </c>
      <c r="U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2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30" t="str">
        <f t="shared" si="34"/>
        <v xml:space="preserve"> </v>
      </c>
      <c r="X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30" t="str">
        <f t="shared" si="35"/>
        <v xml:space="preserve"> </v>
      </c>
      <c r="Z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30" t="str">
        <f t="shared" si="36"/>
        <v xml:space="preserve"> </v>
      </c>
      <c r="AB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6" customFormat="1" hidden="1">
      <c r="A289" s="183" t="str">
        <f t="shared" si="38"/>
        <v>71060101025113</v>
      </c>
      <c r="B289" s="184" t="s">
        <v>439</v>
      </c>
      <c r="C289" s="133" t="s">
        <v>157</v>
      </c>
      <c r="D289" s="132" t="s">
        <v>106</v>
      </c>
      <c r="E289" s="131" t="s">
        <v>106</v>
      </c>
      <c r="F289" s="185" t="s">
        <v>140</v>
      </c>
      <c r="G289" s="130">
        <v>5113</v>
      </c>
      <c r="H289" s="24"/>
      <c r="I289" s="17"/>
      <c r="J289" s="18"/>
      <c r="K289" s="18"/>
      <c r="L289" s="29" t="s">
        <v>174</v>
      </c>
      <c r="M289" s="30">
        <v>5113</v>
      </c>
      <c r="N289" s="182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2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30" t="str">
        <f t="shared" si="31"/>
        <v xml:space="preserve"> </v>
      </c>
      <c r="Q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30" t="str">
        <f t="shared" si="32"/>
        <v xml:space="preserve"> </v>
      </c>
      <c r="S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30" t="str">
        <f t="shared" si="33"/>
        <v xml:space="preserve"> </v>
      </c>
      <c r="U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2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30" t="str">
        <f t="shared" si="34"/>
        <v xml:space="preserve"> </v>
      </c>
      <c r="X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30" t="str">
        <f t="shared" si="35"/>
        <v xml:space="preserve"> </v>
      </c>
      <c r="Z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30" t="str">
        <f t="shared" si="36"/>
        <v xml:space="preserve"> </v>
      </c>
      <c r="AB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3" customFormat="1" ht="54" hidden="1">
      <c r="A290" s="183" t="str">
        <f t="shared" si="38"/>
        <v>71060101030000</v>
      </c>
      <c r="B290" s="184" t="s">
        <v>439</v>
      </c>
      <c r="C290" s="133" t="s">
        <v>157</v>
      </c>
      <c r="D290" s="132" t="s">
        <v>106</v>
      </c>
      <c r="E290" s="131" t="s">
        <v>106</v>
      </c>
      <c r="F290" s="185" t="s">
        <v>442</v>
      </c>
      <c r="G290" s="186" t="s">
        <v>440</v>
      </c>
      <c r="H290" s="148"/>
      <c r="I290" s="49"/>
      <c r="J290" s="50"/>
      <c r="K290" s="50"/>
      <c r="L290" s="26" t="s">
        <v>492</v>
      </c>
      <c r="M290" s="27"/>
      <c r="N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9" t="str">
        <f t="shared" si="31"/>
        <v xml:space="preserve"> </v>
      </c>
      <c r="Q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9" t="str">
        <f t="shared" si="32"/>
        <v xml:space="preserve"> </v>
      </c>
      <c r="S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9" t="str">
        <f t="shared" si="33"/>
        <v xml:space="preserve"> </v>
      </c>
      <c r="U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9" t="str">
        <f t="shared" si="34"/>
        <v xml:space="preserve"> </v>
      </c>
      <c r="X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9" t="str">
        <f t="shared" si="35"/>
        <v xml:space="preserve"> </v>
      </c>
      <c r="Z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9" t="str">
        <f t="shared" si="36"/>
        <v xml:space="preserve"> </v>
      </c>
      <c r="AB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6" customFormat="1" ht="25.5" hidden="1">
      <c r="A291" s="183" t="str">
        <f t="shared" si="38"/>
        <v>71060101034819</v>
      </c>
      <c r="B291" s="184" t="s">
        <v>439</v>
      </c>
      <c r="C291" s="133" t="s">
        <v>157</v>
      </c>
      <c r="D291" s="132" t="s">
        <v>106</v>
      </c>
      <c r="E291" s="131" t="s">
        <v>106</v>
      </c>
      <c r="F291" s="185" t="s">
        <v>442</v>
      </c>
      <c r="G291" s="130">
        <v>4819</v>
      </c>
      <c r="H291" s="24"/>
      <c r="I291" s="17"/>
      <c r="J291" s="18"/>
      <c r="K291" s="18"/>
      <c r="L291" s="29" t="s">
        <v>219</v>
      </c>
      <c r="M291" s="30">
        <v>4819</v>
      </c>
      <c r="N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30" t="str">
        <f t="shared" si="31"/>
        <v xml:space="preserve"> </v>
      </c>
      <c r="Q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30" t="str">
        <f t="shared" si="32"/>
        <v xml:space="preserve"> </v>
      </c>
      <c r="S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30" t="str">
        <f t="shared" si="33"/>
        <v xml:space="preserve"> </v>
      </c>
      <c r="U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30" t="str">
        <f t="shared" si="34"/>
        <v xml:space="preserve"> </v>
      </c>
      <c r="X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30" t="str">
        <f t="shared" si="35"/>
        <v xml:space="preserve"> </v>
      </c>
      <c r="Z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30" t="str">
        <f t="shared" si="36"/>
        <v xml:space="preserve"> </v>
      </c>
      <c r="AB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6" customFormat="1" hidden="1">
      <c r="A292" s="183" t="str">
        <f t="shared" si="38"/>
        <v>71060101035111</v>
      </c>
      <c r="B292" s="184" t="s">
        <v>439</v>
      </c>
      <c r="C292" s="133" t="s">
        <v>157</v>
      </c>
      <c r="D292" s="132" t="s">
        <v>106</v>
      </c>
      <c r="E292" s="131" t="s">
        <v>106</v>
      </c>
      <c r="F292" s="185" t="s">
        <v>442</v>
      </c>
      <c r="G292" s="130">
        <v>5111</v>
      </c>
      <c r="H292" s="24"/>
      <c r="I292" s="17"/>
      <c r="J292" s="18"/>
      <c r="K292" s="18"/>
      <c r="L292" s="29" t="s">
        <v>249</v>
      </c>
      <c r="M292" s="30">
        <v>5111</v>
      </c>
      <c r="N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30" t="str">
        <f t="shared" si="31"/>
        <v xml:space="preserve"> </v>
      </c>
      <c r="Q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30" t="str">
        <f t="shared" si="32"/>
        <v xml:space="preserve"> </v>
      </c>
      <c r="S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30" t="str">
        <f t="shared" si="33"/>
        <v xml:space="preserve"> </v>
      </c>
      <c r="U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30" t="str">
        <f t="shared" si="34"/>
        <v xml:space="preserve"> </v>
      </c>
      <c r="X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30" t="str">
        <f t="shared" si="35"/>
        <v xml:space="preserve"> </v>
      </c>
      <c r="Z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30" t="str">
        <f t="shared" si="36"/>
        <v xml:space="preserve"> </v>
      </c>
      <c r="AB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6" customFormat="1" hidden="1">
      <c r="A293" s="183" t="str">
        <f t="shared" si="38"/>
        <v>71060101035112</v>
      </c>
      <c r="B293" s="184" t="s">
        <v>439</v>
      </c>
      <c r="C293" s="133" t="s">
        <v>157</v>
      </c>
      <c r="D293" s="132" t="s">
        <v>106</v>
      </c>
      <c r="E293" s="131" t="s">
        <v>106</v>
      </c>
      <c r="F293" s="185" t="s">
        <v>442</v>
      </c>
      <c r="G293" s="130">
        <v>5112</v>
      </c>
      <c r="H293" s="24"/>
      <c r="I293" s="17"/>
      <c r="J293" s="18"/>
      <c r="K293" s="18"/>
      <c r="L293" s="29" t="s">
        <v>173</v>
      </c>
      <c r="M293" s="30">
        <v>5112</v>
      </c>
      <c r="N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30" t="str">
        <f t="shared" si="31"/>
        <v xml:space="preserve"> </v>
      </c>
      <c r="Q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30" t="str">
        <f t="shared" si="32"/>
        <v xml:space="preserve"> </v>
      </c>
      <c r="S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30" t="str">
        <f t="shared" si="33"/>
        <v xml:space="preserve"> </v>
      </c>
      <c r="U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30" t="str">
        <f t="shared" si="34"/>
        <v xml:space="preserve"> </v>
      </c>
      <c r="X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30" t="str">
        <f t="shared" si="35"/>
        <v xml:space="preserve"> </v>
      </c>
      <c r="Z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30" t="str">
        <f t="shared" si="36"/>
        <v xml:space="preserve"> </v>
      </c>
      <c r="AB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6" customFormat="1" hidden="1">
      <c r="A294" s="183" t="str">
        <f t="shared" si="38"/>
        <v>71060101035113</v>
      </c>
      <c r="B294" s="184" t="s">
        <v>439</v>
      </c>
      <c r="C294" s="133" t="s">
        <v>157</v>
      </c>
      <c r="D294" s="132" t="s">
        <v>106</v>
      </c>
      <c r="E294" s="131" t="s">
        <v>106</v>
      </c>
      <c r="F294" s="185" t="s">
        <v>442</v>
      </c>
      <c r="G294" s="130">
        <v>5113</v>
      </c>
      <c r="H294" s="24"/>
      <c r="I294" s="17"/>
      <c r="J294" s="18"/>
      <c r="K294" s="18"/>
      <c r="L294" s="29" t="s">
        <v>174</v>
      </c>
      <c r="M294" s="30">
        <v>5113</v>
      </c>
      <c r="N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30" t="str">
        <f t="shared" si="31"/>
        <v xml:space="preserve"> </v>
      </c>
      <c r="Q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30" t="str">
        <f t="shared" si="32"/>
        <v xml:space="preserve"> </v>
      </c>
      <c r="S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30" t="str">
        <f t="shared" si="33"/>
        <v xml:space="preserve"> </v>
      </c>
      <c r="U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30" t="str">
        <f t="shared" si="34"/>
        <v xml:space="preserve"> </v>
      </c>
      <c r="X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30" t="str">
        <f t="shared" si="35"/>
        <v xml:space="preserve"> </v>
      </c>
      <c r="Z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30" t="str">
        <f t="shared" si="36"/>
        <v xml:space="preserve"> </v>
      </c>
      <c r="AB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8" customFormat="1" ht="13.5" hidden="1">
      <c r="A295" s="183" t="str">
        <f t="shared" si="38"/>
        <v>71060300000000</v>
      </c>
      <c r="B295" s="184" t="s">
        <v>439</v>
      </c>
      <c r="C295" s="133" t="s">
        <v>157</v>
      </c>
      <c r="D295" s="132" t="s">
        <v>442</v>
      </c>
      <c r="E295" s="131" t="s">
        <v>441</v>
      </c>
      <c r="F295" s="185" t="s">
        <v>441</v>
      </c>
      <c r="G295" s="186" t="s">
        <v>440</v>
      </c>
      <c r="H295" s="174">
        <v>2630</v>
      </c>
      <c r="I295" s="165" t="s">
        <v>157</v>
      </c>
      <c r="J295" s="166">
        <v>3</v>
      </c>
      <c r="K295" s="166">
        <v>0</v>
      </c>
      <c r="L295" s="167" t="s">
        <v>251</v>
      </c>
      <c r="M295" s="175"/>
      <c r="N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7" t="str">
        <f t="shared" si="31"/>
        <v xml:space="preserve"> </v>
      </c>
      <c r="Q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7" t="str">
        <f t="shared" si="32"/>
        <v xml:space="preserve"> </v>
      </c>
      <c r="S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7" t="str">
        <f t="shared" si="33"/>
        <v xml:space="preserve"> </v>
      </c>
      <c r="U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7" t="str">
        <f t="shared" si="34"/>
        <v xml:space="preserve"> </v>
      </c>
      <c r="X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7" t="str">
        <f t="shared" si="35"/>
        <v xml:space="preserve"> </v>
      </c>
      <c r="Z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7" t="str">
        <f t="shared" si="36"/>
        <v xml:space="preserve"> </v>
      </c>
      <c r="AB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6" customFormat="1" ht="12.75" hidden="1">
      <c r="A296" s="183" t="str">
        <f t="shared" si="38"/>
        <v>71060300000001</v>
      </c>
      <c r="B296" s="184" t="s">
        <v>439</v>
      </c>
      <c r="C296" s="133" t="s">
        <v>157</v>
      </c>
      <c r="D296" s="132" t="s">
        <v>442</v>
      </c>
      <c r="E296" s="131" t="s">
        <v>441</v>
      </c>
      <c r="F296" s="185" t="s">
        <v>441</v>
      </c>
      <c r="G296" s="186" t="s">
        <v>96</v>
      </c>
      <c r="H296" s="24"/>
      <c r="I296" s="17"/>
      <c r="J296" s="18"/>
      <c r="K296" s="18"/>
      <c r="L296" s="29" t="s">
        <v>110</v>
      </c>
      <c r="M296" s="30"/>
      <c r="N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6" t="str">
        <f t="shared" si="31"/>
        <v xml:space="preserve"> </v>
      </c>
      <c r="Q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6" t="str">
        <f t="shared" si="32"/>
        <v xml:space="preserve"> </v>
      </c>
      <c r="S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6" t="str">
        <f t="shared" si="33"/>
        <v xml:space="preserve"> </v>
      </c>
      <c r="U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6" t="str">
        <f t="shared" si="34"/>
        <v xml:space="preserve"> </v>
      </c>
      <c r="X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6" t="str">
        <f t="shared" si="35"/>
        <v xml:space="preserve"> </v>
      </c>
      <c r="Z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6" t="str">
        <f t="shared" si="36"/>
        <v xml:space="preserve"> </v>
      </c>
      <c r="AB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2" customFormat="1" ht="12.75" hidden="1">
      <c r="A297" s="183" t="str">
        <f t="shared" si="38"/>
        <v>71060301000000</v>
      </c>
      <c r="B297" s="184" t="s">
        <v>439</v>
      </c>
      <c r="C297" s="133" t="s">
        <v>157</v>
      </c>
      <c r="D297" s="132" t="s">
        <v>442</v>
      </c>
      <c r="E297" s="131" t="s">
        <v>106</v>
      </c>
      <c r="F297" s="185" t="s">
        <v>441</v>
      </c>
      <c r="G297" s="186" t="s">
        <v>440</v>
      </c>
      <c r="H297" s="150">
        <v>2631</v>
      </c>
      <c r="I297" s="151" t="s">
        <v>157</v>
      </c>
      <c r="J297" s="152">
        <v>3</v>
      </c>
      <c r="K297" s="152">
        <v>1</v>
      </c>
      <c r="L297" s="153" t="s">
        <v>252</v>
      </c>
      <c r="M297" s="154"/>
      <c r="N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8" t="str">
        <f t="shared" si="31"/>
        <v xml:space="preserve"> </v>
      </c>
      <c r="Q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8" t="str">
        <f t="shared" si="32"/>
        <v xml:space="preserve"> </v>
      </c>
      <c r="S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8" t="str">
        <f t="shared" si="33"/>
        <v xml:space="preserve"> </v>
      </c>
      <c r="U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8" t="str">
        <f t="shared" si="34"/>
        <v xml:space="preserve"> </v>
      </c>
      <c r="X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8" t="str">
        <f t="shared" si="35"/>
        <v xml:space="preserve"> </v>
      </c>
      <c r="Z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8" t="str">
        <f t="shared" si="36"/>
        <v xml:space="preserve"> </v>
      </c>
      <c r="AB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6" customFormat="1" ht="12.75" hidden="1">
      <c r="A298" s="183" t="str">
        <f t="shared" si="38"/>
        <v>71060301000001</v>
      </c>
      <c r="B298" s="184" t="s">
        <v>439</v>
      </c>
      <c r="C298" s="133" t="s">
        <v>157</v>
      </c>
      <c r="D298" s="132" t="s">
        <v>442</v>
      </c>
      <c r="E298" s="131" t="s">
        <v>106</v>
      </c>
      <c r="F298" s="185" t="s">
        <v>441</v>
      </c>
      <c r="G298" s="186" t="s">
        <v>96</v>
      </c>
      <c r="H298" s="24"/>
      <c r="I298" s="24"/>
      <c r="J298" s="25"/>
      <c r="K298" s="25"/>
      <c r="L298" s="29" t="s">
        <v>108</v>
      </c>
      <c r="M298" s="30"/>
      <c r="N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6" t="str">
        <f t="shared" si="31"/>
        <v xml:space="preserve"> </v>
      </c>
      <c r="Q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6" t="str">
        <f t="shared" si="32"/>
        <v xml:space="preserve"> </v>
      </c>
      <c r="S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6" t="str">
        <f t="shared" si="33"/>
        <v xml:space="preserve"> </v>
      </c>
      <c r="U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6" t="str">
        <f t="shared" si="34"/>
        <v xml:space="preserve"> </v>
      </c>
      <c r="X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6" t="str">
        <f t="shared" si="35"/>
        <v xml:space="preserve"> </v>
      </c>
      <c r="Z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6" t="str">
        <f t="shared" si="36"/>
        <v xml:space="preserve"> </v>
      </c>
      <c r="AB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7" customFormat="1" ht="67.5" hidden="1">
      <c r="A299" s="183" t="str">
        <f t="shared" si="38"/>
        <v>71060301010000</v>
      </c>
      <c r="B299" s="184" t="s">
        <v>439</v>
      </c>
      <c r="C299" s="133" t="s">
        <v>157</v>
      </c>
      <c r="D299" s="132" t="s">
        <v>442</v>
      </c>
      <c r="E299" s="131" t="s">
        <v>106</v>
      </c>
      <c r="F299" s="185" t="s">
        <v>106</v>
      </c>
      <c r="G299" s="186" t="s">
        <v>440</v>
      </c>
      <c r="H299" s="145"/>
      <c r="I299" s="146"/>
      <c r="J299" s="147"/>
      <c r="K299" s="147"/>
      <c r="L299" s="26" t="s">
        <v>253</v>
      </c>
      <c r="M299" s="27"/>
      <c r="N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9" t="str">
        <f t="shared" si="31"/>
        <v xml:space="preserve"> </v>
      </c>
      <c r="Q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9" t="str">
        <f t="shared" si="32"/>
        <v xml:space="preserve"> </v>
      </c>
      <c r="S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9" t="str">
        <f t="shared" si="33"/>
        <v xml:space="preserve"> </v>
      </c>
      <c r="U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9" t="str">
        <f t="shared" si="34"/>
        <v xml:space="preserve"> </v>
      </c>
      <c r="X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9" t="str">
        <f t="shared" si="35"/>
        <v xml:space="preserve"> </v>
      </c>
      <c r="Z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9" t="str">
        <f t="shared" si="36"/>
        <v xml:space="preserve"> </v>
      </c>
      <c r="AB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6" customFormat="1" hidden="1">
      <c r="A300" s="183" t="str">
        <f t="shared" si="38"/>
        <v>71060301014861</v>
      </c>
      <c r="B300" s="184" t="s">
        <v>439</v>
      </c>
      <c r="C300" s="133" t="s">
        <v>157</v>
      </c>
      <c r="D300" s="132" t="s">
        <v>442</v>
      </c>
      <c r="E300" s="131" t="s">
        <v>106</v>
      </c>
      <c r="F300" s="185" t="s">
        <v>106</v>
      </c>
      <c r="G300" s="130">
        <v>4861</v>
      </c>
      <c r="H300" s="24"/>
      <c r="I300" s="17"/>
      <c r="J300" s="18"/>
      <c r="K300" s="18"/>
      <c r="L300" s="29" t="s">
        <v>134</v>
      </c>
      <c r="M300" s="30">
        <v>4861</v>
      </c>
      <c r="N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30" t="str">
        <f t="shared" si="31"/>
        <v xml:space="preserve"> </v>
      </c>
      <c r="Q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30" t="str">
        <f t="shared" si="32"/>
        <v xml:space="preserve"> </v>
      </c>
      <c r="S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30" t="str">
        <f t="shared" si="33"/>
        <v xml:space="preserve"> </v>
      </c>
      <c r="U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30" t="str">
        <f t="shared" si="34"/>
        <v xml:space="preserve"> </v>
      </c>
      <c r="X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30" t="str">
        <f t="shared" si="35"/>
        <v xml:space="preserve"> </v>
      </c>
      <c r="Z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30" t="str">
        <f t="shared" si="36"/>
        <v xml:space="preserve"> </v>
      </c>
      <c r="AB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6" customFormat="1" hidden="1">
      <c r="A301" s="183" t="str">
        <f t="shared" si="38"/>
        <v>71060301015112</v>
      </c>
      <c r="B301" s="184" t="s">
        <v>439</v>
      </c>
      <c r="C301" s="133" t="s">
        <v>157</v>
      </c>
      <c r="D301" s="132" t="s">
        <v>442</v>
      </c>
      <c r="E301" s="131" t="s">
        <v>106</v>
      </c>
      <c r="F301" s="185" t="s">
        <v>106</v>
      </c>
      <c r="G301" s="186" t="s">
        <v>87</v>
      </c>
      <c r="H301" s="193"/>
      <c r="I301" s="193"/>
      <c r="J301" s="194"/>
      <c r="K301" s="195"/>
      <c r="L301" s="35" t="s">
        <v>173</v>
      </c>
      <c r="M301" s="11" t="s">
        <v>87</v>
      </c>
      <c r="N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30" t="str">
        <f t="shared" si="31"/>
        <v xml:space="preserve"> </v>
      </c>
      <c r="Q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30" t="str">
        <f t="shared" si="32"/>
        <v xml:space="preserve"> </v>
      </c>
      <c r="S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30" t="str">
        <f t="shared" si="33"/>
        <v xml:space="preserve"> </v>
      </c>
      <c r="U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30" t="str">
        <f t="shared" si="34"/>
        <v xml:space="preserve"> </v>
      </c>
      <c r="X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30" t="str">
        <f t="shared" si="35"/>
        <v xml:space="preserve"> </v>
      </c>
      <c r="Z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30" t="str">
        <f t="shared" si="36"/>
        <v xml:space="preserve"> </v>
      </c>
      <c r="AB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6" customFormat="1" hidden="1">
      <c r="A302" s="183" t="str">
        <f t="shared" si="38"/>
        <v>71060301015113</v>
      </c>
      <c r="B302" s="184" t="s">
        <v>439</v>
      </c>
      <c r="C302" s="133" t="s">
        <v>157</v>
      </c>
      <c r="D302" s="132" t="s">
        <v>442</v>
      </c>
      <c r="E302" s="131" t="s">
        <v>106</v>
      </c>
      <c r="F302" s="185" t="s">
        <v>106</v>
      </c>
      <c r="G302" s="186" t="s">
        <v>85</v>
      </c>
      <c r="H302" s="193"/>
      <c r="I302" s="193"/>
      <c r="J302" s="194"/>
      <c r="K302" s="195"/>
      <c r="L302" s="35" t="s">
        <v>174</v>
      </c>
      <c r="M302" s="11" t="s">
        <v>85</v>
      </c>
      <c r="N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30" t="str">
        <f t="shared" si="31"/>
        <v xml:space="preserve"> </v>
      </c>
      <c r="Q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30" t="str">
        <f t="shared" si="32"/>
        <v xml:space="preserve"> </v>
      </c>
      <c r="S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30" t="str">
        <f t="shared" si="33"/>
        <v xml:space="preserve"> </v>
      </c>
      <c r="U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30" t="str">
        <f t="shared" si="34"/>
        <v xml:space="preserve"> </v>
      </c>
      <c r="X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30" t="str">
        <f t="shared" si="35"/>
        <v xml:space="preserve"> </v>
      </c>
      <c r="Z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30" t="str">
        <f t="shared" si="36"/>
        <v xml:space="preserve"> </v>
      </c>
      <c r="AB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7" customFormat="1" ht="54" hidden="1">
      <c r="A303" s="183" t="str">
        <f t="shared" si="38"/>
        <v>71060301020000</v>
      </c>
      <c r="B303" s="184" t="s">
        <v>439</v>
      </c>
      <c r="C303" s="133" t="s">
        <v>157</v>
      </c>
      <c r="D303" s="132" t="s">
        <v>442</v>
      </c>
      <c r="E303" s="131" t="s">
        <v>106</v>
      </c>
      <c r="F303" s="185" t="s">
        <v>140</v>
      </c>
      <c r="G303" s="186" t="s">
        <v>440</v>
      </c>
      <c r="H303" s="145"/>
      <c r="I303" s="146"/>
      <c r="J303" s="147"/>
      <c r="K303" s="147"/>
      <c r="L303" s="26" t="s">
        <v>254</v>
      </c>
      <c r="M303" s="27"/>
      <c r="N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9" t="str">
        <f t="shared" si="31"/>
        <v xml:space="preserve"> </v>
      </c>
      <c r="Q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9" t="str">
        <f t="shared" si="32"/>
        <v xml:space="preserve"> </v>
      </c>
      <c r="S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9" t="str">
        <f t="shared" si="33"/>
        <v xml:space="preserve"> </v>
      </c>
      <c r="U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9" t="str">
        <f t="shared" si="34"/>
        <v xml:space="preserve"> </v>
      </c>
      <c r="X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9" t="str">
        <f t="shared" si="35"/>
        <v xml:space="preserve"> </v>
      </c>
      <c r="Z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9" t="str">
        <f t="shared" si="36"/>
        <v xml:space="preserve"> </v>
      </c>
      <c r="AB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6" customFormat="1" hidden="1">
      <c r="A304" s="183" t="str">
        <f t="shared" si="38"/>
        <v>71060301024861</v>
      </c>
      <c r="B304" s="184" t="s">
        <v>439</v>
      </c>
      <c r="C304" s="133" t="s">
        <v>157</v>
      </c>
      <c r="D304" s="132" t="s">
        <v>442</v>
      </c>
      <c r="E304" s="131" t="s">
        <v>106</v>
      </c>
      <c r="F304" s="185" t="s">
        <v>140</v>
      </c>
      <c r="G304" s="130">
        <v>4861</v>
      </c>
      <c r="H304" s="24"/>
      <c r="I304" s="17"/>
      <c r="J304" s="18"/>
      <c r="K304" s="18"/>
      <c r="L304" s="29" t="s">
        <v>134</v>
      </c>
      <c r="M304" s="30">
        <v>4861</v>
      </c>
      <c r="N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30" t="str">
        <f t="shared" si="31"/>
        <v xml:space="preserve"> </v>
      </c>
      <c r="Q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30" t="str">
        <f t="shared" si="32"/>
        <v xml:space="preserve"> </v>
      </c>
      <c r="S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30" t="str">
        <f t="shared" si="33"/>
        <v xml:space="preserve"> </v>
      </c>
      <c r="U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30" t="str">
        <f t="shared" si="34"/>
        <v xml:space="preserve"> </v>
      </c>
      <c r="X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30" t="str">
        <f t="shared" si="35"/>
        <v xml:space="preserve"> </v>
      </c>
      <c r="Z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30" t="str">
        <f t="shared" si="36"/>
        <v xml:space="preserve"> </v>
      </c>
      <c r="AB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7" customFormat="1" ht="54" hidden="1">
      <c r="A305" s="183" t="str">
        <f t="shared" si="38"/>
        <v>71060301030000</v>
      </c>
      <c r="B305" s="184" t="s">
        <v>439</v>
      </c>
      <c r="C305" s="133" t="s">
        <v>157</v>
      </c>
      <c r="D305" s="132" t="s">
        <v>442</v>
      </c>
      <c r="E305" s="131" t="s">
        <v>106</v>
      </c>
      <c r="F305" s="185" t="s">
        <v>442</v>
      </c>
      <c r="G305" s="186" t="s">
        <v>440</v>
      </c>
      <c r="H305" s="145"/>
      <c r="I305" s="146"/>
      <c r="J305" s="147"/>
      <c r="K305" s="147"/>
      <c r="L305" s="26" t="s">
        <v>255</v>
      </c>
      <c r="M305" s="27"/>
      <c r="N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9" t="str">
        <f t="shared" si="31"/>
        <v xml:space="preserve"> </v>
      </c>
      <c r="Q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9" t="str">
        <f t="shared" si="32"/>
        <v xml:space="preserve"> </v>
      </c>
      <c r="S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9" t="str">
        <f t="shared" si="33"/>
        <v xml:space="preserve"> </v>
      </c>
      <c r="U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9" t="str">
        <f t="shared" si="34"/>
        <v xml:space="preserve"> </v>
      </c>
      <c r="X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9" t="str">
        <f t="shared" si="35"/>
        <v xml:space="preserve"> </v>
      </c>
      <c r="Z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9" t="str">
        <f t="shared" si="36"/>
        <v xml:space="preserve"> </v>
      </c>
      <c r="AB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6" customFormat="1" hidden="1">
      <c r="A306" s="183" t="str">
        <f t="shared" si="38"/>
        <v>71060301034861</v>
      </c>
      <c r="B306" s="184" t="s">
        <v>439</v>
      </c>
      <c r="C306" s="133" t="s">
        <v>157</v>
      </c>
      <c r="D306" s="132" t="s">
        <v>442</v>
      </c>
      <c r="E306" s="131" t="s">
        <v>106</v>
      </c>
      <c r="F306" s="185" t="s">
        <v>442</v>
      </c>
      <c r="G306" s="130">
        <v>4861</v>
      </c>
      <c r="H306" s="24"/>
      <c r="I306" s="17"/>
      <c r="J306" s="18"/>
      <c r="K306" s="18"/>
      <c r="L306" s="29" t="s">
        <v>134</v>
      </c>
      <c r="M306" s="30">
        <v>4861</v>
      </c>
      <c r="N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30" t="str">
        <f t="shared" si="31"/>
        <v xml:space="preserve"> </v>
      </c>
      <c r="Q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30" t="str">
        <f t="shared" si="32"/>
        <v xml:space="preserve"> </v>
      </c>
      <c r="S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30" t="str">
        <f t="shared" si="33"/>
        <v xml:space="preserve"> </v>
      </c>
      <c r="U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30" t="str">
        <f t="shared" si="34"/>
        <v xml:space="preserve"> </v>
      </c>
      <c r="X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30" t="str">
        <f t="shared" si="35"/>
        <v xml:space="preserve"> </v>
      </c>
      <c r="Z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30" t="str">
        <f t="shared" si="36"/>
        <v xml:space="preserve"> </v>
      </c>
      <c r="AB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7" customFormat="1" ht="40.5" hidden="1">
      <c r="A307" s="183" t="str">
        <f t="shared" si="38"/>
        <v>71060301040000</v>
      </c>
      <c r="B307" s="184" t="s">
        <v>439</v>
      </c>
      <c r="C307" s="133" t="s">
        <v>157</v>
      </c>
      <c r="D307" s="132" t="s">
        <v>442</v>
      </c>
      <c r="E307" s="131" t="s">
        <v>106</v>
      </c>
      <c r="F307" s="185" t="s">
        <v>155</v>
      </c>
      <c r="G307" s="186" t="s">
        <v>440</v>
      </c>
      <c r="H307" s="145"/>
      <c r="I307" s="146"/>
      <c r="J307" s="147"/>
      <c r="K307" s="147"/>
      <c r="L307" s="26" t="s">
        <v>256</v>
      </c>
      <c r="M307" s="27"/>
      <c r="N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9" t="str">
        <f t="shared" si="31"/>
        <v xml:space="preserve"> </v>
      </c>
      <c r="Q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9" t="str">
        <f t="shared" si="32"/>
        <v xml:space="preserve"> </v>
      </c>
      <c r="S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9" t="str">
        <f t="shared" si="33"/>
        <v xml:space="preserve"> </v>
      </c>
      <c r="U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9" t="str">
        <f t="shared" si="34"/>
        <v xml:space="preserve"> </v>
      </c>
      <c r="X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9" t="str">
        <f t="shared" si="35"/>
        <v xml:space="preserve"> </v>
      </c>
      <c r="Z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9" t="str">
        <f t="shared" si="36"/>
        <v xml:space="preserve"> </v>
      </c>
      <c r="AB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6" customFormat="1" hidden="1">
      <c r="A308" s="183" t="str">
        <f t="shared" si="38"/>
        <v>71060301044861</v>
      </c>
      <c r="B308" s="184" t="s">
        <v>439</v>
      </c>
      <c r="C308" s="133" t="s">
        <v>157</v>
      </c>
      <c r="D308" s="132" t="s">
        <v>442</v>
      </c>
      <c r="E308" s="131" t="s">
        <v>106</v>
      </c>
      <c r="F308" s="185" t="s">
        <v>155</v>
      </c>
      <c r="G308" s="130">
        <v>4861</v>
      </c>
      <c r="H308" s="24"/>
      <c r="I308" s="17"/>
      <c r="J308" s="18"/>
      <c r="K308" s="18"/>
      <c r="L308" s="29" t="s">
        <v>134</v>
      </c>
      <c r="M308" s="30">
        <v>4861</v>
      </c>
      <c r="N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30" t="str">
        <f t="shared" si="31"/>
        <v xml:space="preserve"> </v>
      </c>
      <c r="Q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30" t="str">
        <f t="shared" si="32"/>
        <v xml:space="preserve"> </v>
      </c>
      <c r="S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30" t="str">
        <f t="shared" si="33"/>
        <v xml:space="preserve"> </v>
      </c>
      <c r="U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30" t="str">
        <f t="shared" si="34"/>
        <v xml:space="preserve"> </v>
      </c>
      <c r="X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30" t="str">
        <f t="shared" si="35"/>
        <v xml:space="preserve"> </v>
      </c>
      <c r="Z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30" t="str">
        <f t="shared" si="36"/>
        <v xml:space="preserve"> </v>
      </c>
      <c r="AB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7" customFormat="1" ht="54" hidden="1">
      <c r="A309" s="183" t="str">
        <f t="shared" si="38"/>
        <v>71060301050000</v>
      </c>
      <c r="B309" s="184" t="s">
        <v>439</v>
      </c>
      <c r="C309" s="133" t="s">
        <v>157</v>
      </c>
      <c r="D309" s="132" t="s">
        <v>442</v>
      </c>
      <c r="E309" s="131" t="s">
        <v>106</v>
      </c>
      <c r="F309" s="185" t="s">
        <v>149</v>
      </c>
      <c r="G309" s="186" t="s">
        <v>440</v>
      </c>
      <c r="H309" s="145"/>
      <c r="I309" s="146"/>
      <c r="J309" s="147"/>
      <c r="K309" s="147"/>
      <c r="L309" s="26" t="s">
        <v>257</v>
      </c>
      <c r="M309" s="27"/>
      <c r="N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9" t="str">
        <f t="shared" si="31"/>
        <v xml:space="preserve"> </v>
      </c>
      <c r="Q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9" t="str">
        <f t="shared" si="32"/>
        <v xml:space="preserve"> </v>
      </c>
      <c r="S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9" t="str">
        <f t="shared" si="33"/>
        <v xml:space="preserve"> </v>
      </c>
      <c r="U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9" t="str">
        <f t="shared" si="34"/>
        <v xml:space="preserve"> </v>
      </c>
      <c r="X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9" t="str">
        <f t="shared" si="35"/>
        <v xml:space="preserve"> </v>
      </c>
      <c r="Z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9" t="str">
        <f t="shared" si="36"/>
        <v xml:space="preserve"> </v>
      </c>
      <c r="AB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6" customFormat="1" hidden="1">
      <c r="A310" s="183" t="str">
        <f t="shared" si="38"/>
        <v>71060301054861</v>
      </c>
      <c r="B310" s="184" t="s">
        <v>439</v>
      </c>
      <c r="C310" s="133" t="s">
        <v>157</v>
      </c>
      <c r="D310" s="132" t="s">
        <v>442</v>
      </c>
      <c r="E310" s="131" t="s">
        <v>106</v>
      </c>
      <c r="F310" s="185" t="s">
        <v>149</v>
      </c>
      <c r="G310" s="130">
        <v>4861</v>
      </c>
      <c r="H310" s="24"/>
      <c r="I310" s="17"/>
      <c r="J310" s="18"/>
      <c r="K310" s="18"/>
      <c r="L310" s="29" t="s">
        <v>134</v>
      </c>
      <c r="M310" s="30">
        <v>4861</v>
      </c>
      <c r="N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30" t="str">
        <f t="shared" si="31"/>
        <v xml:space="preserve"> </v>
      </c>
      <c r="Q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30" t="str">
        <f t="shared" si="32"/>
        <v xml:space="preserve"> </v>
      </c>
      <c r="S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30" t="str">
        <f t="shared" si="33"/>
        <v xml:space="preserve"> </v>
      </c>
      <c r="U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30" t="str">
        <f t="shared" si="34"/>
        <v xml:space="preserve"> </v>
      </c>
      <c r="X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30" t="str">
        <f t="shared" si="35"/>
        <v xml:space="preserve"> </v>
      </c>
      <c r="Z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30" t="str">
        <f t="shared" si="36"/>
        <v xml:space="preserve"> </v>
      </c>
      <c r="AB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8" customFormat="1" ht="13.5">
      <c r="A311" s="183" t="str">
        <f t="shared" si="38"/>
        <v>71060400000000</v>
      </c>
      <c r="B311" s="184" t="s">
        <v>439</v>
      </c>
      <c r="C311" s="133" t="s">
        <v>157</v>
      </c>
      <c r="D311" s="132" t="s">
        <v>155</v>
      </c>
      <c r="E311" s="131" t="s">
        <v>441</v>
      </c>
      <c r="F311" s="185" t="s">
        <v>441</v>
      </c>
      <c r="G311" s="186" t="s">
        <v>440</v>
      </c>
      <c r="H311" s="174">
        <v>2640</v>
      </c>
      <c r="I311" s="165" t="s">
        <v>157</v>
      </c>
      <c r="J311" s="166">
        <v>4</v>
      </c>
      <c r="K311" s="166">
        <v>0</v>
      </c>
      <c r="L311" s="167" t="s">
        <v>258</v>
      </c>
      <c r="M311" s="175"/>
      <c r="N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7" t="str">
        <f t="shared" si="31"/>
        <v xml:space="preserve"> </v>
      </c>
      <c r="Q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7" t="str">
        <f t="shared" si="32"/>
        <v xml:space="preserve"> </v>
      </c>
      <c r="S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7" t="str">
        <f t="shared" si="33"/>
        <v xml:space="preserve"> </v>
      </c>
      <c r="U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7" t="str">
        <f t="shared" si="34"/>
        <v xml:space="preserve"> </v>
      </c>
      <c r="X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7" t="str">
        <f t="shared" si="35"/>
        <v xml:space="preserve"> </v>
      </c>
      <c r="Z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7" t="str">
        <f t="shared" si="36"/>
        <v xml:space="preserve"> </v>
      </c>
      <c r="AB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6" customFormat="1" ht="12.75">
      <c r="A312" s="183" t="str">
        <f t="shared" si="38"/>
        <v>71060400000001</v>
      </c>
      <c r="B312" s="184" t="s">
        <v>439</v>
      </c>
      <c r="C312" s="133" t="s">
        <v>157</v>
      </c>
      <c r="D312" s="132" t="s">
        <v>155</v>
      </c>
      <c r="E312" s="131" t="s">
        <v>441</v>
      </c>
      <c r="F312" s="185" t="s">
        <v>441</v>
      </c>
      <c r="G312" s="186" t="s">
        <v>96</v>
      </c>
      <c r="H312" s="24"/>
      <c r="I312" s="17"/>
      <c r="J312" s="18"/>
      <c r="K312" s="18"/>
      <c r="L312" s="29" t="s">
        <v>110</v>
      </c>
      <c r="M312" s="30"/>
      <c r="N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6" t="str">
        <f t="shared" si="31"/>
        <v xml:space="preserve"> </v>
      </c>
      <c r="Q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6" t="str">
        <f t="shared" si="32"/>
        <v xml:space="preserve"> </v>
      </c>
      <c r="S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6" t="str">
        <f t="shared" si="33"/>
        <v xml:space="preserve"> </v>
      </c>
      <c r="U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6" t="str">
        <f t="shared" si="34"/>
        <v xml:space="preserve"> </v>
      </c>
      <c r="X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6" t="str">
        <f t="shared" si="35"/>
        <v xml:space="preserve"> </v>
      </c>
      <c r="Z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6" t="str">
        <f t="shared" si="36"/>
        <v xml:space="preserve"> </v>
      </c>
      <c r="AB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2" customFormat="1" ht="12.75">
      <c r="A313" s="183" t="str">
        <f t="shared" si="38"/>
        <v>71060401000000</v>
      </c>
      <c r="B313" s="184" t="s">
        <v>439</v>
      </c>
      <c r="C313" s="133" t="s">
        <v>157</v>
      </c>
      <c r="D313" s="132" t="s">
        <v>155</v>
      </c>
      <c r="E313" s="131" t="s">
        <v>106</v>
      </c>
      <c r="F313" s="185" t="s">
        <v>441</v>
      </c>
      <c r="G313" s="186" t="s">
        <v>440</v>
      </c>
      <c r="H313" s="150">
        <v>2641</v>
      </c>
      <c r="I313" s="151" t="s">
        <v>157</v>
      </c>
      <c r="J313" s="152">
        <v>4</v>
      </c>
      <c r="K313" s="152">
        <v>1</v>
      </c>
      <c r="L313" s="153" t="s">
        <v>259</v>
      </c>
      <c r="M313" s="154"/>
      <c r="N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8" t="str">
        <f t="shared" si="31"/>
        <v xml:space="preserve"> </v>
      </c>
      <c r="Q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8" t="str">
        <f t="shared" si="32"/>
        <v xml:space="preserve"> </v>
      </c>
      <c r="S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8" t="str">
        <f t="shared" si="33"/>
        <v xml:space="preserve"> </v>
      </c>
      <c r="U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8" t="str">
        <f t="shared" si="34"/>
        <v xml:space="preserve"> </v>
      </c>
      <c r="X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8" t="str">
        <f t="shared" si="35"/>
        <v xml:space="preserve"> </v>
      </c>
      <c r="Z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8" t="str">
        <f t="shared" si="36"/>
        <v xml:space="preserve"> </v>
      </c>
      <c r="AB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6" customFormat="1" ht="12.75">
      <c r="A314" s="183" t="str">
        <f t="shared" si="38"/>
        <v>71060401000001</v>
      </c>
      <c r="B314" s="184" t="s">
        <v>439</v>
      </c>
      <c r="C314" s="133" t="s">
        <v>157</v>
      </c>
      <c r="D314" s="132" t="s">
        <v>155</v>
      </c>
      <c r="E314" s="131" t="s">
        <v>106</v>
      </c>
      <c r="F314" s="185" t="s">
        <v>441</v>
      </c>
      <c r="G314" s="186" t="s">
        <v>96</v>
      </c>
      <c r="H314" s="24"/>
      <c r="I314" s="24"/>
      <c r="J314" s="25"/>
      <c r="K314" s="25"/>
      <c r="L314" s="29" t="s">
        <v>108</v>
      </c>
      <c r="M314" s="30"/>
      <c r="N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6" t="str">
        <f t="shared" si="31"/>
        <v xml:space="preserve"> </v>
      </c>
      <c r="Q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6" t="str">
        <f t="shared" si="32"/>
        <v xml:space="preserve"> </v>
      </c>
      <c r="S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6" t="str">
        <f t="shared" si="33"/>
        <v xml:space="preserve"> </v>
      </c>
      <c r="U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6" t="str">
        <f t="shared" si="34"/>
        <v xml:space="preserve"> </v>
      </c>
      <c r="X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6" t="str">
        <f t="shared" si="35"/>
        <v xml:space="preserve"> </v>
      </c>
      <c r="Z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6" t="str">
        <f t="shared" si="36"/>
        <v xml:space="preserve"> </v>
      </c>
      <c r="AB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7" customFormat="1" ht="13.5">
      <c r="A315" s="183" t="str">
        <f t="shared" si="38"/>
        <v>71060401010000</v>
      </c>
      <c r="B315" s="184" t="s">
        <v>439</v>
      </c>
      <c r="C315" s="133" t="s">
        <v>157</v>
      </c>
      <c r="D315" s="132" t="s">
        <v>155</v>
      </c>
      <c r="E315" s="131" t="s">
        <v>106</v>
      </c>
      <c r="F315" s="185" t="s">
        <v>106</v>
      </c>
      <c r="G315" s="186" t="s">
        <v>440</v>
      </c>
      <c r="H315" s="44"/>
      <c r="I315" s="45"/>
      <c r="J315" s="46"/>
      <c r="K315" s="46"/>
      <c r="L315" s="26" t="s">
        <v>487</v>
      </c>
      <c r="M315" s="27"/>
      <c r="N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9" t="str">
        <f t="shared" si="31"/>
        <v xml:space="preserve"> </v>
      </c>
      <c r="Q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9" t="str">
        <f t="shared" si="32"/>
        <v xml:space="preserve"> </v>
      </c>
      <c r="S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9" t="str">
        <f t="shared" si="33"/>
        <v xml:space="preserve"> </v>
      </c>
      <c r="U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9" t="str">
        <f t="shared" si="34"/>
        <v xml:space="preserve"> </v>
      </c>
      <c r="X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9" t="str">
        <f t="shared" si="35"/>
        <v xml:space="preserve"> </v>
      </c>
      <c r="Z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9" t="str">
        <f t="shared" si="36"/>
        <v xml:space="preserve"> </v>
      </c>
      <c r="AB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6" customFormat="1" ht="25.5">
      <c r="A316" s="183" t="str">
        <f t="shared" si="38"/>
        <v>71060401014251</v>
      </c>
      <c r="B316" s="199" t="s">
        <v>439</v>
      </c>
      <c r="C316" s="133" t="s">
        <v>157</v>
      </c>
      <c r="D316" s="132" t="s">
        <v>155</v>
      </c>
      <c r="E316" s="131" t="s">
        <v>106</v>
      </c>
      <c r="F316" s="185" t="s">
        <v>106</v>
      </c>
      <c r="G316" s="130">
        <v>4251</v>
      </c>
      <c r="H316" s="190"/>
      <c r="I316" s="193"/>
      <c r="J316" s="200"/>
      <c r="K316" s="201"/>
      <c r="L316" s="202" t="s">
        <v>142</v>
      </c>
      <c r="M316" s="12">
        <v>4251</v>
      </c>
      <c r="N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30" t="str">
        <f t="shared" si="31"/>
        <v xml:space="preserve"> </v>
      </c>
      <c r="Q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30" t="str">
        <f t="shared" si="32"/>
        <v xml:space="preserve"> </v>
      </c>
      <c r="S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30" t="str">
        <f t="shared" si="33"/>
        <v xml:space="preserve"> </v>
      </c>
      <c r="U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30" t="str">
        <f t="shared" si="34"/>
        <v xml:space="preserve"> </v>
      </c>
      <c r="X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30" t="str">
        <f t="shared" si="35"/>
        <v xml:space="preserve"> </v>
      </c>
      <c r="Z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30" t="str">
        <f t="shared" si="36"/>
        <v xml:space="preserve"> </v>
      </c>
      <c r="AB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6" customFormat="1">
      <c r="A317" s="183" t="str">
        <f t="shared" si="38"/>
        <v>71060401015113</v>
      </c>
      <c r="B317" s="184" t="s">
        <v>439</v>
      </c>
      <c r="C317" s="133" t="s">
        <v>157</v>
      </c>
      <c r="D317" s="132" t="s">
        <v>155</v>
      </c>
      <c r="E317" s="131" t="s">
        <v>106</v>
      </c>
      <c r="F317" s="185" t="s">
        <v>106</v>
      </c>
      <c r="G317" s="130">
        <v>5113</v>
      </c>
      <c r="H317" s="24"/>
      <c r="I317" s="24"/>
      <c r="J317" s="25"/>
      <c r="K317" s="25"/>
      <c r="L317" s="35" t="s">
        <v>173</v>
      </c>
      <c r="M317" s="11" t="s">
        <v>87</v>
      </c>
      <c r="N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30" t="str">
        <f t="shared" si="31"/>
        <v xml:space="preserve"> </v>
      </c>
      <c r="Q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30" t="str">
        <f t="shared" si="32"/>
        <v xml:space="preserve"> </v>
      </c>
      <c r="S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30" t="str">
        <f t="shared" si="33"/>
        <v xml:space="preserve"> </v>
      </c>
      <c r="U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30" t="str">
        <f t="shared" si="34"/>
        <v xml:space="preserve"> </v>
      </c>
      <c r="X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30" t="str">
        <f t="shared" si="35"/>
        <v xml:space="preserve"> </v>
      </c>
      <c r="Z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30" t="str">
        <f t="shared" si="36"/>
        <v xml:space="preserve"> </v>
      </c>
      <c r="AB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6" customFormat="1" hidden="1">
      <c r="A318" s="183"/>
      <c r="B318" s="184" t="s">
        <v>439</v>
      </c>
      <c r="C318" s="133" t="s">
        <v>157</v>
      </c>
      <c r="D318" s="132" t="s">
        <v>155</v>
      </c>
      <c r="E318" s="131" t="s">
        <v>106</v>
      </c>
      <c r="F318" s="185" t="s">
        <v>106</v>
      </c>
      <c r="G318" s="130">
        <v>5113</v>
      </c>
      <c r="H318" s="24"/>
      <c r="I318" s="24"/>
      <c r="J318" s="25"/>
      <c r="K318" s="25"/>
      <c r="L318" s="28" t="s">
        <v>174</v>
      </c>
      <c r="M318" s="11">
        <v>5113</v>
      </c>
      <c r="N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30" t="str">
        <f t="shared" si="31"/>
        <v xml:space="preserve"> </v>
      </c>
      <c r="Q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30" t="str">
        <f t="shared" si="32"/>
        <v xml:space="preserve"> </v>
      </c>
      <c r="S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30" t="str">
        <f t="shared" si="33"/>
        <v xml:space="preserve"> </v>
      </c>
      <c r="U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30" t="str">
        <f t="shared" si="34"/>
        <v xml:space="preserve"> </v>
      </c>
      <c r="X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30" t="str">
        <f t="shared" si="35"/>
        <v xml:space="preserve"> </v>
      </c>
      <c r="Z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30" t="str">
        <f t="shared" si="36"/>
        <v xml:space="preserve"> </v>
      </c>
      <c r="AB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6" customFormat="1" hidden="1">
      <c r="A319" s="183" t="str">
        <f t="shared" si="38"/>
        <v>71060401015129</v>
      </c>
      <c r="B319" s="184" t="s">
        <v>439</v>
      </c>
      <c r="C319" s="133" t="s">
        <v>157</v>
      </c>
      <c r="D319" s="132" t="s">
        <v>155</v>
      </c>
      <c r="E319" s="131" t="s">
        <v>106</v>
      </c>
      <c r="F319" s="185" t="s">
        <v>106</v>
      </c>
      <c r="G319" s="130">
        <v>5129</v>
      </c>
      <c r="H319" s="24"/>
      <c r="I319" s="24"/>
      <c r="J319" s="25"/>
      <c r="K319" s="25"/>
      <c r="L319" s="28" t="s">
        <v>137</v>
      </c>
      <c r="M319" s="11">
        <v>5129</v>
      </c>
      <c r="N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30" t="str">
        <f t="shared" si="31"/>
        <v xml:space="preserve"> </v>
      </c>
      <c r="Q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30" t="str">
        <f t="shared" si="32"/>
        <v xml:space="preserve"> </v>
      </c>
      <c r="S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30" t="str">
        <f t="shared" si="33"/>
        <v xml:space="preserve"> </v>
      </c>
      <c r="U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30" t="str">
        <f t="shared" si="34"/>
        <v xml:space="preserve"> </v>
      </c>
      <c r="X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30" t="str">
        <f t="shared" si="35"/>
        <v xml:space="preserve"> </v>
      </c>
      <c r="Z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30" t="str">
        <f t="shared" si="36"/>
        <v xml:space="preserve"> </v>
      </c>
      <c r="AB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7" customFormat="1" ht="27" hidden="1">
      <c r="A320" s="183" t="str">
        <f t="shared" si="38"/>
        <v>71060401020000</v>
      </c>
      <c r="B320" s="184" t="s">
        <v>439</v>
      </c>
      <c r="C320" s="133" t="s">
        <v>157</v>
      </c>
      <c r="D320" s="132" t="s">
        <v>155</v>
      </c>
      <c r="E320" s="131" t="s">
        <v>106</v>
      </c>
      <c r="F320" s="185" t="s">
        <v>140</v>
      </c>
      <c r="G320" s="186" t="s">
        <v>440</v>
      </c>
      <c r="H320" s="44"/>
      <c r="I320" s="45"/>
      <c r="J320" s="46"/>
      <c r="K320" s="46"/>
      <c r="L320" s="26" t="s">
        <v>260</v>
      </c>
      <c r="M320" s="27"/>
      <c r="N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9" t="str">
        <f t="shared" si="31"/>
        <v xml:space="preserve"> </v>
      </c>
      <c r="Q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9" t="str">
        <f t="shared" si="32"/>
        <v xml:space="preserve"> </v>
      </c>
      <c r="S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9" t="str">
        <f t="shared" si="33"/>
        <v xml:space="preserve"> </v>
      </c>
      <c r="U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9" t="str">
        <f t="shared" si="34"/>
        <v xml:space="preserve"> </v>
      </c>
      <c r="X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9" t="str">
        <f t="shared" si="35"/>
        <v xml:space="preserve"> </v>
      </c>
      <c r="Z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9" t="str">
        <f t="shared" si="36"/>
        <v xml:space="preserve"> </v>
      </c>
      <c r="AB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6" customFormat="1" ht="25.5" hidden="1">
      <c r="A321" s="183" t="str">
        <f t="shared" si="38"/>
        <v>71060401024511</v>
      </c>
      <c r="B321" s="184" t="s">
        <v>439</v>
      </c>
      <c r="C321" s="133" t="s">
        <v>157</v>
      </c>
      <c r="D321" s="132" t="s">
        <v>155</v>
      </c>
      <c r="E321" s="131" t="s">
        <v>106</v>
      </c>
      <c r="F321" s="185" t="s">
        <v>140</v>
      </c>
      <c r="G321" s="186">
        <v>4511</v>
      </c>
      <c r="H321" s="24"/>
      <c r="I321" s="17"/>
      <c r="J321" s="18"/>
      <c r="K321" s="18"/>
      <c r="L321" s="28" t="s">
        <v>217</v>
      </c>
      <c r="M321" s="11">
        <v>4511</v>
      </c>
      <c r="N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30" t="str">
        <f t="shared" si="31"/>
        <v xml:space="preserve"> </v>
      </c>
      <c r="Q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30" t="str">
        <f t="shared" si="32"/>
        <v xml:space="preserve"> </v>
      </c>
      <c r="S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30" t="str">
        <f t="shared" si="33"/>
        <v xml:space="preserve"> </v>
      </c>
      <c r="U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30" t="str">
        <f t="shared" si="34"/>
        <v xml:space="preserve"> </v>
      </c>
      <c r="X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30" t="str">
        <f t="shared" si="35"/>
        <v xml:space="preserve"> </v>
      </c>
      <c r="Z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30" t="str">
        <f t="shared" si="36"/>
        <v xml:space="preserve"> </v>
      </c>
      <c r="AB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6" customFormat="1" hidden="1">
      <c r="A322" s="183" t="str">
        <f t="shared" si="38"/>
        <v>71060401024861</v>
      </c>
      <c r="B322" s="184" t="s">
        <v>439</v>
      </c>
      <c r="C322" s="133" t="s">
        <v>157</v>
      </c>
      <c r="D322" s="132" t="s">
        <v>155</v>
      </c>
      <c r="E322" s="131" t="s">
        <v>106</v>
      </c>
      <c r="F322" s="185" t="s">
        <v>140</v>
      </c>
      <c r="G322" s="130">
        <v>4861</v>
      </c>
      <c r="H322" s="24"/>
      <c r="I322" s="17"/>
      <c r="J322" s="18"/>
      <c r="K322" s="18"/>
      <c r="L322" s="29" t="s">
        <v>134</v>
      </c>
      <c r="M322" s="30">
        <v>4861</v>
      </c>
      <c r="N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30" t="str">
        <f t="shared" si="31"/>
        <v xml:space="preserve"> </v>
      </c>
      <c r="Q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30" t="str">
        <f t="shared" si="32"/>
        <v xml:space="preserve"> </v>
      </c>
      <c r="S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30" t="str">
        <f t="shared" si="33"/>
        <v xml:space="preserve"> </v>
      </c>
      <c r="U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30" t="str">
        <f t="shared" si="34"/>
        <v xml:space="preserve"> </v>
      </c>
      <c r="X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30" t="str">
        <f t="shared" si="35"/>
        <v xml:space="preserve"> </v>
      </c>
      <c r="Z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30" t="str">
        <f t="shared" si="36"/>
        <v xml:space="preserve"> </v>
      </c>
      <c r="AB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7" customFormat="1" ht="52.5" hidden="1">
      <c r="A323" s="183" t="str">
        <f t="shared" si="38"/>
        <v>71060401030000</v>
      </c>
      <c r="B323" s="184" t="s">
        <v>439</v>
      </c>
      <c r="C323" s="133" t="s">
        <v>157</v>
      </c>
      <c r="D323" s="132" t="s">
        <v>155</v>
      </c>
      <c r="E323" s="131" t="s">
        <v>106</v>
      </c>
      <c r="F323" s="185" t="s">
        <v>442</v>
      </c>
      <c r="G323" s="186" t="s">
        <v>440</v>
      </c>
      <c r="H323" s="44"/>
      <c r="I323" s="45"/>
      <c r="J323" s="46"/>
      <c r="K323" s="46"/>
      <c r="L323" s="26" t="s">
        <v>488</v>
      </c>
      <c r="M323" s="27"/>
      <c r="N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9" t="str">
        <f t="shared" si="31"/>
        <v xml:space="preserve"> </v>
      </c>
      <c r="Q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9" t="str">
        <f t="shared" si="32"/>
        <v xml:space="preserve"> </v>
      </c>
      <c r="S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9" t="str">
        <f t="shared" si="33"/>
        <v xml:space="preserve"> </v>
      </c>
      <c r="U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9" t="str">
        <f t="shared" si="34"/>
        <v xml:space="preserve"> </v>
      </c>
      <c r="X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9" t="str">
        <f t="shared" si="35"/>
        <v xml:space="preserve"> </v>
      </c>
      <c r="Z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9" t="str">
        <f t="shared" si="36"/>
        <v xml:space="preserve"> </v>
      </c>
      <c r="AB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6" customFormat="1" ht="25.5" hidden="1">
      <c r="A324" s="183" t="str">
        <f t="shared" si="38"/>
        <v>71060401034251</v>
      </c>
      <c r="B324" s="184" t="s">
        <v>439</v>
      </c>
      <c r="C324" s="133" t="s">
        <v>157</v>
      </c>
      <c r="D324" s="132" t="s">
        <v>155</v>
      </c>
      <c r="E324" s="131" t="s">
        <v>106</v>
      </c>
      <c r="F324" s="185" t="s">
        <v>442</v>
      </c>
      <c r="G324" s="130">
        <v>4251</v>
      </c>
      <c r="H324" s="16"/>
      <c r="I324" s="24"/>
      <c r="J324" s="25"/>
      <c r="K324" s="25"/>
      <c r="L324" s="28" t="s">
        <v>142</v>
      </c>
      <c r="M324" s="43">
        <v>4251</v>
      </c>
      <c r="N324" s="182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2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30" t="str">
        <f t="shared" si="31"/>
        <v xml:space="preserve"> </v>
      </c>
      <c r="Q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30" t="str">
        <f t="shared" si="32"/>
        <v xml:space="preserve"> </v>
      </c>
      <c r="S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30" t="str">
        <f t="shared" si="33"/>
        <v xml:space="preserve"> </v>
      </c>
      <c r="U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2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30" t="str">
        <f t="shared" si="34"/>
        <v xml:space="preserve"> </v>
      </c>
      <c r="X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30" t="str">
        <f t="shared" si="35"/>
        <v xml:space="preserve"> </v>
      </c>
      <c r="Z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30" t="str">
        <f t="shared" si="36"/>
        <v xml:space="preserve"> </v>
      </c>
      <c r="AB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6" customFormat="1" hidden="1">
      <c r="A325" s="183" t="str">
        <f t="shared" si="38"/>
        <v>71060401034861</v>
      </c>
      <c r="B325" s="184" t="s">
        <v>439</v>
      </c>
      <c r="C325" s="133" t="s">
        <v>157</v>
      </c>
      <c r="D325" s="132" t="s">
        <v>155</v>
      </c>
      <c r="E325" s="131" t="s">
        <v>106</v>
      </c>
      <c r="F325" s="185" t="s">
        <v>442</v>
      </c>
      <c r="G325" s="186">
        <v>4861</v>
      </c>
      <c r="H325" s="193"/>
      <c r="I325" s="193"/>
      <c r="J325" s="194"/>
      <c r="K325" s="195"/>
      <c r="L325" s="35" t="s">
        <v>134</v>
      </c>
      <c r="M325" s="12">
        <v>4861</v>
      </c>
      <c r="N325" s="182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2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30" t="str">
        <f t="shared" si="31"/>
        <v xml:space="preserve"> </v>
      </c>
      <c r="Q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30" t="str">
        <f t="shared" si="32"/>
        <v xml:space="preserve"> </v>
      </c>
      <c r="S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30" t="str">
        <f t="shared" si="33"/>
        <v xml:space="preserve"> </v>
      </c>
      <c r="U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2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30" t="str">
        <f t="shared" si="34"/>
        <v xml:space="preserve"> </v>
      </c>
      <c r="X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30" t="str">
        <f t="shared" si="35"/>
        <v xml:space="preserve"> </v>
      </c>
      <c r="Z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30" t="str">
        <f t="shared" si="36"/>
        <v xml:space="preserve"> </v>
      </c>
      <c r="AB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6" customFormat="1" hidden="1">
      <c r="A326" s="183" t="str">
        <f t="shared" si="38"/>
        <v>71060401035113</v>
      </c>
      <c r="B326" s="184" t="s">
        <v>439</v>
      </c>
      <c r="C326" s="133" t="s">
        <v>157</v>
      </c>
      <c r="D326" s="132" t="s">
        <v>155</v>
      </c>
      <c r="E326" s="131" t="s">
        <v>106</v>
      </c>
      <c r="F326" s="185" t="s">
        <v>442</v>
      </c>
      <c r="G326" s="130">
        <v>5113</v>
      </c>
      <c r="H326" s="24"/>
      <c r="I326" s="17"/>
      <c r="J326" s="18"/>
      <c r="K326" s="18"/>
      <c r="L326" s="29" t="s">
        <v>174</v>
      </c>
      <c r="M326" s="30">
        <v>5113</v>
      </c>
      <c r="N326" s="182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2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30" t="str">
        <f t="shared" si="31"/>
        <v xml:space="preserve"> </v>
      </c>
      <c r="Q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30" t="str">
        <f t="shared" si="32"/>
        <v xml:space="preserve"> </v>
      </c>
      <c r="S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30" t="str">
        <f t="shared" si="33"/>
        <v xml:space="preserve"> </v>
      </c>
      <c r="U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2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30" t="str">
        <f t="shared" si="34"/>
        <v xml:space="preserve"> </v>
      </c>
      <c r="X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30" t="str">
        <f t="shared" si="35"/>
        <v xml:space="preserve"> </v>
      </c>
      <c r="Z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30" t="str">
        <f t="shared" si="36"/>
        <v xml:space="preserve"> </v>
      </c>
      <c r="AB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7" customFormat="1" ht="40.5" hidden="1">
      <c r="A327" s="183" t="str">
        <f t="shared" si="38"/>
        <v>71060401040000</v>
      </c>
      <c r="B327" s="184" t="s">
        <v>439</v>
      </c>
      <c r="C327" s="133" t="s">
        <v>157</v>
      </c>
      <c r="D327" s="132" t="s">
        <v>155</v>
      </c>
      <c r="E327" s="131" t="s">
        <v>106</v>
      </c>
      <c r="F327" s="185" t="s">
        <v>155</v>
      </c>
      <c r="G327" s="186" t="s">
        <v>440</v>
      </c>
      <c r="H327" s="44"/>
      <c r="I327" s="45"/>
      <c r="J327" s="46"/>
      <c r="K327" s="46"/>
      <c r="L327" s="26" t="s">
        <v>577</v>
      </c>
      <c r="M327" s="27"/>
      <c r="N327" s="196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6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9" t="str">
        <f t="shared" si="31"/>
        <v xml:space="preserve"> </v>
      </c>
      <c r="Q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9" t="str">
        <f t="shared" si="32"/>
        <v xml:space="preserve"> </v>
      </c>
      <c r="S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9" t="str">
        <f t="shared" si="33"/>
        <v xml:space="preserve"> </v>
      </c>
      <c r="U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6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9" t="str">
        <f t="shared" si="34"/>
        <v xml:space="preserve"> </v>
      </c>
      <c r="X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9" t="str">
        <f t="shared" si="35"/>
        <v xml:space="preserve"> </v>
      </c>
      <c r="Z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9" t="str">
        <f t="shared" si="36"/>
        <v xml:space="preserve"> </v>
      </c>
      <c r="AB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7" customFormat="1" ht="67.5" hidden="1">
      <c r="A328" s="183">
        <v>71060401050000</v>
      </c>
      <c r="B328" s="184" t="s">
        <v>439</v>
      </c>
      <c r="C328" s="133" t="s">
        <v>157</v>
      </c>
      <c r="D328" s="132" t="s">
        <v>155</v>
      </c>
      <c r="E328" s="131" t="s">
        <v>106</v>
      </c>
      <c r="F328" s="185" t="s">
        <v>149</v>
      </c>
      <c r="G328" s="186" t="s">
        <v>440</v>
      </c>
      <c r="H328" s="44"/>
      <c r="I328" s="45"/>
      <c r="J328" s="46"/>
      <c r="K328" s="46"/>
      <c r="L328" s="26" t="s">
        <v>578</v>
      </c>
      <c r="M328" s="27"/>
      <c r="N328" s="196"/>
      <c r="O328" s="196"/>
      <c r="P328" s="229" t="str">
        <f t="shared" si="31"/>
        <v xml:space="preserve"> </v>
      </c>
      <c r="Q328" s="196"/>
      <c r="R328" s="229" t="str">
        <f t="shared" si="32"/>
        <v xml:space="preserve"> </v>
      </c>
      <c r="S328" s="196"/>
      <c r="T328" s="229" t="str">
        <f t="shared" si="33"/>
        <v xml:space="preserve"> </v>
      </c>
      <c r="U328" s="196"/>
      <c r="V328" s="196"/>
      <c r="W328" s="229" t="str">
        <f t="shared" si="34"/>
        <v xml:space="preserve"> </v>
      </c>
      <c r="X328" s="196"/>
      <c r="Y328" s="229" t="str">
        <f t="shared" si="35"/>
        <v xml:space="preserve"> </v>
      </c>
      <c r="Z328" s="196"/>
      <c r="AA328" s="229" t="str">
        <f t="shared" si="36"/>
        <v xml:space="preserve"> </v>
      </c>
      <c r="AB328" s="196"/>
    </row>
    <row r="329" spans="1:28" s="197" customFormat="1" ht="13.5" hidden="1">
      <c r="A329" s="183">
        <v>71060401054861</v>
      </c>
      <c r="B329" s="184" t="s">
        <v>439</v>
      </c>
      <c r="C329" s="133" t="s">
        <v>157</v>
      </c>
      <c r="D329" s="132" t="s">
        <v>155</v>
      </c>
      <c r="E329" s="131" t="s">
        <v>106</v>
      </c>
      <c r="F329" s="185" t="s">
        <v>149</v>
      </c>
      <c r="G329" s="186">
        <v>4861</v>
      </c>
      <c r="H329" s="44"/>
      <c r="I329" s="45"/>
      <c r="J329" s="46"/>
      <c r="K329" s="46"/>
      <c r="L329" s="26" t="s">
        <v>134</v>
      </c>
      <c r="M329" s="27">
        <v>4861</v>
      </c>
      <c r="N329" s="196"/>
      <c r="O329" s="196"/>
      <c r="P329" s="229" t="str">
        <f t="shared" si="31"/>
        <v xml:space="preserve"> </v>
      </c>
      <c r="Q329" s="196"/>
      <c r="R329" s="229" t="str">
        <f t="shared" si="32"/>
        <v xml:space="preserve"> </v>
      </c>
      <c r="S329" s="196"/>
      <c r="T329" s="229" t="str">
        <f t="shared" si="33"/>
        <v xml:space="preserve"> </v>
      </c>
      <c r="U329" s="196"/>
      <c r="V329" s="196"/>
      <c r="W329" s="229" t="str">
        <f t="shared" si="34"/>
        <v xml:space="preserve"> </v>
      </c>
      <c r="X329" s="196"/>
      <c r="Y329" s="229" t="str">
        <f t="shared" si="35"/>
        <v xml:space="preserve"> </v>
      </c>
      <c r="Z329" s="196"/>
      <c r="AA329" s="229" t="str">
        <f t="shared" si="36"/>
        <v xml:space="preserve"> </v>
      </c>
      <c r="AB329" s="196"/>
    </row>
    <row r="330" spans="1:28" s="136" customFormat="1" hidden="1">
      <c r="A330" s="183" t="str">
        <f t="shared" si="38"/>
        <v>71060401045113</v>
      </c>
      <c r="B330" s="184" t="s">
        <v>439</v>
      </c>
      <c r="C330" s="133" t="s">
        <v>157</v>
      </c>
      <c r="D330" s="132" t="s">
        <v>155</v>
      </c>
      <c r="E330" s="131" t="s">
        <v>106</v>
      </c>
      <c r="F330" s="185" t="s">
        <v>155</v>
      </c>
      <c r="G330" s="130">
        <v>5113</v>
      </c>
      <c r="H330" s="24"/>
      <c r="I330" s="17"/>
      <c r="J330" s="18"/>
      <c r="K330" s="18"/>
      <c r="L330" s="35" t="s">
        <v>134</v>
      </c>
      <c r="M330" s="12">
        <v>4861</v>
      </c>
      <c r="N330" s="182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2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30" t="str">
        <f t="shared" si="31"/>
        <v xml:space="preserve"> </v>
      </c>
      <c r="Q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30" t="str">
        <f t="shared" si="32"/>
        <v xml:space="preserve"> </v>
      </c>
      <c r="S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30" t="str">
        <f t="shared" si="33"/>
        <v xml:space="preserve"> </v>
      </c>
      <c r="U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2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30" t="str">
        <f t="shared" si="34"/>
        <v xml:space="preserve"> </v>
      </c>
      <c r="X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30" t="str">
        <f t="shared" si="35"/>
        <v xml:space="preserve"> </v>
      </c>
      <c r="Z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30" t="str">
        <f t="shared" si="36"/>
        <v xml:space="preserve"> </v>
      </c>
      <c r="AB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8" customFormat="1" ht="40.5" hidden="1">
      <c r="A331" s="183" t="str">
        <f t="shared" si="38"/>
        <v>71060500000000</v>
      </c>
      <c r="B331" s="184" t="s">
        <v>439</v>
      </c>
      <c r="C331" s="133" t="s">
        <v>157</v>
      </c>
      <c r="D331" s="132" t="s">
        <v>149</v>
      </c>
      <c r="E331" s="131" t="s">
        <v>441</v>
      </c>
      <c r="F331" s="185" t="s">
        <v>441</v>
      </c>
      <c r="G331" s="186" t="s">
        <v>440</v>
      </c>
      <c r="H331" s="174">
        <v>2650</v>
      </c>
      <c r="I331" s="165" t="s">
        <v>157</v>
      </c>
      <c r="J331" s="166">
        <v>5</v>
      </c>
      <c r="K331" s="166">
        <v>0</v>
      </c>
      <c r="L331" s="167" t="s">
        <v>261</v>
      </c>
      <c r="M331" s="175"/>
      <c r="N331" s="187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7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7" t="str">
        <f t="shared" si="31"/>
        <v xml:space="preserve"> </v>
      </c>
      <c r="Q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7" t="str">
        <f t="shared" si="32"/>
        <v xml:space="preserve"> </v>
      </c>
      <c r="S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7" t="str">
        <f t="shared" si="33"/>
        <v xml:space="preserve"> </v>
      </c>
      <c r="U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7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7" t="str">
        <f t="shared" si="34"/>
        <v xml:space="preserve"> </v>
      </c>
      <c r="X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7" t="str">
        <f t="shared" si="35"/>
        <v xml:space="preserve"> </v>
      </c>
      <c r="Z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7" t="str">
        <f t="shared" si="36"/>
        <v xml:space="preserve"> </v>
      </c>
      <c r="AB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6" customFormat="1" ht="12.75" hidden="1">
      <c r="A332" s="183" t="str">
        <f t="shared" si="38"/>
        <v>71060500000001</v>
      </c>
      <c r="B332" s="184" t="s">
        <v>439</v>
      </c>
      <c r="C332" s="133" t="s">
        <v>157</v>
      </c>
      <c r="D332" s="132" t="s">
        <v>149</v>
      </c>
      <c r="E332" s="131" t="s">
        <v>441</v>
      </c>
      <c r="F332" s="185" t="s">
        <v>441</v>
      </c>
      <c r="G332" s="186" t="s">
        <v>96</v>
      </c>
      <c r="H332" s="24"/>
      <c r="I332" s="17"/>
      <c r="J332" s="18"/>
      <c r="K332" s="18"/>
      <c r="L332" s="29" t="s">
        <v>110</v>
      </c>
      <c r="M332" s="30"/>
      <c r="N332" s="189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9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6" t="str">
        <f t="shared" si="31"/>
        <v xml:space="preserve"> </v>
      </c>
      <c r="Q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6" t="str">
        <f t="shared" si="32"/>
        <v xml:space="preserve"> </v>
      </c>
      <c r="S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6" t="str">
        <f t="shared" si="33"/>
        <v xml:space="preserve"> </v>
      </c>
      <c r="U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9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6" t="str">
        <f t="shared" si="34"/>
        <v xml:space="preserve"> </v>
      </c>
      <c r="X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6" t="str">
        <f t="shared" si="35"/>
        <v xml:space="preserve"> </v>
      </c>
      <c r="Z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6" t="str">
        <f t="shared" si="36"/>
        <v xml:space="preserve"> </v>
      </c>
      <c r="AB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2" customFormat="1" ht="38.25" hidden="1">
      <c r="A333" s="183" t="str">
        <f t="shared" si="38"/>
        <v>71060501000000</v>
      </c>
      <c r="B333" s="184" t="s">
        <v>439</v>
      </c>
      <c r="C333" s="133" t="s">
        <v>157</v>
      </c>
      <c r="D333" s="132" t="s">
        <v>149</v>
      </c>
      <c r="E333" s="131" t="s">
        <v>106</v>
      </c>
      <c r="F333" s="185" t="s">
        <v>441</v>
      </c>
      <c r="G333" s="186" t="s">
        <v>440</v>
      </c>
      <c r="H333" s="150">
        <v>2651</v>
      </c>
      <c r="I333" s="151" t="s">
        <v>157</v>
      </c>
      <c r="J333" s="152">
        <v>5</v>
      </c>
      <c r="K333" s="152">
        <v>1</v>
      </c>
      <c r="L333" s="153" t="s">
        <v>261</v>
      </c>
      <c r="M333" s="154"/>
      <c r="N333" s="191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1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8" t="str">
        <f t="shared" si="31"/>
        <v xml:space="preserve"> </v>
      </c>
      <c r="Q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8" t="str">
        <f t="shared" si="32"/>
        <v xml:space="preserve"> </v>
      </c>
      <c r="S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8" t="str">
        <f t="shared" si="33"/>
        <v xml:space="preserve"> </v>
      </c>
      <c r="U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1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8" t="str">
        <f t="shared" si="34"/>
        <v xml:space="preserve"> </v>
      </c>
      <c r="X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8" t="str">
        <f t="shared" si="35"/>
        <v xml:space="preserve"> </v>
      </c>
      <c r="Z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8" t="str">
        <f t="shared" si="36"/>
        <v xml:space="preserve"> </v>
      </c>
      <c r="AB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6" customFormat="1" ht="12.75" hidden="1">
      <c r="A334" s="183" t="str">
        <f t="shared" si="38"/>
        <v>71060501000001</v>
      </c>
      <c r="B334" s="184" t="s">
        <v>439</v>
      </c>
      <c r="C334" s="133" t="s">
        <v>157</v>
      </c>
      <c r="D334" s="132" t="s">
        <v>149</v>
      </c>
      <c r="E334" s="131" t="s">
        <v>106</v>
      </c>
      <c r="F334" s="185" t="s">
        <v>441</v>
      </c>
      <c r="G334" s="186" t="s">
        <v>96</v>
      </c>
      <c r="H334" s="24"/>
      <c r="I334" s="24"/>
      <c r="J334" s="25"/>
      <c r="K334" s="25"/>
      <c r="L334" s="29" t="s">
        <v>108</v>
      </c>
      <c r="M334" s="30"/>
      <c r="N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6" t="str">
        <f t="shared" si="31"/>
        <v xml:space="preserve"> </v>
      </c>
      <c r="Q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6" t="str">
        <f t="shared" si="32"/>
        <v xml:space="preserve"> </v>
      </c>
      <c r="S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6" t="str">
        <f t="shared" si="33"/>
        <v xml:space="preserve"> </v>
      </c>
      <c r="U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6" t="str">
        <f t="shared" si="34"/>
        <v xml:space="preserve"> </v>
      </c>
      <c r="X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6" t="str">
        <f t="shared" si="35"/>
        <v xml:space="preserve"> </v>
      </c>
      <c r="Z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6" t="str">
        <f t="shared" si="36"/>
        <v xml:space="preserve"> </v>
      </c>
      <c r="AB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7" customFormat="1" ht="27" hidden="1">
      <c r="A335" s="183" t="str">
        <f t="shared" si="38"/>
        <v>71060501010000</v>
      </c>
      <c r="B335" s="184" t="s">
        <v>439</v>
      </c>
      <c r="C335" s="133" t="s">
        <v>157</v>
      </c>
      <c r="D335" s="132" t="s">
        <v>149</v>
      </c>
      <c r="E335" s="131" t="s">
        <v>106</v>
      </c>
      <c r="F335" s="185" t="s">
        <v>106</v>
      </c>
      <c r="G335" s="186" t="s">
        <v>440</v>
      </c>
      <c r="H335" s="145"/>
      <c r="I335" s="146"/>
      <c r="J335" s="147"/>
      <c r="K335" s="147"/>
      <c r="L335" s="26" t="s">
        <v>262</v>
      </c>
      <c r="M335" s="27"/>
      <c r="N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9" t="str">
        <f t="shared" si="31"/>
        <v xml:space="preserve"> </v>
      </c>
      <c r="Q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9" t="str">
        <f t="shared" si="32"/>
        <v xml:space="preserve"> </v>
      </c>
      <c r="S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9" t="str">
        <f t="shared" si="33"/>
        <v xml:space="preserve"> </v>
      </c>
      <c r="U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9" t="str">
        <f t="shared" si="34"/>
        <v xml:space="preserve"> </v>
      </c>
      <c r="X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9" t="str">
        <f t="shared" si="35"/>
        <v xml:space="preserve"> </v>
      </c>
      <c r="Z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9" t="str">
        <f t="shared" si="36"/>
        <v xml:space="preserve"> </v>
      </c>
      <c r="AB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6" customFormat="1" hidden="1">
      <c r="A336" s="183" t="str">
        <f t="shared" si="38"/>
        <v>71060501015134</v>
      </c>
      <c r="B336" s="184" t="s">
        <v>439</v>
      </c>
      <c r="C336" s="133" t="s">
        <v>157</v>
      </c>
      <c r="D336" s="132" t="s">
        <v>149</v>
      </c>
      <c r="E336" s="131" t="s">
        <v>106</v>
      </c>
      <c r="F336" s="185" t="s">
        <v>106</v>
      </c>
      <c r="G336" s="130">
        <v>5134</v>
      </c>
      <c r="H336" s="24"/>
      <c r="I336" s="24"/>
      <c r="J336" s="25"/>
      <c r="K336" s="25"/>
      <c r="L336" s="31" t="s">
        <v>139</v>
      </c>
      <c r="M336" s="47">
        <v>5134</v>
      </c>
      <c r="N336" s="182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2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30" t="str">
        <f t="shared" ref="P336:P399" si="39">IFERROR(Q336/O336, " ")</f>
        <v xml:space="preserve"> </v>
      </c>
      <c r="Q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30" t="str">
        <f t="shared" ref="R336:R399" si="40">IFERROR(S336/O336, " ")</f>
        <v xml:space="preserve"> </v>
      </c>
      <c r="S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30" t="str">
        <f t="shared" ref="T336:T399" si="41">IFERROR(U336/O336, " ")</f>
        <v xml:space="preserve"> </v>
      </c>
      <c r="U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2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30" t="str">
        <f t="shared" ref="W336:W399" si="42">IFERROR(X336/V336, " ")</f>
        <v xml:space="preserve"> </v>
      </c>
      <c r="X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30" t="str">
        <f t="shared" ref="Y336:Y399" si="43">IFERROR(Z336/V336, " ")</f>
        <v xml:space="preserve"> </v>
      </c>
      <c r="Z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30" t="str">
        <f t="shared" ref="AA336:AA399" si="44">IFERROR(AB336/V336, " ")</f>
        <v xml:space="preserve"> </v>
      </c>
      <c r="AB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8" customFormat="1" ht="27">
      <c r="A337" s="183" t="str">
        <f t="shared" si="38"/>
        <v>71060600000000</v>
      </c>
      <c r="B337" s="184" t="s">
        <v>439</v>
      </c>
      <c r="C337" s="133" t="s">
        <v>157</v>
      </c>
      <c r="D337" s="132" t="s">
        <v>157</v>
      </c>
      <c r="E337" s="131" t="s">
        <v>441</v>
      </c>
      <c r="F337" s="185" t="s">
        <v>441</v>
      </c>
      <c r="G337" s="186" t="s">
        <v>440</v>
      </c>
      <c r="H337" s="174">
        <v>2660</v>
      </c>
      <c r="I337" s="165" t="s">
        <v>157</v>
      </c>
      <c r="J337" s="166">
        <v>6</v>
      </c>
      <c r="K337" s="166">
        <v>0</v>
      </c>
      <c r="L337" s="167" t="s">
        <v>263</v>
      </c>
      <c r="M337" s="175"/>
      <c r="N337" s="187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7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7" t="str">
        <f t="shared" si="39"/>
        <v xml:space="preserve"> </v>
      </c>
      <c r="Q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7" t="str">
        <f t="shared" si="40"/>
        <v xml:space="preserve"> </v>
      </c>
      <c r="S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7" t="str">
        <f t="shared" si="41"/>
        <v xml:space="preserve"> </v>
      </c>
      <c r="U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7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7" t="str">
        <f t="shared" si="42"/>
        <v xml:space="preserve"> </v>
      </c>
      <c r="X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7" t="str">
        <f t="shared" si="43"/>
        <v xml:space="preserve"> </v>
      </c>
      <c r="Z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7" t="str">
        <f t="shared" si="44"/>
        <v xml:space="preserve"> </v>
      </c>
      <c r="AB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6" customFormat="1" ht="12.75">
      <c r="A338" s="183" t="str">
        <f t="shared" si="38"/>
        <v>71060600000001</v>
      </c>
      <c r="B338" s="184" t="s">
        <v>439</v>
      </c>
      <c r="C338" s="133" t="s">
        <v>157</v>
      </c>
      <c r="D338" s="132" t="s">
        <v>157</v>
      </c>
      <c r="E338" s="131" t="s">
        <v>441</v>
      </c>
      <c r="F338" s="185" t="s">
        <v>441</v>
      </c>
      <c r="G338" s="186" t="s">
        <v>96</v>
      </c>
      <c r="H338" s="24"/>
      <c r="I338" s="17"/>
      <c r="J338" s="18"/>
      <c r="K338" s="18"/>
      <c r="L338" s="29" t="s">
        <v>110</v>
      </c>
      <c r="M338" s="30"/>
      <c r="N338" s="189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9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6" t="str">
        <f t="shared" si="39"/>
        <v xml:space="preserve"> </v>
      </c>
      <c r="Q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6" t="str">
        <f t="shared" si="40"/>
        <v xml:space="preserve"> </v>
      </c>
      <c r="S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6" t="str">
        <f t="shared" si="41"/>
        <v xml:space="preserve"> </v>
      </c>
      <c r="U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9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6" t="str">
        <f t="shared" si="42"/>
        <v xml:space="preserve"> </v>
      </c>
      <c r="X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6" t="str">
        <f t="shared" si="43"/>
        <v xml:space="preserve"> </v>
      </c>
      <c r="Z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6" t="str">
        <f t="shared" si="44"/>
        <v xml:space="preserve"> </v>
      </c>
      <c r="AB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2" customFormat="1" ht="25.5">
      <c r="A339" s="183" t="str">
        <f t="shared" si="38"/>
        <v>71060601000000</v>
      </c>
      <c r="B339" s="184" t="s">
        <v>439</v>
      </c>
      <c r="C339" s="133" t="s">
        <v>157</v>
      </c>
      <c r="D339" s="132" t="s">
        <v>157</v>
      </c>
      <c r="E339" s="131" t="s">
        <v>106</v>
      </c>
      <c r="F339" s="185" t="s">
        <v>441</v>
      </c>
      <c r="G339" s="186" t="s">
        <v>440</v>
      </c>
      <c r="H339" s="150">
        <v>2661</v>
      </c>
      <c r="I339" s="151" t="s">
        <v>157</v>
      </c>
      <c r="J339" s="152">
        <v>6</v>
      </c>
      <c r="K339" s="152">
        <v>1</v>
      </c>
      <c r="L339" s="153" t="s">
        <v>263</v>
      </c>
      <c r="M339" s="154"/>
      <c r="N339" s="191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1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8" t="str">
        <f t="shared" si="39"/>
        <v xml:space="preserve"> </v>
      </c>
      <c r="Q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8" t="str">
        <f t="shared" si="40"/>
        <v xml:space="preserve"> </v>
      </c>
      <c r="S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8" t="str">
        <f t="shared" si="41"/>
        <v xml:space="preserve"> </v>
      </c>
      <c r="U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1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8" t="str">
        <f t="shared" si="42"/>
        <v xml:space="preserve"> </v>
      </c>
      <c r="X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8" t="str">
        <f t="shared" si="43"/>
        <v xml:space="preserve"> </v>
      </c>
      <c r="Z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8" t="str">
        <f t="shared" si="44"/>
        <v xml:space="preserve"> </v>
      </c>
      <c r="AB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6" customFormat="1" ht="12.75">
      <c r="A340" s="183" t="str">
        <f t="shared" si="38"/>
        <v>71060601000001</v>
      </c>
      <c r="B340" s="184" t="s">
        <v>439</v>
      </c>
      <c r="C340" s="133" t="s">
        <v>157</v>
      </c>
      <c r="D340" s="132" t="s">
        <v>157</v>
      </c>
      <c r="E340" s="131" t="s">
        <v>106</v>
      </c>
      <c r="F340" s="185" t="s">
        <v>441</v>
      </c>
      <c r="G340" s="186" t="s">
        <v>96</v>
      </c>
      <c r="H340" s="24"/>
      <c r="I340" s="24"/>
      <c r="J340" s="25"/>
      <c r="K340" s="25"/>
      <c r="L340" s="29" t="s">
        <v>108</v>
      </c>
      <c r="M340" s="30"/>
      <c r="N340" s="189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9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6" t="str">
        <f t="shared" si="39"/>
        <v xml:space="preserve"> </v>
      </c>
      <c r="Q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6" t="str">
        <f t="shared" si="40"/>
        <v xml:space="preserve"> </v>
      </c>
      <c r="S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6" t="str">
        <f t="shared" si="41"/>
        <v xml:space="preserve"> </v>
      </c>
      <c r="U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9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6" t="str">
        <f t="shared" si="42"/>
        <v xml:space="preserve"> </v>
      </c>
      <c r="X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6" t="str">
        <f t="shared" si="43"/>
        <v xml:space="preserve"> </v>
      </c>
      <c r="Z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6" t="str">
        <f t="shared" si="44"/>
        <v xml:space="preserve"> </v>
      </c>
      <c r="AB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7" customFormat="1" ht="27">
      <c r="A341" s="183" t="str">
        <f t="shared" si="38"/>
        <v>71060601010000</v>
      </c>
      <c r="B341" s="184" t="s">
        <v>439</v>
      </c>
      <c r="C341" s="133" t="s">
        <v>157</v>
      </c>
      <c r="D341" s="132" t="s">
        <v>157</v>
      </c>
      <c r="E341" s="131" t="s">
        <v>106</v>
      </c>
      <c r="F341" s="185" t="s">
        <v>106</v>
      </c>
      <c r="G341" s="186" t="s">
        <v>440</v>
      </c>
      <c r="H341" s="145"/>
      <c r="I341" s="146"/>
      <c r="J341" s="147"/>
      <c r="K341" s="147"/>
      <c r="L341" s="26" t="s">
        <v>264</v>
      </c>
      <c r="M341" s="27"/>
      <c r="N341" s="196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6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9" t="str">
        <f t="shared" si="39"/>
        <v xml:space="preserve"> </v>
      </c>
      <c r="Q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9" t="str">
        <f t="shared" si="40"/>
        <v xml:space="preserve"> </v>
      </c>
      <c r="S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9" t="str">
        <f t="shared" si="41"/>
        <v xml:space="preserve"> </v>
      </c>
      <c r="U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6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9" t="str">
        <f t="shared" si="42"/>
        <v xml:space="preserve"> </v>
      </c>
      <c r="X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9" t="str">
        <f t="shared" si="43"/>
        <v xml:space="preserve"> </v>
      </c>
      <c r="Z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9" t="str">
        <f t="shared" si="44"/>
        <v xml:space="preserve"> </v>
      </c>
      <c r="AB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6" customFormat="1" ht="25.5">
      <c r="A342" s="183" t="str">
        <f t="shared" si="38"/>
        <v>71060601014251</v>
      </c>
      <c r="B342" s="184" t="s">
        <v>439</v>
      </c>
      <c r="C342" s="133" t="s">
        <v>157</v>
      </c>
      <c r="D342" s="132" t="s">
        <v>157</v>
      </c>
      <c r="E342" s="131" t="s">
        <v>106</v>
      </c>
      <c r="F342" s="185" t="s">
        <v>106</v>
      </c>
      <c r="G342" s="130">
        <v>4251</v>
      </c>
      <c r="H342" s="16"/>
      <c r="I342" s="24"/>
      <c r="J342" s="25"/>
      <c r="K342" s="25"/>
      <c r="L342" s="29" t="s">
        <v>142</v>
      </c>
      <c r="M342" s="43">
        <v>4251</v>
      </c>
      <c r="N342" s="182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2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30" t="str">
        <f t="shared" si="39"/>
        <v xml:space="preserve"> </v>
      </c>
      <c r="Q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30" t="str">
        <f t="shared" si="40"/>
        <v xml:space="preserve"> </v>
      </c>
      <c r="S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30" t="str">
        <f t="shared" si="41"/>
        <v xml:space="preserve"> </v>
      </c>
      <c r="U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2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30" t="str">
        <f t="shared" si="42"/>
        <v xml:space="preserve"> </v>
      </c>
      <c r="X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30" t="str">
        <f t="shared" si="43"/>
        <v xml:space="preserve"> </v>
      </c>
      <c r="Z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30" t="str">
        <f t="shared" si="44"/>
        <v xml:space="preserve"> </v>
      </c>
      <c r="AB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6" customFormat="1" hidden="1">
      <c r="A343" s="183" t="str">
        <f t="shared" si="38"/>
        <v>71060601014269</v>
      </c>
      <c r="B343" s="199" t="s">
        <v>439</v>
      </c>
      <c r="C343" s="133" t="s">
        <v>157</v>
      </c>
      <c r="D343" s="132" t="s">
        <v>157</v>
      </c>
      <c r="E343" s="131" t="s">
        <v>106</v>
      </c>
      <c r="F343" s="185" t="s">
        <v>106</v>
      </c>
      <c r="G343" s="130">
        <v>4269</v>
      </c>
      <c r="H343" s="190"/>
      <c r="I343" s="193"/>
      <c r="J343" s="200"/>
      <c r="K343" s="201"/>
      <c r="L343" s="202" t="s">
        <v>240</v>
      </c>
      <c r="M343" s="12">
        <v>4269</v>
      </c>
      <c r="N343" s="182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2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30" t="str">
        <f t="shared" si="39"/>
        <v xml:space="preserve"> </v>
      </c>
      <c r="Q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30" t="str">
        <f t="shared" si="40"/>
        <v xml:space="preserve"> </v>
      </c>
      <c r="S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30" t="str">
        <f t="shared" si="41"/>
        <v xml:space="preserve"> </v>
      </c>
      <c r="U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2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30" t="str">
        <f t="shared" si="42"/>
        <v xml:space="preserve"> </v>
      </c>
      <c r="X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30" t="str">
        <f t="shared" si="43"/>
        <v xml:space="preserve"> </v>
      </c>
      <c r="Z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30" t="str">
        <f t="shared" si="44"/>
        <v xml:space="preserve"> </v>
      </c>
      <c r="AB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6" customFormat="1" ht="25.5" hidden="1">
      <c r="A344" s="183" t="str">
        <f t="shared" si="38"/>
        <v>71060601014521</v>
      </c>
      <c r="B344" s="199" t="s">
        <v>439</v>
      </c>
      <c r="C344" s="133" t="s">
        <v>157</v>
      </c>
      <c r="D344" s="132" t="s">
        <v>157</v>
      </c>
      <c r="E344" s="131" t="s">
        <v>106</v>
      </c>
      <c r="F344" s="185" t="s">
        <v>106</v>
      </c>
      <c r="G344" s="130">
        <v>4521</v>
      </c>
      <c r="H344" s="190"/>
      <c r="I344" s="193"/>
      <c r="J344" s="200"/>
      <c r="K344" s="201"/>
      <c r="L344" s="202" t="s">
        <v>267</v>
      </c>
      <c r="M344" s="12">
        <v>4521</v>
      </c>
      <c r="N344" s="182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2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30" t="str">
        <f t="shared" si="39"/>
        <v xml:space="preserve"> </v>
      </c>
      <c r="Q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30" t="str">
        <f t="shared" si="40"/>
        <v xml:space="preserve"> </v>
      </c>
      <c r="S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30" t="str">
        <f t="shared" si="41"/>
        <v xml:space="preserve"> </v>
      </c>
      <c r="U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2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30" t="str">
        <f t="shared" si="42"/>
        <v xml:space="preserve"> </v>
      </c>
      <c r="X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30" t="str">
        <f t="shared" si="43"/>
        <v xml:space="preserve"> </v>
      </c>
      <c r="Z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30" t="str">
        <f t="shared" si="44"/>
        <v xml:space="preserve"> </v>
      </c>
      <c r="AB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7" customFormat="1" ht="27">
      <c r="A345" s="183" t="str">
        <f t="shared" si="38"/>
        <v>71060601020000</v>
      </c>
      <c r="B345" s="184" t="s">
        <v>439</v>
      </c>
      <c r="C345" s="133" t="s">
        <v>157</v>
      </c>
      <c r="D345" s="132" t="s">
        <v>157</v>
      </c>
      <c r="E345" s="131" t="s">
        <v>106</v>
      </c>
      <c r="F345" s="185" t="s">
        <v>140</v>
      </c>
      <c r="G345" s="186" t="s">
        <v>440</v>
      </c>
      <c r="H345" s="145"/>
      <c r="I345" s="146"/>
      <c r="J345" s="147"/>
      <c r="K345" s="147"/>
      <c r="L345" s="26" t="s">
        <v>265</v>
      </c>
      <c r="M345" s="27"/>
      <c r="N345" s="196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6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9" t="str">
        <f t="shared" si="39"/>
        <v xml:space="preserve"> </v>
      </c>
      <c r="Q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9" t="str">
        <f t="shared" si="40"/>
        <v xml:space="preserve"> </v>
      </c>
      <c r="S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9" t="str">
        <f t="shared" si="41"/>
        <v xml:space="preserve"> </v>
      </c>
      <c r="U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6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9" t="str">
        <f t="shared" si="42"/>
        <v xml:space="preserve"> </v>
      </c>
      <c r="X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9" t="str">
        <f t="shared" si="43"/>
        <v xml:space="preserve"> </v>
      </c>
      <c r="Z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9" t="str">
        <f t="shared" si="44"/>
        <v xml:space="preserve"> </v>
      </c>
      <c r="AB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6" customFormat="1">
      <c r="A346" s="183" t="str">
        <f t="shared" si="38"/>
        <v>71060601024269</v>
      </c>
      <c r="B346" s="184" t="s">
        <v>439</v>
      </c>
      <c r="C346" s="133" t="s">
        <v>157</v>
      </c>
      <c r="D346" s="132" t="s">
        <v>157</v>
      </c>
      <c r="E346" s="131" t="s">
        <v>106</v>
      </c>
      <c r="F346" s="185" t="s">
        <v>140</v>
      </c>
      <c r="G346" s="130">
        <v>4269</v>
      </c>
      <c r="H346" s="16"/>
      <c r="I346" s="24"/>
      <c r="J346" s="25"/>
      <c r="K346" s="25"/>
      <c r="L346" s="29" t="s">
        <v>240</v>
      </c>
      <c r="M346" s="43">
        <v>4269</v>
      </c>
      <c r="N346" s="182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2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30" t="str">
        <f t="shared" si="39"/>
        <v xml:space="preserve"> </v>
      </c>
      <c r="Q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30" t="str">
        <f t="shared" si="40"/>
        <v xml:space="preserve"> </v>
      </c>
      <c r="S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30" t="str">
        <f t="shared" si="41"/>
        <v xml:space="preserve"> </v>
      </c>
      <c r="U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2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30" t="str">
        <f t="shared" si="42"/>
        <v xml:space="preserve"> </v>
      </c>
      <c r="X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30" t="str">
        <f t="shared" si="43"/>
        <v xml:space="preserve"> </v>
      </c>
      <c r="Z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30" t="str">
        <f t="shared" si="44"/>
        <v xml:space="preserve"> </v>
      </c>
      <c r="AB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6" customFormat="1">
      <c r="A347" s="183" t="str">
        <f t="shared" si="38"/>
        <v>71060601025113</v>
      </c>
      <c r="B347" s="184" t="s">
        <v>439</v>
      </c>
      <c r="C347" s="133" t="s">
        <v>157</v>
      </c>
      <c r="D347" s="132" t="s">
        <v>157</v>
      </c>
      <c r="E347" s="131" t="s">
        <v>106</v>
      </c>
      <c r="F347" s="185" t="s">
        <v>140</v>
      </c>
      <c r="G347" s="130">
        <v>5113</v>
      </c>
      <c r="H347" s="16"/>
      <c r="I347" s="24"/>
      <c r="J347" s="25"/>
      <c r="K347" s="25"/>
      <c r="L347" s="31" t="s">
        <v>174</v>
      </c>
      <c r="M347" s="32">
        <v>5113</v>
      </c>
      <c r="N347" s="182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2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30" t="str">
        <f t="shared" si="39"/>
        <v xml:space="preserve"> </v>
      </c>
      <c r="Q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30" t="str">
        <f t="shared" si="40"/>
        <v xml:space="preserve"> </v>
      </c>
      <c r="S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30" t="str">
        <f t="shared" si="41"/>
        <v xml:space="preserve"> </v>
      </c>
      <c r="U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2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30" t="str">
        <f t="shared" si="42"/>
        <v xml:space="preserve"> </v>
      </c>
      <c r="X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30" t="str">
        <f t="shared" si="43"/>
        <v xml:space="preserve"> </v>
      </c>
      <c r="Z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30" t="str">
        <f t="shared" si="44"/>
        <v xml:space="preserve"> </v>
      </c>
      <c r="AB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7" customFormat="1" ht="27">
      <c r="A348" s="183" t="str">
        <f t="shared" si="38"/>
        <v>71060601030000</v>
      </c>
      <c r="B348" s="184" t="s">
        <v>439</v>
      </c>
      <c r="C348" s="133" t="s">
        <v>157</v>
      </c>
      <c r="D348" s="132" t="s">
        <v>157</v>
      </c>
      <c r="E348" s="131" t="s">
        <v>106</v>
      </c>
      <c r="F348" s="185" t="s">
        <v>442</v>
      </c>
      <c r="G348" s="186" t="s">
        <v>440</v>
      </c>
      <c r="H348" s="145"/>
      <c r="I348" s="146"/>
      <c r="J348" s="147"/>
      <c r="K348" s="147"/>
      <c r="L348" s="26" t="s">
        <v>266</v>
      </c>
      <c r="M348" s="27"/>
      <c r="N348" s="196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6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9" t="str">
        <f t="shared" si="39"/>
        <v xml:space="preserve"> </v>
      </c>
      <c r="Q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9" t="str">
        <f t="shared" si="40"/>
        <v xml:space="preserve"> </v>
      </c>
      <c r="S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9" t="str">
        <f t="shared" si="41"/>
        <v xml:space="preserve"> </v>
      </c>
      <c r="U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6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9" t="str">
        <f t="shared" si="42"/>
        <v xml:space="preserve"> </v>
      </c>
      <c r="X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9" t="str">
        <f t="shared" si="43"/>
        <v xml:space="preserve"> </v>
      </c>
      <c r="Z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9" t="str">
        <f t="shared" si="44"/>
        <v xml:space="preserve"> </v>
      </c>
      <c r="AB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6" customFormat="1" ht="25.5" hidden="1">
      <c r="A349" s="183" t="str">
        <f t="shared" si="38"/>
        <v>71060601034251</v>
      </c>
      <c r="B349" s="184" t="s">
        <v>439</v>
      </c>
      <c r="C349" s="133" t="s">
        <v>157</v>
      </c>
      <c r="D349" s="132" t="s">
        <v>157</v>
      </c>
      <c r="E349" s="131" t="s">
        <v>106</v>
      </c>
      <c r="F349" s="185" t="s">
        <v>442</v>
      </c>
      <c r="G349" s="130">
        <v>4251</v>
      </c>
      <c r="H349" s="16"/>
      <c r="I349" s="24"/>
      <c r="J349" s="25"/>
      <c r="K349" s="25"/>
      <c r="L349" s="29" t="s">
        <v>142</v>
      </c>
      <c r="M349" s="43">
        <v>4251</v>
      </c>
      <c r="N349" s="182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2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30" t="str">
        <f t="shared" si="39"/>
        <v xml:space="preserve"> </v>
      </c>
      <c r="Q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30" t="str">
        <f t="shared" si="40"/>
        <v xml:space="preserve"> </v>
      </c>
      <c r="S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30" t="str">
        <f t="shared" si="41"/>
        <v xml:space="preserve"> </v>
      </c>
      <c r="U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2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30" t="str">
        <f t="shared" si="42"/>
        <v xml:space="preserve"> </v>
      </c>
      <c r="X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30" t="str">
        <f t="shared" si="43"/>
        <v xml:space="preserve"> </v>
      </c>
      <c r="Z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30" t="str">
        <f t="shared" si="44"/>
        <v xml:space="preserve"> </v>
      </c>
      <c r="AB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6" customFormat="1">
      <c r="A350" s="183" t="str">
        <f t="shared" si="38"/>
        <v>71060601034269</v>
      </c>
      <c r="B350" s="184" t="s">
        <v>439</v>
      </c>
      <c r="C350" s="133" t="s">
        <v>157</v>
      </c>
      <c r="D350" s="132" t="s">
        <v>157</v>
      </c>
      <c r="E350" s="131" t="s">
        <v>106</v>
      </c>
      <c r="F350" s="185" t="s">
        <v>442</v>
      </c>
      <c r="G350" s="130">
        <v>4269</v>
      </c>
      <c r="H350" s="16"/>
      <c r="I350" s="24"/>
      <c r="J350" s="25"/>
      <c r="K350" s="25"/>
      <c r="L350" s="29" t="s">
        <v>240</v>
      </c>
      <c r="M350" s="43">
        <v>4269</v>
      </c>
      <c r="N350" s="182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2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30" t="str">
        <f t="shared" si="39"/>
        <v xml:space="preserve"> </v>
      </c>
      <c r="Q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30" t="str">
        <f t="shared" si="40"/>
        <v xml:space="preserve"> </v>
      </c>
      <c r="S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30" t="str">
        <f t="shared" si="41"/>
        <v xml:space="preserve"> </v>
      </c>
      <c r="U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2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30" t="str">
        <f t="shared" si="42"/>
        <v xml:space="preserve"> </v>
      </c>
      <c r="X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30" t="str">
        <f t="shared" si="43"/>
        <v xml:space="preserve"> </v>
      </c>
      <c r="Z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30" t="str">
        <f t="shared" si="44"/>
        <v xml:space="preserve"> </v>
      </c>
      <c r="AB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6" customFormat="1" ht="25.5">
      <c r="A351" s="183" t="str">
        <f t="shared" ref="A351:A416" si="45">CONCATENATE(B351,C351,D351,E351,F351,G351)</f>
        <v>71060601034521</v>
      </c>
      <c r="B351" s="184" t="s">
        <v>439</v>
      </c>
      <c r="C351" s="133" t="s">
        <v>157</v>
      </c>
      <c r="D351" s="132" t="s">
        <v>157</v>
      </c>
      <c r="E351" s="131" t="s">
        <v>106</v>
      </c>
      <c r="F351" s="185" t="s">
        <v>442</v>
      </c>
      <c r="G351" s="130">
        <v>4521</v>
      </c>
      <c r="H351" s="16"/>
      <c r="I351" s="24"/>
      <c r="J351" s="25"/>
      <c r="K351" s="25"/>
      <c r="L351" s="29" t="s">
        <v>267</v>
      </c>
      <c r="M351" s="43">
        <v>4521</v>
      </c>
      <c r="N351" s="182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2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30" t="str">
        <f t="shared" si="39"/>
        <v xml:space="preserve"> </v>
      </c>
      <c r="Q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30" t="str">
        <f t="shared" si="40"/>
        <v xml:space="preserve"> </v>
      </c>
      <c r="S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30" t="str">
        <f t="shared" si="41"/>
        <v xml:space="preserve"> </v>
      </c>
      <c r="U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2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30" t="str">
        <f t="shared" si="42"/>
        <v xml:space="preserve"> </v>
      </c>
      <c r="X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30" t="str">
        <f t="shared" si="43"/>
        <v xml:space="preserve"> </v>
      </c>
      <c r="Z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30" t="str">
        <f t="shared" si="44"/>
        <v xml:space="preserve"> </v>
      </c>
      <c r="AB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6" customFormat="1" ht="25.5" hidden="1">
      <c r="A352" s="183" t="str">
        <f t="shared" si="45"/>
        <v>71060601034819</v>
      </c>
      <c r="B352" s="184" t="s">
        <v>439</v>
      </c>
      <c r="C352" s="133" t="s">
        <v>157</v>
      </c>
      <c r="D352" s="132" t="s">
        <v>157</v>
      </c>
      <c r="E352" s="131" t="s">
        <v>106</v>
      </c>
      <c r="F352" s="185" t="s">
        <v>442</v>
      </c>
      <c r="G352" s="130">
        <v>4819</v>
      </c>
      <c r="H352" s="16"/>
      <c r="I352" s="24"/>
      <c r="J352" s="25"/>
      <c r="K352" s="25"/>
      <c r="L352" s="29" t="s">
        <v>219</v>
      </c>
      <c r="M352" s="30">
        <v>4819</v>
      </c>
      <c r="N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30" t="str">
        <f t="shared" si="39"/>
        <v xml:space="preserve"> </v>
      </c>
      <c r="Q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30" t="str">
        <f t="shared" si="40"/>
        <v xml:space="preserve"> </v>
      </c>
      <c r="S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30" t="str">
        <f t="shared" si="41"/>
        <v xml:space="preserve"> </v>
      </c>
      <c r="U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30" t="str">
        <f t="shared" si="42"/>
        <v xml:space="preserve"> </v>
      </c>
      <c r="X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30" t="str">
        <f t="shared" si="43"/>
        <v xml:space="preserve"> </v>
      </c>
      <c r="Z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30" t="str">
        <f t="shared" si="44"/>
        <v xml:space="preserve"> </v>
      </c>
      <c r="AB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6" customFormat="1">
      <c r="A353" s="183" t="str">
        <f t="shared" si="45"/>
        <v>71060601035112</v>
      </c>
      <c r="B353" s="184" t="s">
        <v>439</v>
      </c>
      <c r="C353" s="133" t="s">
        <v>157</v>
      </c>
      <c r="D353" s="132" t="s">
        <v>157</v>
      </c>
      <c r="E353" s="131" t="s">
        <v>106</v>
      </c>
      <c r="F353" s="185" t="s">
        <v>442</v>
      </c>
      <c r="G353" s="130">
        <v>5112</v>
      </c>
      <c r="H353" s="24"/>
      <c r="I353" s="24"/>
      <c r="J353" s="25"/>
      <c r="K353" s="25"/>
      <c r="L353" s="29" t="s">
        <v>173</v>
      </c>
      <c r="M353" s="30">
        <v>5112</v>
      </c>
      <c r="N353" s="182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2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30" t="str">
        <f t="shared" si="39"/>
        <v xml:space="preserve"> </v>
      </c>
      <c r="Q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30" t="str">
        <f t="shared" si="40"/>
        <v xml:space="preserve"> </v>
      </c>
      <c r="S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30" t="str">
        <f t="shared" si="41"/>
        <v xml:space="preserve"> </v>
      </c>
      <c r="U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2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30" t="str">
        <f t="shared" si="42"/>
        <v xml:space="preserve"> </v>
      </c>
      <c r="X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30" t="str">
        <f t="shared" si="43"/>
        <v xml:space="preserve"> </v>
      </c>
      <c r="Z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30" t="str">
        <f t="shared" si="44"/>
        <v xml:space="preserve"> </v>
      </c>
      <c r="AB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6" customFormat="1">
      <c r="A354" s="183" t="str">
        <f t="shared" si="45"/>
        <v>71060601035113</v>
      </c>
      <c r="B354" s="184" t="s">
        <v>439</v>
      </c>
      <c r="C354" s="133" t="s">
        <v>157</v>
      </c>
      <c r="D354" s="132" t="s">
        <v>157</v>
      </c>
      <c r="E354" s="131" t="s">
        <v>106</v>
      </c>
      <c r="F354" s="185" t="s">
        <v>442</v>
      </c>
      <c r="G354" s="130">
        <v>5113</v>
      </c>
      <c r="H354" s="24"/>
      <c r="I354" s="24"/>
      <c r="J354" s="25"/>
      <c r="K354" s="25"/>
      <c r="L354" s="29" t="s">
        <v>174</v>
      </c>
      <c r="M354" s="30">
        <v>5113</v>
      </c>
      <c r="N354" s="182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2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30" t="str">
        <f t="shared" si="39"/>
        <v xml:space="preserve"> </v>
      </c>
      <c r="Q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30" t="str">
        <f t="shared" si="40"/>
        <v xml:space="preserve"> </v>
      </c>
      <c r="S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30" t="str">
        <f t="shared" si="41"/>
        <v xml:space="preserve"> </v>
      </c>
      <c r="U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2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30" t="str">
        <f t="shared" si="42"/>
        <v xml:space="preserve"> </v>
      </c>
      <c r="X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30" t="str">
        <f t="shared" si="43"/>
        <v xml:space="preserve"> </v>
      </c>
      <c r="Z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30" t="str">
        <f t="shared" si="44"/>
        <v xml:space="preserve"> </v>
      </c>
      <c r="AB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6" customFormat="1">
      <c r="A355" s="183" t="str">
        <f t="shared" si="45"/>
        <v>71060601035129</v>
      </c>
      <c r="B355" s="184" t="s">
        <v>439</v>
      </c>
      <c r="C355" s="133" t="s">
        <v>157</v>
      </c>
      <c r="D355" s="132" t="s">
        <v>157</v>
      </c>
      <c r="E355" s="131" t="s">
        <v>106</v>
      </c>
      <c r="F355" s="185" t="s">
        <v>442</v>
      </c>
      <c r="G355" s="130">
        <v>5129</v>
      </c>
      <c r="H355" s="16"/>
      <c r="I355" s="24"/>
      <c r="J355" s="25"/>
      <c r="K355" s="25"/>
      <c r="L355" s="29" t="s">
        <v>268</v>
      </c>
      <c r="M355" s="43">
        <v>5129</v>
      </c>
      <c r="N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30" t="str">
        <f t="shared" si="39"/>
        <v xml:space="preserve"> </v>
      </c>
      <c r="Q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30" t="str">
        <f t="shared" si="40"/>
        <v xml:space="preserve"> </v>
      </c>
      <c r="S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30" t="str">
        <f t="shared" si="41"/>
        <v xml:space="preserve"> </v>
      </c>
      <c r="U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30" t="str">
        <f t="shared" si="42"/>
        <v xml:space="preserve"> </v>
      </c>
      <c r="X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30" t="str">
        <f t="shared" si="43"/>
        <v xml:space="preserve"> </v>
      </c>
      <c r="Z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30" t="str">
        <f t="shared" si="44"/>
        <v xml:space="preserve"> </v>
      </c>
      <c r="AB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7" customFormat="1" ht="27">
      <c r="A356" s="183" t="str">
        <f t="shared" si="45"/>
        <v>71060601040000</v>
      </c>
      <c r="B356" s="184" t="s">
        <v>439</v>
      </c>
      <c r="C356" s="133" t="s">
        <v>157</v>
      </c>
      <c r="D356" s="132" t="s">
        <v>157</v>
      </c>
      <c r="E356" s="131" t="s">
        <v>106</v>
      </c>
      <c r="F356" s="185" t="s">
        <v>155</v>
      </c>
      <c r="G356" s="186" t="s">
        <v>440</v>
      </c>
      <c r="H356" s="145"/>
      <c r="I356" s="146"/>
      <c r="J356" s="147"/>
      <c r="K356" s="147"/>
      <c r="L356" s="26" t="s">
        <v>269</v>
      </c>
      <c r="M356" s="27"/>
      <c r="N356" s="196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6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9" t="str">
        <f t="shared" si="39"/>
        <v xml:space="preserve"> </v>
      </c>
      <c r="Q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9" t="str">
        <f t="shared" si="40"/>
        <v xml:space="preserve"> </v>
      </c>
      <c r="S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9" t="str">
        <f t="shared" si="41"/>
        <v xml:space="preserve"> </v>
      </c>
      <c r="U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6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9" t="str">
        <f t="shared" si="42"/>
        <v xml:space="preserve"> </v>
      </c>
      <c r="X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9" t="str">
        <f t="shared" si="43"/>
        <v xml:space="preserve"> </v>
      </c>
      <c r="Z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9" t="str">
        <f t="shared" si="44"/>
        <v xml:space="preserve"> </v>
      </c>
      <c r="AB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6" customFormat="1" ht="25.5">
      <c r="A357" s="183" t="str">
        <f t="shared" si="45"/>
        <v>71060601044251</v>
      </c>
      <c r="B357" s="184" t="s">
        <v>439</v>
      </c>
      <c r="C357" s="133" t="s">
        <v>157</v>
      </c>
      <c r="D357" s="132" t="s">
        <v>157</v>
      </c>
      <c r="E357" s="131" t="s">
        <v>106</v>
      </c>
      <c r="F357" s="185" t="s">
        <v>155</v>
      </c>
      <c r="G357" s="130">
        <v>4251</v>
      </c>
      <c r="H357" s="24"/>
      <c r="I357" s="24"/>
      <c r="J357" s="25"/>
      <c r="K357" s="25"/>
      <c r="L357" s="29" t="s">
        <v>142</v>
      </c>
      <c r="M357" s="30">
        <v>4251</v>
      </c>
      <c r="N357" s="182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2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30" t="str">
        <f t="shared" si="39"/>
        <v xml:space="preserve"> </v>
      </c>
      <c r="Q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30" t="str">
        <f t="shared" si="40"/>
        <v xml:space="preserve"> </v>
      </c>
      <c r="S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30" t="str">
        <f t="shared" si="41"/>
        <v xml:space="preserve"> </v>
      </c>
      <c r="U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2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30" t="str">
        <f t="shared" si="42"/>
        <v xml:space="preserve"> </v>
      </c>
      <c r="X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30" t="str">
        <f t="shared" si="43"/>
        <v xml:space="preserve"> </v>
      </c>
      <c r="Z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30" t="str">
        <f t="shared" si="44"/>
        <v xml:space="preserve"> </v>
      </c>
      <c r="AB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6" customFormat="1">
      <c r="A358" s="183" t="str">
        <f t="shared" si="45"/>
        <v>71060601044269</v>
      </c>
      <c r="B358" s="184" t="s">
        <v>439</v>
      </c>
      <c r="C358" s="133" t="s">
        <v>157</v>
      </c>
      <c r="D358" s="132" t="s">
        <v>157</v>
      </c>
      <c r="E358" s="131" t="s">
        <v>106</v>
      </c>
      <c r="F358" s="185" t="s">
        <v>155</v>
      </c>
      <c r="G358" s="130">
        <v>4269</v>
      </c>
      <c r="H358" s="16"/>
      <c r="I358" s="24"/>
      <c r="J358" s="25"/>
      <c r="K358" s="25"/>
      <c r="L358" s="29" t="s">
        <v>240</v>
      </c>
      <c r="M358" s="12">
        <v>4269</v>
      </c>
      <c r="N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30" t="str">
        <f t="shared" si="39"/>
        <v xml:space="preserve"> </v>
      </c>
      <c r="Q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30" t="str">
        <f t="shared" si="40"/>
        <v xml:space="preserve"> </v>
      </c>
      <c r="S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30" t="str">
        <f t="shared" si="41"/>
        <v xml:space="preserve"> </v>
      </c>
      <c r="U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30" t="str">
        <f t="shared" si="42"/>
        <v xml:space="preserve"> </v>
      </c>
      <c r="X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30" t="str">
        <f t="shared" si="43"/>
        <v xml:space="preserve"> </v>
      </c>
      <c r="Z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30" t="str">
        <f t="shared" si="44"/>
        <v xml:space="preserve"> </v>
      </c>
      <c r="AB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6" customFormat="1" ht="25.5">
      <c r="A359" s="183" t="str">
        <f t="shared" si="45"/>
        <v>71060601044521</v>
      </c>
      <c r="B359" s="184" t="s">
        <v>439</v>
      </c>
      <c r="C359" s="133" t="s">
        <v>157</v>
      </c>
      <c r="D359" s="132" t="s">
        <v>157</v>
      </c>
      <c r="E359" s="131" t="s">
        <v>106</v>
      </c>
      <c r="F359" s="185" t="s">
        <v>155</v>
      </c>
      <c r="G359" s="130">
        <v>4521</v>
      </c>
      <c r="H359" s="16"/>
      <c r="I359" s="24"/>
      <c r="J359" s="25"/>
      <c r="K359" s="25"/>
      <c r="L359" s="29" t="s">
        <v>267</v>
      </c>
      <c r="M359" s="12">
        <v>4521</v>
      </c>
      <c r="N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30" t="str">
        <f t="shared" si="39"/>
        <v xml:space="preserve"> </v>
      </c>
      <c r="Q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30" t="str">
        <f t="shared" si="40"/>
        <v xml:space="preserve"> </v>
      </c>
      <c r="S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30" t="str">
        <f t="shared" si="41"/>
        <v xml:space="preserve"> </v>
      </c>
      <c r="U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30" t="str">
        <f t="shared" si="42"/>
        <v xml:space="preserve"> </v>
      </c>
      <c r="X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30" t="str">
        <f t="shared" si="43"/>
        <v xml:space="preserve"> </v>
      </c>
      <c r="Z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30" t="str">
        <f t="shared" si="44"/>
        <v xml:space="preserve"> </v>
      </c>
      <c r="AB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6" customFormat="1" hidden="1">
      <c r="A360" s="183" t="str">
        <f t="shared" si="45"/>
        <v>71060601044639</v>
      </c>
      <c r="B360" s="184" t="s">
        <v>439</v>
      </c>
      <c r="C360" s="133" t="s">
        <v>157</v>
      </c>
      <c r="D360" s="132" t="s">
        <v>157</v>
      </c>
      <c r="E360" s="131" t="s">
        <v>106</v>
      </c>
      <c r="F360" s="185" t="s">
        <v>155</v>
      </c>
      <c r="G360" s="130">
        <v>4639</v>
      </c>
      <c r="H360" s="24"/>
      <c r="I360" s="24"/>
      <c r="J360" s="25"/>
      <c r="K360" s="25"/>
      <c r="L360" s="31" t="s">
        <v>211</v>
      </c>
      <c r="M360" s="47">
        <v>4639</v>
      </c>
      <c r="N360" s="182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2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30" t="str">
        <f t="shared" si="39"/>
        <v xml:space="preserve"> </v>
      </c>
      <c r="Q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30" t="str">
        <f t="shared" si="40"/>
        <v xml:space="preserve"> </v>
      </c>
      <c r="S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30" t="str">
        <f t="shared" si="41"/>
        <v xml:space="preserve"> </v>
      </c>
      <c r="U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2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30" t="str">
        <f t="shared" si="42"/>
        <v xml:space="preserve"> </v>
      </c>
      <c r="X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30" t="str">
        <f t="shared" si="43"/>
        <v xml:space="preserve"> </v>
      </c>
      <c r="Z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30" t="str">
        <f t="shared" si="44"/>
        <v xml:space="preserve"> </v>
      </c>
      <c r="AB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6" customFormat="1" ht="25.5" hidden="1">
      <c r="A361" s="183" t="str">
        <f t="shared" si="45"/>
        <v>71060601044819</v>
      </c>
      <c r="B361" s="184" t="s">
        <v>439</v>
      </c>
      <c r="C361" s="133" t="s">
        <v>157</v>
      </c>
      <c r="D361" s="132" t="s">
        <v>157</v>
      </c>
      <c r="E361" s="131" t="s">
        <v>106</v>
      </c>
      <c r="F361" s="185" t="s">
        <v>155</v>
      </c>
      <c r="G361" s="186" t="s">
        <v>88</v>
      </c>
      <c r="H361" s="193"/>
      <c r="I361" s="193"/>
      <c r="J361" s="194"/>
      <c r="K361" s="195"/>
      <c r="L361" s="35" t="s">
        <v>219</v>
      </c>
      <c r="M361" s="11" t="s">
        <v>88</v>
      </c>
      <c r="N361" s="182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2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30" t="str">
        <f t="shared" si="39"/>
        <v xml:space="preserve"> </v>
      </c>
      <c r="Q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30" t="str">
        <f t="shared" si="40"/>
        <v xml:space="preserve"> </v>
      </c>
      <c r="S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30" t="str">
        <f t="shared" si="41"/>
        <v xml:space="preserve"> </v>
      </c>
      <c r="U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2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30" t="str">
        <f t="shared" si="42"/>
        <v xml:space="preserve"> </v>
      </c>
      <c r="X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30" t="str">
        <f t="shared" si="43"/>
        <v xml:space="preserve"> </v>
      </c>
      <c r="Z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30" t="str">
        <f t="shared" si="44"/>
        <v xml:space="preserve"> </v>
      </c>
      <c r="AB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6" customFormat="1" hidden="1">
      <c r="A362" s="183" t="str">
        <f t="shared" si="45"/>
        <v>71060601045113</v>
      </c>
      <c r="B362" s="184" t="s">
        <v>439</v>
      </c>
      <c r="C362" s="133" t="s">
        <v>157</v>
      </c>
      <c r="D362" s="132" t="s">
        <v>157</v>
      </c>
      <c r="E362" s="131" t="s">
        <v>106</v>
      </c>
      <c r="F362" s="185" t="s">
        <v>155</v>
      </c>
      <c r="G362" s="130">
        <v>5113</v>
      </c>
      <c r="H362" s="24"/>
      <c r="I362" s="24"/>
      <c r="J362" s="25"/>
      <c r="K362" s="25"/>
      <c r="L362" s="29" t="s">
        <v>174</v>
      </c>
      <c r="M362" s="30">
        <v>5113</v>
      </c>
      <c r="N362" s="182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2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30" t="str">
        <f t="shared" si="39"/>
        <v xml:space="preserve"> </v>
      </c>
      <c r="Q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30" t="str">
        <f t="shared" si="40"/>
        <v xml:space="preserve"> </v>
      </c>
      <c r="S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30" t="str">
        <f t="shared" si="41"/>
        <v xml:space="preserve"> </v>
      </c>
      <c r="U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2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30" t="str">
        <f t="shared" si="42"/>
        <v xml:space="preserve"> </v>
      </c>
      <c r="X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30" t="str">
        <f t="shared" si="43"/>
        <v xml:space="preserve"> </v>
      </c>
      <c r="Z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30" t="str">
        <f t="shared" si="44"/>
        <v xml:space="preserve"> </v>
      </c>
      <c r="AB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7" customFormat="1" ht="13.5" hidden="1">
      <c r="A363" s="183" t="str">
        <f t="shared" si="45"/>
        <v>71060601050000</v>
      </c>
      <c r="B363" s="184" t="s">
        <v>439</v>
      </c>
      <c r="C363" s="133" t="s">
        <v>157</v>
      </c>
      <c r="D363" s="132" t="s">
        <v>157</v>
      </c>
      <c r="E363" s="131" t="s">
        <v>106</v>
      </c>
      <c r="F363" s="185" t="s">
        <v>149</v>
      </c>
      <c r="G363" s="186" t="s">
        <v>440</v>
      </c>
      <c r="H363" s="145"/>
      <c r="I363" s="146"/>
      <c r="J363" s="147"/>
      <c r="K363" s="147"/>
      <c r="L363" s="26" t="s">
        <v>270</v>
      </c>
      <c r="M363" s="27"/>
      <c r="N363" s="196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6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9" t="str">
        <f t="shared" si="39"/>
        <v xml:space="preserve"> </v>
      </c>
      <c r="Q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9" t="str">
        <f t="shared" si="40"/>
        <v xml:space="preserve"> </v>
      </c>
      <c r="S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9" t="str">
        <f t="shared" si="41"/>
        <v xml:space="preserve"> </v>
      </c>
      <c r="U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6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9" t="str">
        <f t="shared" si="42"/>
        <v xml:space="preserve"> </v>
      </c>
      <c r="X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9" t="str">
        <f t="shared" si="43"/>
        <v xml:space="preserve"> </v>
      </c>
      <c r="Z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9" t="str">
        <f t="shared" si="44"/>
        <v xml:space="preserve"> </v>
      </c>
      <c r="AB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6" customFormat="1" hidden="1">
      <c r="A364" s="183" t="str">
        <f t="shared" si="45"/>
        <v>71060601054861</v>
      </c>
      <c r="B364" s="184" t="s">
        <v>439</v>
      </c>
      <c r="C364" s="133" t="s">
        <v>157</v>
      </c>
      <c r="D364" s="132" t="s">
        <v>157</v>
      </c>
      <c r="E364" s="131" t="s">
        <v>106</v>
      </c>
      <c r="F364" s="185" t="s">
        <v>149</v>
      </c>
      <c r="G364" s="130">
        <v>4861</v>
      </c>
      <c r="H364" s="24"/>
      <c r="I364" s="24"/>
      <c r="J364" s="25"/>
      <c r="K364" s="25"/>
      <c r="L364" s="29" t="s">
        <v>134</v>
      </c>
      <c r="M364" s="30">
        <v>4861</v>
      </c>
      <c r="N364" s="182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2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30" t="str">
        <f t="shared" si="39"/>
        <v xml:space="preserve"> </v>
      </c>
      <c r="Q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30" t="str">
        <f t="shared" si="40"/>
        <v xml:space="preserve"> </v>
      </c>
      <c r="S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30" t="str">
        <f t="shared" si="41"/>
        <v xml:space="preserve"> </v>
      </c>
      <c r="U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2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30" t="str">
        <f t="shared" si="42"/>
        <v xml:space="preserve"> </v>
      </c>
      <c r="X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30" t="str">
        <f t="shared" si="43"/>
        <v xml:space="preserve"> </v>
      </c>
      <c r="Z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30" t="str">
        <f t="shared" si="44"/>
        <v xml:space="preserve"> </v>
      </c>
      <c r="AB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7" customFormat="1" ht="13.5" hidden="1">
      <c r="A365" s="183" t="str">
        <f t="shared" si="45"/>
        <v>71060601060000</v>
      </c>
      <c r="B365" s="184" t="s">
        <v>439</v>
      </c>
      <c r="C365" s="133" t="s">
        <v>157</v>
      </c>
      <c r="D365" s="132" t="s">
        <v>157</v>
      </c>
      <c r="E365" s="131" t="s">
        <v>106</v>
      </c>
      <c r="F365" s="185" t="s">
        <v>157</v>
      </c>
      <c r="G365" s="186" t="s">
        <v>440</v>
      </c>
      <c r="H365" s="145"/>
      <c r="I365" s="146"/>
      <c r="J365" s="147"/>
      <c r="K365" s="147"/>
      <c r="L365" s="26" t="s">
        <v>271</v>
      </c>
      <c r="M365" s="27"/>
      <c r="N365" s="196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6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9" t="str">
        <f t="shared" si="39"/>
        <v xml:space="preserve"> </v>
      </c>
      <c r="Q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9" t="str">
        <f t="shared" si="40"/>
        <v xml:space="preserve"> </v>
      </c>
      <c r="S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9" t="str">
        <f t="shared" si="41"/>
        <v xml:space="preserve"> </v>
      </c>
      <c r="U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6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9" t="str">
        <f t="shared" si="42"/>
        <v xml:space="preserve"> </v>
      </c>
      <c r="X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9" t="str">
        <f t="shared" si="43"/>
        <v xml:space="preserve"> </v>
      </c>
      <c r="Z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9" t="str">
        <f t="shared" si="44"/>
        <v xml:space="preserve"> </v>
      </c>
      <c r="AB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6" customFormat="1" ht="25.5" hidden="1">
      <c r="A366" s="183" t="str">
        <f t="shared" si="45"/>
        <v>71060601064638</v>
      </c>
      <c r="B366" s="184" t="s">
        <v>439</v>
      </c>
      <c r="C366" s="133" t="s">
        <v>157</v>
      </c>
      <c r="D366" s="132" t="s">
        <v>157</v>
      </c>
      <c r="E366" s="131" t="s">
        <v>106</v>
      </c>
      <c r="F366" s="185" t="s">
        <v>157</v>
      </c>
      <c r="G366" s="130">
        <v>4638</v>
      </c>
      <c r="H366" s="24"/>
      <c r="I366" s="24"/>
      <c r="J366" s="25"/>
      <c r="K366" s="25"/>
      <c r="L366" s="29" t="s">
        <v>241</v>
      </c>
      <c r="M366" s="30">
        <v>4638</v>
      </c>
      <c r="N366" s="182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2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30" t="str">
        <f t="shared" si="39"/>
        <v xml:space="preserve"> </v>
      </c>
      <c r="Q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30" t="str">
        <f t="shared" si="40"/>
        <v xml:space="preserve"> </v>
      </c>
      <c r="S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30" t="str">
        <f t="shared" si="41"/>
        <v xml:space="preserve"> </v>
      </c>
      <c r="U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2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30" t="str">
        <f t="shared" si="42"/>
        <v xml:space="preserve"> </v>
      </c>
      <c r="X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30" t="str">
        <f t="shared" si="43"/>
        <v xml:space="preserve"> </v>
      </c>
      <c r="Z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30" t="str">
        <f t="shared" si="44"/>
        <v xml:space="preserve"> </v>
      </c>
      <c r="AB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7" customFormat="1" ht="27" hidden="1">
      <c r="A367" s="183" t="str">
        <f t="shared" si="45"/>
        <v>71060601070000</v>
      </c>
      <c r="B367" s="184" t="s">
        <v>439</v>
      </c>
      <c r="C367" s="133" t="s">
        <v>157</v>
      </c>
      <c r="D367" s="132" t="s">
        <v>157</v>
      </c>
      <c r="E367" s="131" t="s">
        <v>106</v>
      </c>
      <c r="F367" s="185" t="s">
        <v>183</v>
      </c>
      <c r="G367" s="186" t="s">
        <v>440</v>
      </c>
      <c r="H367" s="145"/>
      <c r="I367" s="146"/>
      <c r="J367" s="147"/>
      <c r="K367" s="147"/>
      <c r="L367" s="26" t="s">
        <v>272</v>
      </c>
      <c r="M367" s="27"/>
      <c r="N367" s="196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6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9" t="str">
        <f t="shared" si="39"/>
        <v xml:space="preserve"> </v>
      </c>
      <c r="Q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9" t="str">
        <f t="shared" si="40"/>
        <v xml:space="preserve"> </v>
      </c>
      <c r="S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9" t="str">
        <f t="shared" si="41"/>
        <v xml:space="preserve"> </v>
      </c>
      <c r="U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6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9" t="str">
        <f t="shared" si="42"/>
        <v xml:space="preserve"> </v>
      </c>
      <c r="X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9" t="str">
        <f t="shared" si="43"/>
        <v xml:space="preserve"> </v>
      </c>
      <c r="Z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9" t="str">
        <f t="shared" si="44"/>
        <v xml:space="preserve"> </v>
      </c>
      <c r="AB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6" customFormat="1" ht="25.5" hidden="1">
      <c r="A368" s="183" t="str">
        <f t="shared" si="45"/>
        <v>71060601074251</v>
      </c>
      <c r="B368" s="184" t="s">
        <v>439</v>
      </c>
      <c r="C368" s="133" t="s">
        <v>157</v>
      </c>
      <c r="D368" s="132" t="s">
        <v>157</v>
      </c>
      <c r="E368" s="131" t="s">
        <v>106</v>
      </c>
      <c r="F368" s="185" t="s">
        <v>183</v>
      </c>
      <c r="G368" s="130">
        <v>4251</v>
      </c>
      <c r="H368" s="24"/>
      <c r="I368" s="24"/>
      <c r="J368" s="25"/>
      <c r="K368" s="25"/>
      <c r="L368" s="29" t="s">
        <v>142</v>
      </c>
      <c r="M368" s="30">
        <v>4251</v>
      </c>
      <c r="N368" s="182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2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30" t="str">
        <f t="shared" si="39"/>
        <v xml:space="preserve"> </v>
      </c>
      <c r="Q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30" t="str">
        <f t="shared" si="40"/>
        <v xml:space="preserve"> </v>
      </c>
      <c r="S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30" t="str">
        <f t="shared" si="41"/>
        <v xml:space="preserve"> </v>
      </c>
      <c r="U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2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30" t="str">
        <f t="shared" si="42"/>
        <v xml:space="preserve"> </v>
      </c>
      <c r="X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30" t="str">
        <f t="shared" si="43"/>
        <v xml:space="preserve"> </v>
      </c>
      <c r="Z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30" t="str">
        <f t="shared" si="44"/>
        <v xml:space="preserve"> </v>
      </c>
      <c r="AB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7" customFormat="1" ht="13.5">
      <c r="A369" s="183" t="str">
        <f t="shared" si="45"/>
        <v>71060601080000</v>
      </c>
      <c r="B369" s="184" t="s">
        <v>439</v>
      </c>
      <c r="C369" s="133" t="s">
        <v>157</v>
      </c>
      <c r="D369" s="132" t="s">
        <v>157</v>
      </c>
      <c r="E369" s="131" t="s">
        <v>106</v>
      </c>
      <c r="F369" s="185" t="s">
        <v>185</v>
      </c>
      <c r="G369" s="186" t="s">
        <v>440</v>
      </c>
      <c r="H369" s="145"/>
      <c r="I369" s="146"/>
      <c r="J369" s="147"/>
      <c r="K369" s="147"/>
      <c r="L369" s="26" t="s">
        <v>273</v>
      </c>
      <c r="M369" s="27"/>
      <c r="N369" s="196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6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9" t="str">
        <f t="shared" si="39"/>
        <v xml:space="preserve"> </v>
      </c>
      <c r="Q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9" t="str">
        <f t="shared" si="40"/>
        <v xml:space="preserve"> </v>
      </c>
      <c r="S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9" t="str">
        <f t="shared" si="41"/>
        <v xml:space="preserve"> </v>
      </c>
      <c r="U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6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9" t="str">
        <f t="shared" si="42"/>
        <v xml:space="preserve"> </v>
      </c>
      <c r="X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9" t="str">
        <f t="shared" si="43"/>
        <v xml:space="preserve"> </v>
      </c>
      <c r="Z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9" t="str">
        <f t="shared" si="44"/>
        <v xml:space="preserve"> </v>
      </c>
      <c r="AB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6" customFormat="1" ht="25.5">
      <c r="A370" s="183" t="str">
        <f t="shared" si="45"/>
        <v>71060601084251</v>
      </c>
      <c r="B370" s="184" t="s">
        <v>439</v>
      </c>
      <c r="C370" s="133" t="s">
        <v>157</v>
      </c>
      <c r="D370" s="132" t="s">
        <v>157</v>
      </c>
      <c r="E370" s="131" t="s">
        <v>106</v>
      </c>
      <c r="F370" s="185" t="s">
        <v>185</v>
      </c>
      <c r="G370" s="130">
        <v>4251</v>
      </c>
      <c r="H370" s="24"/>
      <c r="I370" s="24"/>
      <c r="J370" s="25"/>
      <c r="K370" s="25"/>
      <c r="L370" s="29" t="s">
        <v>142</v>
      </c>
      <c r="M370" s="30">
        <v>4251</v>
      </c>
      <c r="N370" s="182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2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30" t="str">
        <f t="shared" si="39"/>
        <v xml:space="preserve"> </v>
      </c>
      <c r="Q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30" t="str">
        <f t="shared" si="40"/>
        <v xml:space="preserve"> </v>
      </c>
      <c r="S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30" t="str">
        <f t="shared" si="41"/>
        <v xml:space="preserve"> </v>
      </c>
      <c r="U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2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30" t="str">
        <f t="shared" si="42"/>
        <v xml:space="preserve"> </v>
      </c>
      <c r="X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30" t="str">
        <f t="shared" si="43"/>
        <v xml:space="preserve"> </v>
      </c>
      <c r="Z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30" t="str">
        <f t="shared" si="44"/>
        <v xml:space="preserve"> </v>
      </c>
      <c r="AB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6" customFormat="1" hidden="1">
      <c r="A371" s="183" t="str">
        <f t="shared" si="45"/>
        <v>71060601085113</v>
      </c>
      <c r="B371" s="184" t="s">
        <v>439</v>
      </c>
      <c r="C371" s="133" t="s">
        <v>157</v>
      </c>
      <c r="D371" s="132" t="s">
        <v>157</v>
      </c>
      <c r="E371" s="131" t="s">
        <v>106</v>
      </c>
      <c r="F371" s="185" t="s">
        <v>185</v>
      </c>
      <c r="G371" s="130">
        <v>5113</v>
      </c>
      <c r="H371" s="24"/>
      <c r="I371" s="24"/>
      <c r="J371" s="25"/>
      <c r="K371" s="25"/>
      <c r="L371" s="29" t="s">
        <v>174</v>
      </c>
      <c r="M371" s="30">
        <v>5113</v>
      </c>
      <c r="N371" s="182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2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30" t="str">
        <f t="shared" si="39"/>
        <v xml:space="preserve"> </v>
      </c>
      <c r="Q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30" t="str">
        <f t="shared" si="40"/>
        <v xml:space="preserve"> </v>
      </c>
      <c r="S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30" t="str">
        <f t="shared" si="41"/>
        <v xml:space="preserve"> </v>
      </c>
      <c r="U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2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30" t="str">
        <f t="shared" si="42"/>
        <v xml:space="preserve"> </v>
      </c>
      <c r="X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30" t="str">
        <f t="shared" si="43"/>
        <v xml:space="preserve"> </v>
      </c>
      <c r="Z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30" t="str">
        <f t="shared" si="44"/>
        <v xml:space="preserve"> </v>
      </c>
      <c r="AB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7" customFormat="1" ht="13.5">
      <c r="A372" s="183" t="str">
        <f t="shared" si="45"/>
        <v>71060601090000</v>
      </c>
      <c r="B372" s="184" t="s">
        <v>439</v>
      </c>
      <c r="C372" s="133" t="s">
        <v>157</v>
      </c>
      <c r="D372" s="132" t="s">
        <v>157</v>
      </c>
      <c r="E372" s="131" t="s">
        <v>106</v>
      </c>
      <c r="F372" s="185" t="s">
        <v>187</v>
      </c>
      <c r="G372" s="186" t="s">
        <v>440</v>
      </c>
      <c r="H372" s="145"/>
      <c r="I372" s="146"/>
      <c r="J372" s="147"/>
      <c r="K372" s="147"/>
      <c r="L372" s="26" t="s">
        <v>274</v>
      </c>
      <c r="M372" s="27"/>
      <c r="N372" s="196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6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9" t="str">
        <f t="shared" si="39"/>
        <v xml:space="preserve"> </v>
      </c>
      <c r="Q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9" t="str">
        <f t="shared" si="40"/>
        <v xml:space="preserve"> </v>
      </c>
      <c r="S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9" t="str">
        <f t="shared" si="41"/>
        <v xml:space="preserve"> </v>
      </c>
      <c r="U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6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9" t="str">
        <f t="shared" si="42"/>
        <v xml:space="preserve"> </v>
      </c>
      <c r="X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9" t="str">
        <f t="shared" si="43"/>
        <v xml:space="preserve"> </v>
      </c>
      <c r="Z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9" t="str">
        <f t="shared" si="44"/>
        <v xml:space="preserve"> </v>
      </c>
      <c r="AB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6" customFormat="1" ht="25.5" hidden="1">
      <c r="A373" s="183" t="str">
        <f t="shared" si="45"/>
        <v>71060601094251</v>
      </c>
      <c r="B373" s="184" t="s">
        <v>439</v>
      </c>
      <c r="C373" s="133" t="s">
        <v>157</v>
      </c>
      <c r="D373" s="132" t="s">
        <v>157</v>
      </c>
      <c r="E373" s="131" t="s">
        <v>106</v>
      </c>
      <c r="F373" s="185" t="s">
        <v>187</v>
      </c>
      <c r="G373" s="130">
        <v>4251</v>
      </c>
      <c r="H373" s="24"/>
      <c r="I373" s="24"/>
      <c r="J373" s="25"/>
      <c r="K373" s="25"/>
      <c r="L373" s="29" t="s">
        <v>142</v>
      </c>
      <c r="M373" s="30">
        <v>4251</v>
      </c>
      <c r="N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30" t="str">
        <f t="shared" si="39"/>
        <v xml:space="preserve"> </v>
      </c>
      <c r="Q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30" t="str">
        <f t="shared" si="40"/>
        <v xml:space="preserve"> </v>
      </c>
      <c r="S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30" t="str">
        <f t="shared" si="41"/>
        <v xml:space="preserve"> </v>
      </c>
      <c r="U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30" t="str">
        <f t="shared" si="42"/>
        <v xml:space="preserve"> </v>
      </c>
      <c r="X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30" t="str">
        <f t="shared" si="43"/>
        <v xml:space="preserve"> </v>
      </c>
      <c r="Z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30" t="str">
        <f t="shared" si="44"/>
        <v xml:space="preserve"> </v>
      </c>
      <c r="AB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6" customFormat="1">
      <c r="A374" s="183" t="str">
        <f t="shared" si="45"/>
        <v>71060601095113</v>
      </c>
      <c r="B374" s="184" t="s">
        <v>439</v>
      </c>
      <c r="C374" s="133" t="s">
        <v>157</v>
      </c>
      <c r="D374" s="132" t="s">
        <v>157</v>
      </c>
      <c r="E374" s="131" t="s">
        <v>106</v>
      </c>
      <c r="F374" s="185" t="s">
        <v>187</v>
      </c>
      <c r="G374" s="130">
        <v>5113</v>
      </c>
      <c r="H374" s="16"/>
      <c r="I374" s="24"/>
      <c r="J374" s="25"/>
      <c r="K374" s="25"/>
      <c r="L374" s="29" t="s">
        <v>174</v>
      </c>
      <c r="M374" s="43">
        <v>5113</v>
      </c>
      <c r="N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30" t="str">
        <f t="shared" si="39"/>
        <v xml:space="preserve"> </v>
      </c>
      <c r="Q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30" t="str">
        <f t="shared" si="40"/>
        <v xml:space="preserve"> </v>
      </c>
      <c r="S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30" t="str">
        <f t="shared" si="41"/>
        <v xml:space="preserve"> </v>
      </c>
      <c r="U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30" t="str">
        <f t="shared" si="42"/>
        <v xml:space="preserve"> </v>
      </c>
      <c r="X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30" t="str">
        <f t="shared" si="43"/>
        <v xml:space="preserve"> </v>
      </c>
      <c r="Z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30" t="str">
        <f t="shared" si="44"/>
        <v xml:space="preserve"> </v>
      </c>
      <c r="AB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3" customFormat="1" hidden="1">
      <c r="A375" s="121" t="str">
        <f t="shared" si="45"/>
        <v>71070000000000</v>
      </c>
      <c r="B375" s="123" t="s">
        <v>439</v>
      </c>
      <c r="C375" s="116" t="s">
        <v>183</v>
      </c>
      <c r="D375" s="117" t="s">
        <v>441</v>
      </c>
      <c r="E375" s="126" t="s">
        <v>441</v>
      </c>
      <c r="F375" s="127" t="s">
        <v>441</v>
      </c>
      <c r="G375" s="128" t="s">
        <v>440</v>
      </c>
      <c r="H375" s="172">
        <v>2700</v>
      </c>
      <c r="I375" s="211" t="s">
        <v>183</v>
      </c>
      <c r="J375" s="212">
        <v>0</v>
      </c>
      <c r="K375" s="212">
        <v>0</v>
      </c>
      <c r="L375" s="161" t="s">
        <v>275</v>
      </c>
      <c r="M375" s="173"/>
      <c r="N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5" t="str">
        <f t="shared" si="39"/>
        <v xml:space="preserve"> </v>
      </c>
      <c r="Q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5" t="str">
        <f t="shared" si="40"/>
        <v xml:space="preserve"> </v>
      </c>
      <c r="S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5" t="str">
        <f t="shared" si="41"/>
        <v xml:space="preserve"> </v>
      </c>
      <c r="U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5" t="str">
        <f t="shared" si="42"/>
        <v xml:space="preserve"> </v>
      </c>
      <c r="X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5" t="str">
        <f t="shared" si="43"/>
        <v xml:space="preserve"> </v>
      </c>
      <c r="Z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5" t="str">
        <f t="shared" si="44"/>
        <v xml:space="preserve"> </v>
      </c>
      <c r="AB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1" t="str">
        <f t="shared" si="45"/>
        <v>71070000000001</v>
      </c>
      <c r="B376" s="123" t="s">
        <v>439</v>
      </c>
      <c r="C376" s="116" t="s">
        <v>183</v>
      </c>
      <c r="D376" s="117" t="s">
        <v>441</v>
      </c>
      <c r="E376" s="118" t="s">
        <v>441</v>
      </c>
      <c r="F376" s="119" t="s">
        <v>441</v>
      </c>
      <c r="G376" s="128" t="s">
        <v>96</v>
      </c>
      <c r="H376" s="24"/>
      <c r="I376" s="17"/>
      <c r="J376" s="18"/>
      <c r="K376" s="18"/>
      <c r="L376" s="29" t="s">
        <v>108</v>
      </c>
      <c r="M376" s="30"/>
      <c r="N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2" t="str">
        <f t="shared" si="39"/>
        <v xml:space="preserve"> </v>
      </c>
      <c r="Q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2" t="str">
        <f t="shared" si="40"/>
        <v xml:space="preserve"> </v>
      </c>
      <c r="S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2" t="str">
        <f t="shared" si="41"/>
        <v xml:space="preserve"> </v>
      </c>
      <c r="U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2" t="str">
        <f t="shared" si="42"/>
        <v xml:space="preserve"> </v>
      </c>
      <c r="X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2" t="str">
        <f t="shared" si="43"/>
        <v xml:space="preserve"> </v>
      </c>
      <c r="Z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2" t="str">
        <f t="shared" si="44"/>
        <v xml:space="preserve"> </v>
      </c>
      <c r="AB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8" customFormat="1" ht="13.5" hidden="1">
      <c r="A377" s="183" t="str">
        <f t="shared" si="45"/>
        <v>71070100000000</v>
      </c>
      <c r="B377" s="184" t="s">
        <v>439</v>
      </c>
      <c r="C377" s="133" t="s">
        <v>183</v>
      </c>
      <c r="D377" s="132" t="s">
        <v>106</v>
      </c>
      <c r="E377" s="131" t="s">
        <v>441</v>
      </c>
      <c r="F377" s="185" t="s">
        <v>441</v>
      </c>
      <c r="G377" s="186" t="s">
        <v>440</v>
      </c>
      <c r="H377" s="174">
        <v>2710</v>
      </c>
      <c r="I377" s="165" t="s">
        <v>183</v>
      </c>
      <c r="J377" s="166">
        <v>1</v>
      </c>
      <c r="K377" s="166">
        <v>0</v>
      </c>
      <c r="L377" s="167" t="s">
        <v>276</v>
      </c>
      <c r="M377" s="175"/>
      <c r="N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7" t="str">
        <f t="shared" si="39"/>
        <v xml:space="preserve"> </v>
      </c>
      <c r="Q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7" t="str">
        <f t="shared" si="40"/>
        <v xml:space="preserve"> </v>
      </c>
      <c r="S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7" t="str">
        <f t="shared" si="41"/>
        <v xml:space="preserve"> </v>
      </c>
      <c r="U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7" t="str">
        <f t="shared" si="42"/>
        <v xml:space="preserve"> </v>
      </c>
      <c r="X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7" t="str">
        <f t="shared" si="43"/>
        <v xml:space="preserve"> </v>
      </c>
      <c r="Z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7" t="str">
        <f t="shared" si="44"/>
        <v xml:space="preserve"> </v>
      </c>
      <c r="AB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6" customFormat="1" ht="12.75" hidden="1">
      <c r="A378" s="183" t="str">
        <f t="shared" si="45"/>
        <v>71070100000001</v>
      </c>
      <c r="B378" s="184" t="s">
        <v>439</v>
      </c>
      <c r="C378" s="133" t="s">
        <v>183</v>
      </c>
      <c r="D378" s="132" t="s">
        <v>106</v>
      </c>
      <c r="E378" s="131" t="s">
        <v>441</v>
      </c>
      <c r="F378" s="185" t="s">
        <v>441</v>
      </c>
      <c r="G378" s="186" t="s">
        <v>96</v>
      </c>
      <c r="H378" s="24"/>
      <c r="I378" s="17"/>
      <c r="J378" s="18"/>
      <c r="K378" s="18"/>
      <c r="L378" s="29" t="s">
        <v>110</v>
      </c>
      <c r="M378" s="30"/>
      <c r="N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6" t="str">
        <f t="shared" si="39"/>
        <v xml:space="preserve"> </v>
      </c>
      <c r="Q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6" t="str">
        <f t="shared" si="40"/>
        <v xml:space="preserve"> </v>
      </c>
      <c r="S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6" t="str">
        <f t="shared" si="41"/>
        <v xml:space="preserve"> </v>
      </c>
      <c r="U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6" t="str">
        <f t="shared" si="42"/>
        <v xml:space="preserve"> </v>
      </c>
      <c r="X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6" t="str">
        <f t="shared" si="43"/>
        <v xml:space="preserve"> </v>
      </c>
      <c r="Z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6" t="str">
        <f t="shared" si="44"/>
        <v xml:space="preserve"> </v>
      </c>
      <c r="AB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2" customFormat="1" ht="12.75" hidden="1">
      <c r="A379" s="183" t="str">
        <f t="shared" si="45"/>
        <v>71070101000000</v>
      </c>
      <c r="B379" s="184" t="s">
        <v>439</v>
      </c>
      <c r="C379" s="133" t="s">
        <v>183</v>
      </c>
      <c r="D379" s="132" t="s">
        <v>106</v>
      </c>
      <c r="E379" s="131" t="s">
        <v>106</v>
      </c>
      <c r="F379" s="185" t="s">
        <v>441</v>
      </c>
      <c r="G379" s="186" t="s">
        <v>440</v>
      </c>
      <c r="H379" s="150">
        <v>2711</v>
      </c>
      <c r="I379" s="151" t="s">
        <v>183</v>
      </c>
      <c r="J379" s="152">
        <v>1</v>
      </c>
      <c r="K379" s="152">
        <v>1</v>
      </c>
      <c r="L379" s="153" t="s">
        <v>277</v>
      </c>
      <c r="M379" s="154"/>
      <c r="N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8" t="str">
        <f t="shared" si="39"/>
        <v xml:space="preserve"> </v>
      </c>
      <c r="Q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8" t="str">
        <f t="shared" si="40"/>
        <v xml:space="preserve"> </v>
      </c>
      <c r="S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8" t="str">
        <f t="shared" si="41"/>
        <v xml:space="preserve"> </v>
      </c>
      <c r="U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8" t="str">
        <f t="shared" si="42"/>
        <v xml:space="preserve"> </v>
      </c>
      <c r="X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8" t="str">
        <f t="shared" si="43"/>
        <v xml:space="preserve"> </v>
      </c>
      <c r="Z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8" t="str">
        <f t="shared" si="44"/>
        <v xml:space="preserve"> </v>
      </c>
      <c r="AB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6" customFormat="1" ht="12.75" hidden="1">
      <c r="A380" s="183" t="str">
        <f t="shared" si="45"/>
        <v>71070101000001</v>
      </c>
      <c r="B380" s="184" t="s">
        <v>439</v>
      </c>
      <c r="C380" s="133" t="s">
        <v>183</v>
      </c>
      <c r="D380" s="132" t="s">
        <v>106</v>
      </c>
      <c r="E380" s="131" t="s">
        <v>106</v>
      </c>
      <c r="F380" s="185" t="s">
        <v>441</v>
      </c>
      <c r="G380" s="186" t="s">
        <v>96</v>
      </c>
      <c r="H380" s="24"/>
      <c r="I380" s="24"/>
      <c r="J380" s="25"/>
      <c r="K380" s="25"/>
      <c r="L380" s="29" t="s">
        <v>108</v>
      </c>
      <c r="M380" s="30"/>
      <c r="N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6" t="str">
        <f t="shared" si="39"/>
        <v xml:space="preserve"> </v>
      </c>
      <c r="Q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6" t="str">
        <f t="shared" si="40"/>
        <v xml:space="preserve"> </v>
      </c>
      <c r="S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6" t="str">
        <f t="shared" si="41"/>
        <v xml:space="preserve"> </v>
      </c>
      <c r="U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6" t="str">
        <f t="shared" si="42"/>
        <v xml:space="preserve"> </v>
      </c>
      <c r="X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6" t="str">
        <f t="shared" si="43"/>
        <v xml:space="preserve"> </v>
      </c>
      <c r="Z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6" t="str">
        <f t="shared" si="44"/>
        <v xml:space="preserve"> </v>
      </c>
      <c r="AB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7" customFormat="1" ht="27" hidden="1">
      <c r="A381" s="183" t="str">
        <f t="shared" si="45"/>
        <v>71070101010000</v>
      </c>
      <c r="B381" s="184" t="s">
        <v>439</v>
      </c>
      <c r="C381" s="133" t="s">
        <v>183</v>
      </c>
      <c r="D381" s="132" t="s">
        <v>106</v>
      </c>
      <c r="E381" s="131" t="s">
        <v>106</v>
      </c>
      <c r="F381" s="185" t="s">
        <v>106</v>
      </c>
      <c r="G381" s="186" t="s">
        <v>440</v>
      </c>
      <c r="H381" s="145"/>
      <c r="I381" s="146"/>
      <c r="J381" s="147"/>
      <c r="K381" s="147"/>
      <c r="L381" s="26" t="s">
        <v>278</v>
      </c>
      <c r="M381" s="27"/>
      <c r="N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9" t="str">
        <f t="shared" si="39"/>
        <v xml:space="preserve"> </v>
      </c>
      <c r="Q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9" t="str">
        <f t="shared" si="40"/>
        <v xml:space="preserve"> </v>
      </c>
      <c r="S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9" t="str">
        <f t="shared" si="41"/>
        <v xml:space="preserve"> </v>
      </c>
      <c r="U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9" t="str">
        <f t="shared" si="42"/>
        <v xml:space="preserve"> </v>
      </c>
      <c r="X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9" t="str">
        <f t="shared" si="43"/>
        <v xml:space="preserve"> </v>
      </c>
      <c r="Z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9" t="str">
        <f t="shared" si="44"/>
        <v xml:space="preserve"> </v>
      </c>
      <c r="AB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6" customFormat="1" hidden="1">
      <c r="A382" s="183" t="str">
        <f t="shared" si="45"/>
        <v>71070101015129</v>
      </c>
      <c r="B382" s="184" t="s">
        <v>439</v>
      </c>
      <c r="C382" s="133" t="s">
        <v>183</v>
      </c>
      <c r="D382" s="132" t="s">
        <v>106</v>
      </c>
      <c r="E382" s="131" t="s">
        <v>106</v>
      </c>
      <c r="F382" s="185" t="s">
        <v>106</v>
      </c>
      <c r="G382" s="130">
        <v>5129</v>
      </c>
      <c r="H382" s="24"/>
      <c r="I382" s="24"/>
      <c r="J382" s="25"/>
      <c r="K382" s="25"/>
      <c r="L382" s="29" t="s">
        <v>137</v>
      </c>
      <c r="M382" s="30">
        <v>5129</v>
      </c>
      <c r="N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30" t="str">
        <f t="shared" si="39"/>
        <v xml:space="preserve"> </v>
      </c>
      <c r="Q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30" t="str">
        <f t="shared" si="40"/>
        <v xml:space="preserve"> </v>
      </c>
      <c r="S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30" t="str">
        <f t="shared" si="41"/>
        <v xml:space="preserve"> </v>
      </c>
      <c r="U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30" t="str">
        <f t="shared" si="42"/>
        <v xml:space="preserve"> </v>
      </c>
      <c r="X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30" t="str">
        <f t="shared" si="43"/>
        <v xml:space="preserve"> </v>
      </c>
      <c r="Z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30" t="str">
        <f t="shared" si="44"/>
        <v xml:space="preserve"> </v>
      </c>
      <c r="AB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8" customFormat="1" ht="13.5" hidden="1">
      <c r="A383" s="183" t="str">
        <f t="shared" si="45"/>
        <v>71070600000000</v>
      </c>
      <c r="B383" s="184" t="s">
        <v>439</v>
      </c>
      <c r="C383" s="133" t="s">
        <v>183</v>
      </c>
      <c r="D383" s="132" t="s">
        <v>157</v>
      </c>
      <c r="E383" s="131" t="s">
        <v>441</v>
      </c>
      <c r="F383" s="185" t="s">
        <v>441</v>
      </c>
      <c r="G383" s="186" t="s">
        <v>440</v>
      </c>
      <c r="H383" s="174">
        <v>2760</v>
      </c>
      <c r="I383" s="165" t="s">
        <v>183</v>
      </c>
      <c r="J383" s="166">
        <v>6</v>
      </c>
      <c r="K383" s="166">
        <v>0</v>
      </c>
      <c r="L383" s="167" t="s">
        <v>279</v>
      </c>
      <c r="M383" s="175"/>
      <c r="N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7" t="str">
        <f t="shared" si="39"/>
        <v xml:space="preserve"> </v>
      </c>
      <c r="Q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7" t="str">
        <f t="shared" si="40"/>
        <v xml:space="preserve"> </v>
      </c>
      <c r="S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7" t="str">
        <f t="shared" si="41"/>
        <v xml:space="preserve"> </v>
      </c>
      <c r="U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7" t="str">
        <f t="shared" si="42"/>
        <v xml:space="preserve"> </v>
      </c>
      <c r="X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7" t="str">
        <f t="shared" si="43"/>
        <v xml:space="preserve"> </v>
      </c>
      <c r="Z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7" t="str">
        <f t="shared" si="44"/>
        <v xml:space="preserve"> </v>
      </c>
      <c r="AB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6" customFormat="1" ht="12.75" hidden="1">
      <c r="A384" s="183" t="str">
        <f t="shared" si="45"/>
        <v>71070600000001</v>
      </c>
      <c r="B384" s="184" t="s">
        <v>439</v>
      </c>
      <c r="C384" s="133" t="s">
        <v>183</v>
      </c>
      <c r="D384" s="132" t="s">
        <v>157</v>
      </c>
      <c r="E384" s="131" t="s">
        <v>441</v>
      </c>
      <c r="F384" s="185" t="s">
        <v>441</v>
      </c>
      <c r="G384" s="186" t="s">
        <v>96</v>
      </c>
      <c r="H384" s="24"/>
      <c r="I384" s="17"/>
      <c r="J384" s="18"/>
      <c r="K384" s="18"/>
      <c r="L384" s="29" t="s">
        <v>110</v>
      </c>
      <c r="M384" s="30"/>
      <c r="N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6" t="str">
        <f t="shared" si="39"/>
        <v xml:space="preserve"> </v>
      </c>
      <c r="Q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6" t="str">
        <f t="shared" si="40"/>
        <v xml:space="preserve"> </v>
      </c>
      <c r="S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6" t="str">
        <f t="shared" si="41"/>
        <v xml:space="preserve"> </v>
      </c>
      <c r="U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6" t="str">
        <f t="shared" si="42"/>
        <v xml:space="preserve"> </v>
      </c>
      <c r="X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6" t="str">
        <f t="shared" si="43"/>
        <v xml:space="preserve"> </v>
      </c>
      <c r="Z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6" t="str">
        <f t="shared" si="44"/>
        <v xml:space="preserve"> </v>
      </c>
      <c r="AB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2" customFormat="1" ht="12.75" hidden="1">
      <c r="A385" s="183" t="str">
        <f t="shared" si="45"/>
        <v>71070601000000</v>
      </c>
      <c r="B385" s="184" t="s">
        <v>439</v>
      </c>
      <c r="C385" s="133" t="s">
        <v>183</v>
      </c>
      <c r="D385" s="132" t="s">
        <v>157</v>
      </c>
      <c r="E385" s="131" t="s">
        <v>106</v>
      </c>
      <c r="F385" s="185" t="s">
        <v>441</v>
      </c>
      <c r="G385" s="186" t="s">
        <v>440</v>
      </c>
      <c r="H385" s="150">
        <v>2761</v>
      </c>
      <c r="I385" s="151" t="s">
        <v>183</v>
      </c>
      <c r="J385" s="152">
        <v>6</v>
      </c>
      <c r="K385" s="152">
        <v>1</v>
      </c>
      <c r="L385" s="153" t="s">
        <v>280</v>
      </c>
      <c r="M385" s="154"/>
      <c r="N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8" t="str">
        <f t="shared" si="39"/>
        <v xml:space="preserve"> </v>
      </c>
      <c r="Q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8" t="str">
        <f t="shared" si="40"/>
        <v xml:space="preserve"> </v>
      </c>
      <c r="S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8" t="str">
        <f t="shared" si="41"/>
        <v xml:space="preserve"> </v>
      </c>
      <c r="U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8" t="str">
        <f t="shared" si="42"/>
        <v xml:space="preserve"> </v>
      </c>
      <c r="X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8" t="str">
        <f t="shared" si="43"/>
        <v xml:space="preserve"> </v>
      </c>
      <c r="Z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8" t="str">
        <f t="shared" si="44"/>
        <v xml:space="preserve"> </v>
      </c>
      <c r="AB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6" customFormat="1" ht="12.75" hidden="1">
      <c r="A386" s="183" t="str">
        <f t="shared" si="45"/>
        <v>71070601000001</v>
      </c>
      <c r="B386" s="184" t="s">
        <v>439</v>
      </c>
      <c r="C386" s="133" t="s">
        <v>183</v>
      </c>
      <c r="D386" s="132" t="s">
        <v>157</v>
      </c>
      <c r="E386" s="131" t="s">
        <v>106</v>
      </c>
      <c r="F386" s="185" t="s">
        <v>441</v>
      </c>
      <c r="G386" s="186" t="s">
        <v>96</v>
      </c>
      <c r="H386" s="24"/>
      <c r="I386" s="24"/>
      <c r="J386" s="25"/>
      <c r="K386" s="25"/>
      <c r="L386" s="29" t="s">
        <v>108</v>
      </c>
      <c r="M386" s="30"/>
      <c r="N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6" t="str">
        <f t="shared" si="39"/>
        <v xml:space="preserve"> </v>
      </c>
      <c r="Q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6" t="str">
        <f t="shared" si="40"/>
        <v xml:space="preserve"> </v>
      </c>
      <c r="S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6" t="str">
        <f t="shared" si="41"/>
        <v xml:space="preserve"> </v>
      </c>
      <c r="U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6" t="str">
        <f t="shared" si="42"/>
        <v xml:space="preserve"> </v>
      </c>
      <c r="X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6" t="str">
        <f t="shared" si="43"/>
        <v xml:space="preserve"> </v>
      </c>
      <c r="Z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6" t="str">
        <f t="shared" si="44"/>
        <v xml:space="preserve"> </v>
      </c>
      <c r="AB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7" customFormat="1" ht="13.5" hidden="1">
      <c r="A387" s="183" t="str">
        <f t="shared" si="45"/>
        <v>71070601010000</v>
      </c>
      <c r="B387" s="184" t="s">
        <v>439</v>
      </c>
      <c r="C387" s="133" t="s">
        <v>183</v>
      </c>
      <c r="D387" s="132" t="s">
        <v>157</v>
      </c>
      <c r="E387" s="131" t="s">
        <v>106</v>
      </c>
      <c r="F387" s="185" t="s">
        <v>106</v>
      </c>
      <c r="G387" s="186" t="s">
        <v>440</v>
      </c>
      <c r="H387" s="145"/>
      <c r="I387" s="146"/>
      <c r="J387" s="147"/>
      <c r="K387" s="147"/>
      <c r="L387" s="26" t="s">
        <v>281</v>
      </c>
      <c r="M387" s="27"/>
      <c r="N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9" t="str">
        <f t="shared" si="39"/>
        <v xml:space="preserve"> </v>
      </c>
      <c r="Q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9" t="str">
        <f t="shared" si="40"/>
        <v xml:space="preserve"> </v>
      </c>
      <c r="S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9" t="str">
        <f t="shared" si="41"/>
        <v xml:space="preserve"> </v>
      </c>
      <c r="U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9" t="str">
        <f t="shared" si="42"/>
        <v xml:space="preserve"> </v>
      </c>
      <c r="X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9" t="str">
        <f t="shared" si="43"/>
        <v xml:space="preserve"> </v>
      </c>
      <c r="Z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9" t="str">
        <f t="shared" si="44"/>
        <v xml:space="preserve"> </v>
      </c>
      <c r="AB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6" customFormat="1" hidden="1">
      <c r="A388" s="183" t="str">
        <f t="shared" si="45"/>
        <v>71070601014639</v>
      </c>
      <c r="B388" s="184" t="s">
        <v>439</v>
      </c>
      <c r="C388" s="133" t="s">
        <v>183</v>
      </c>
      <c r="D388" s="132" t="s">
        <v>157</v>
      </c>
      <c r="E388" s="131" t="s">
        <v>106</v>
      </c>
      <c r="F388" s="185" t="s">
        <v>106</v>
      </c>
      <c r="G388" s="130">
        <v>4639</v>
      </c>
      <c r="H388" s="24"/>
      <c r="I388" s="24"/>
      <c r="J388" s="25"/>
      <c r="K388" s="25"/>
      <c r="L388" s="29" t="s">
        <v>167</v>
      </c>
      <c r="M388" s="30">
        <v>4639</v>
      </c>
      <c r="N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30" t="str">
        <f t="shared" si="39"/>
        <v xml:space="preserve"> </v>
      </c>
      <c r="Q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30" t="str">
        <f t="shared" si="40"/>
        <v xml:space="preserve"> </v>
      </c>
      <c r="S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30" t="str">
        <f t="shared" si="41"/>
        <v xml:space="preserve"> </v>
      </c>
      <c r="U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30" t="str">
        <f t="shared" si="42"/>
        <v xml:space="preserve"> </v>
      </c>
      <c r="X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30" t="str">
        <f t="shared" si="43"/>
        <v xml:space="preserve"> </v>
      </c>
      <c r="Z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30" t="str">
        <f t="shared" si="44"/>
        <v xml:space="preserve"> </v>
      </c>
      <c r="AB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6" customFormat="1" hidden="1">
      <c r="A389" s="183" t="str">
        <f t="shared" si="45"/>
        <v>71070601015113</v>
      </c>
      <c r="B389" s="184" t="s">
        <v>439</v>
      </c>
      <c r="C389" s="133" t="s">
        <v>183</v>
      </c>
      <c r="D389" s="132" t="s">
        <v>157</v>
      </c>
      <c r="E389" s="131" t="s">
        <v>106</v>
      </c>
      <c r="F389" s="185" t="s">
        <v>106</v>
      </c>
      <c r="G389" s="130">
        <v>5113</v>
      </c>
      <c r="H389" s="24"/>
      <c r="I389" s="24"/>
      <c r="J389" s="25"/>
      <c r="K389" s="25"/>
      <c r="L389" s="28" t="s">
        <v>174</v>
      </c>
      <c r="M389" s="11">
        <v>5113</v>
      </c>
      <c r="N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30" t="str">
        <f t="shared" si="39"/>
        <v xml:space="preserve"> </v>
      </c>
      <c r="Q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30" t="str">
        <f t="shared" si="40"/>
        <v xml:space="preserve"> </v>
      </c>
      <c r="S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30" t="str">
        <f t="shared" si="41"/>
        <v xml:space="preserve"> </v>
      </c>
      <c r="U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30" t="str">
        <f t="shared" si="42"/>
        <v xml:space="preserve"> </v>
      </c>
      <c r="X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30" t="str">
        <f t="shared" si="43"/>
        <v xml:space="preserve"> </v>
      </c>
      <c r="Z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30" t="str">
        <f t="shared" si="44"/>
        <v xml:space="preserve"> </v>
      </c>
      <c r="AB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7" customFormat="1" ht="13.5" hidden="1">
      <c r="A390" s="183" t="str">
        <f t="shared" si="45"/>
        <v>71070601020000</v>
      </c>
      <c r="B390" s="184" t="s">
        <v>439</v>
      </c>
      <c r="C390" s="133" t="s">
        <v>183</v>
      </c>
      <c r="D390" s="132" t="s">
        <v>157</v>
      </c>
      <c r="E390" s="131" t="s">
        <v>106</v>
      </c>
      <c r="F390" s="185" t="s">
        <v>140</v>
      </c>
      <c r="G390" s="186" t="s">
        <v>440</v>
      </c>
      <c r="H390" s="145"/>
      <c r="I390" s="146"/>
      <c r="J390" s="147"/>
      <c r="K390" s="147"/>
      <c r="L390" s="26" t="s">
        <v>282</v>
      </c>
      <c r="M390" s="27"/>
      <c r="N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9" t="str">
        <f t="shared" si="39"/>
        <v xml:space="preserve"> </v>
      </c>
      <c r="Q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9" t="str">
        <f t="shared" si="40"/>
        <v xml:space="preserve"> </v>
      </c>
      <c r="S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9" t="str">
        <f t="shared" si="41"/>
        <v xml:space="preserve"> </v>
      </c>
      <c r="U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9" t="str">
        <f t="shared" si="42"/>
        <v xml:space="preserve"> </v>
      </c>
      <c r="X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9" t="str">
        <f t="shared" si="43"/>
        <v xml:space="preserve"> </v>
      </c>
      <c r="Z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9" t="str">
        <f t="shared" si="44"/>
        <v xml:space="preserve"> </v>
      </c>
      <c r="AB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6" customFormat="1" hidden="1">
      <c r="A391" s="183" t="str">
        <f t="shared" si="45"/>
        <v>71070601024241</v>
      </c>
      <c r="B391" s="184" t="s">
        <v>439</v>
      </c>
      <c r="C391" s="133" t="s">
        <v>183</v>
      </c>
      <c r="D391" s="132" t="s">
        <v>157</v>
      </c>
      <c r="E391" s="131" t="s">
        <v>106</v>
      </c>
      <c r="F391" s="185" t="s">
        <v>140</v>
      </c>
      <c r="G391" s="130">
        <v>4241</v>
      </c>
      <c r="H391" s="24"/>
      <c r="I391" s="24"/>
      <c r="J391" s="25"/>
      <c r="K391" s="25"/>
      <c r="L391" s="28" t="s">
        <v>126</v>
      </c>
      <c r="M391" s="11">
        <v>4241</v>
      </c>
      <c r="N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30" t="str">
        <f t="shared" si="39"/>
        <v xml:space="preserve"> </v>
      </c>
      <c r="Q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30" t="str">
        <f t="shared" si="40"/>
        <v xml:space="preserve"> </v>
      </c>
      <c r="S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30" t="str">
        <f t="shared" si="41"/>
        <v xml:space="preserve"> </v>
      </c>
      <c r="U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30" t="str">
        <f t="shared" si="42"/>
        <v xml:space="preserve"> </v>
      </c>
      <c r="X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30" t="str">
        <f t="shared" si="43"/>
        <v xml:space="preserve"> </v>
      </c>
      <c r="Z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30" t="str">
        <f t="shared" si="44"/>
        <v xml:space="preserve"> </v>
      </c>
      <c r="AB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7" customFormat="1" ht="27" hidden="1">
      <c r="A392" s="183" t="str">
        <f t="shared" si="45"/>
        <v>71070601030000</v>
      </c>
      <c r="B392" s="184" t="s">
        <v>439</v>
      </c>
      <c r="C392" s="133" t="s">
        <v>183</v>
      </c>
      <c r="D392" s="132" t="s">
        <v>157</v>
      </c>
      <c r="E392" s="131" t="s">
        <v>106</v>
      </c>
      <c r="F392" s="185" t="s">
        <v>442</v>
      </c>
      <c r="G392" s="186" t="s">
        <v>440</v>
      </c>
      <c r="H392" s="146"/>
      <c r="I392" s="146"/>
      <c r="J392" s="147"/>
      <c r="K392" s="147"/>
      <c r="L392" s="26" t="s">
        <v>283</v>
      </c>
      <c r="M392" s="27"/>
      <c r="N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9" t="str">
        <f t="shared" si="39"/>
        <v xml:space="preserve"> </v>
      </c>
      <c r="Q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9" t="str">
        <f t="shared" si="40"/>
        <v xml:space="preserve"> </v>
      </c>
      <c r="S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9" t="str">
        <f t="shared" si="41"/>
        <v xml:space="preserve"> </v>
      </c>
      <c r="U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9" t="str">
        <f t="shared" si="42"/>
        <v xml:space="preserve"> </v>
      </c>
      <c r="X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9" t="str">
        <f t="shared" si="43"/>
        <v xml:space="preserve"> </v>
      </c>
      <c r="Z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9" t="str">
        <f t="shared" si="44"/>
        <v xml:space="preserve"> </v>
      </c>
      <c r="AB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6" customFormat="1" hidden="1">
      <c r="A393" s="183" t="str">
        <f t="shared" si="45"/>
        <v>71070601034639</v>
      </c>
      <c r="B393" s="184" t="s">
        <v>439</v>
      </c>
      <c r="C393" s="133" t="s">
        <v>183</v>
      </c>
      <c r="D393" s="132" t="s">
        <v>157</v>
      </c>
      <c r="E393" s="131" t="s">
        <v>106</v>
      </c>
      <c r="F393" s="185" t="s">
        <v>442</v>
      </c>
      <c r="G393" s="130">
        <v>4639</v>
      </c>
      <c r="H393" s="24"/>
      <c r="I393" s="24"/>
      <c r="J393" s="25"/>
      <c r="K393" s="25"/>
      <c r="L393" s="29" t="s">
        <v>167</v>
      </c>
      <c r="M393" s="30">
        <v>4639</v>
      </c>
      <c r="N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30" t="str">
        <f t="shared" si="39"/>
        <v xml:space="preserve"> </v>
      </c>
      <c r="Q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30" t="str">
        <f t="shared" si="40"/>
        <v xml:space="preserve"> </v>
      </c>
      <c r="S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30" t="str">
        <f t="shared" si="41"/>
        <v xml:space="preserve"> </v>
      </c>
      <c r="U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30" t="str">
        <f t="shared" si="42"/>
        <v xml:space="preserve"> </v>
      </c>
      <c r="X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30" t="str">
        <f t="shared" si="43"/>
        <v xml:space="preserve"> </v>
      </c>
      <c r="Z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30" t="str">
        <f t="shared" si="44"/>
        <v xml:space="preserve"> </v>
      </c>
      <c r="AB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6" customFormat="1" hidden="1">
      <c r="A394" s="183">
        <v>71070601035221</v>
      </c>
      <c r="B394" s="184" t="s">
        <v>439</v>
      </c>
      <c r="C394" s="133" t="s">
        <v>183</v>
      </c>
      <c r="D394" s="132" t="s">
        <v>157</v>
      </c>
      <c r="E394" s="131" t="s">
        <v>106</v>
      </c>
      <c r="F394" s="185" t="s">
        <v>442</v>
      </c>
      <c r="G394" s="130" t="s">
        <v>579</v>
      </c>
      <c r="H394" s="24"/>
      <c r="I394" s="24"/>
      <c r="J394" s="25"/>
      <c r="K394" s="25"/>
      <c r="L394" s="29" t="s">
        <v>428</v>
      </c>
      <c r="M394" s="30">
        <v>5221</v>
      </c>
      <c r="N394" s="182"/>
      <c r="O394" s="182"/>
      <c r="P394" s="230" t="str">
        <f t="shared" si="39"/>
        <v xml:space="preserve"> </v>
      </c>
      <c r="Q394" s="182"/>
      <c r="R394" s="230" t="str">
        <f t="shared" si="40"/>
        <v xml:space="preserve"> </v>
      </c>
      <c r="S394" s="182"/>
      <c r="T394" s="230" t="str">
        <f t="shared" si="41"/>
        <v xml:space="preserve"> </v>
      </c>
      <c r="U394" s="182"/>
      <c r="V394" s="182"/>
      <c r="W394" s="230" t="str">
        <f t="shared" si="42"/>
        <v xml:space="preserve"> </v>
      </c>
      <c r="X394" s="182"/>
      <c r="Y394" s="230" t="str">
        <f t="shared" si="43"/>
        <v xml:space="preserve"> </v>
      </c>
      <c r="Z394" s="182"/>
      <c r="AA394" s="230" t="str">
        <f t="shared" si="44"/>
        <v xml:space="preserve"> </v>
      </c>
      <c r="AB394" s="182"/>
    </row>
    <row r="395" spans="1:28" s="136" customFormat="1" ht="25.5" hidden="1">
      <c r="A395" s="183" t="str">
        <f t="shared" si="45"/>
        <v>71070601034819</v>
      </c>
      <c r="B395" s="184" t="s">
        <v>439</v>
      </c>
      <c r="C395" s="133" t="s">
        <v>183</v>
      </c>
      <c r="D395" s="132" t="s">
        <v>157</v>
      </c>
      <c r="E395" s="131" t="s">
        <v>106</v>
      </c>
      <c r="F395" s="185" t="s">
        <v>442</v>
      </c>
      <c r="G395" s="186" t="s">
        <v>88</v>
      </c>
      <c r="H395" s="193"/>
      <c r="I395" s="193"/>
      <c r="J395" s="194"/>
      <c r="K395" s="195"/>
      <c r="L395" s="35" t="s">
        <v>219</v>
      </c>
      <c r="M395" s="11" t="s">
        <v>88</v>
      </c>
      <c r="N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30" t="str">
        <f t="shared" si="39"/>
        <v xml:space="preserve"> </v>
      </c>
      <c r="Q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30" t="str">
        <f t="shared" si="40"/>
        <v xml:space="preserve"> </v>
      </c>
      <c r="S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30" t="str">
        <f t="shared" si="41"/>
        <v xml:space="preserve"> </v>
      </c>
      <c r="U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30" t="str">
        <f t="shared" si="42"/>
        <v xml:space="preserve"> </v>
      </c>
      <c r="X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30" t="str">
        <f t="shared" si="43"/>
        <v xml:space="preserve"> </v>
      </c>
      <c r="Z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30" t="str">
        <f t="shared" si="44"/>
        <v xml:space="preserve"> </v>
      </c>
      <c r="AB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3" customFormat="1">
      <c r="A396" s="121" t="str">
        <f t="shared" si="45"/>
        <v>71080000000000</v>
      </c>
      <c r="B396" s="123" t="s">
        <v>439</v>
      </c>
      <c r="C396" s="116" t="s">
        <v>185</v>
      </c>
      <c r="D396" s="117" t="s">
        <v>441</v>
      </c>
      <c r="E396" s="126" t="s">
        <v>441</v>
      </c>
      <c r="F396" s="127" t="s">
        <v>441</v>
      </c>
      <c r="G396" s="128" t="s">
        <v>440</v>
      </c>
      <c r="H396" s="172">
        <v>2800</v>
      </c>
      <c r="I396" s="211" t="s">
        <v>185</v>
      </c>
      <c r="J396" s="212">
        <v>0</v>
      </c>
      <c r="K396" s="212">
        <v>0</v>
      </c>
      <c r="L396" s="161" t="s">
        <v>284</v>
      </c>
      <c r="M396" s="173"/>
      <c r="N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5" t="str">
        <f t="shared" si="39"/>
        <v xml:space="preserve"> </v>
      </c>
      <c r="Q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5" t="str">
        <f t="shared" si="40"/>
        <v xml:space="preserve"> </v>
      </c>
      <c r="S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5" t="str">
        <f t="shared" si="41"/>
        <v xml:space="preserve"> </v>
      </c>
      <c r="U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5" t="str">
        <f t="shared" si="42"/>
        <v xml:space="preserve"> </v>
      </c>
      <c r="X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5" t="str">
        <f t="shared" si="43"/>
        <v xml:space="preserve"> </v>
      </c>
      <c r="Z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5" t="str">
        <f t="shared" si="44"/>
        <v xml:space="preserve"> </v>
      </c>
      <c r="AB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6" customFormat="1" ht="12.75">
      <c r="A397" s="183" t="str">
        <f t="shared" si="45"/>
        <v>71080000000001</v>
      </c>
      <c r="B397" s="184" t="s">
        <v>439</v>
      </c>
      <c r="C397" s="133" t="s">
        <v>185</v>
      </c>
      <c r="D397" s="132" t="s">
        <v>441</v>
      </c>
      <c r="E397" s="131" t="s">
        <v>441</v>
      </c>
      <c r="F397" s="185" t="s">
        <v>441</v>
      </c>
      <c r="G397" s="186" t="s">
        <v>96</v>
      </c>
      <c r="H397" s="24"/>
      <c r="I397" s="17"/>
      <c r="J397" s="18"/>
      <c r="K397" s="18"/>
      <c r="L397" s="29" t="s">
        <v>108</v>
      </c>
      <c r="M397" s="30"/>
      <c r="N397" s="189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397" s="189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397" s="226" t="str">
        <f t="shared" si="39"/>
        <v xml:space="preserve"> </v>
      </c>
      <c r="Q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6" t="str">
        <f t="shared" si="40"/>
        <v xml:space="preserve"> </v>
      </c>
      <c r="S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6" t="str">
        <f t="shared" si="41"/>
        <v xml:space="preserve"> </v>
      </c>
      <c r="U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9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397" s="226" t="str">
        <f t="shared" si="42"/>
        <v xml:space="preserve"> </v>
      </c>
      <c r="X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6" t="str">
        <f t="shared" si="43"/>
        <v xml:space="preserve"> </v>
      </c>
      <c r="Z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6" t="str">
        <f t="shared" si="44"/>
        <v xml:space="preserve"> </v>
      </c>
      <c r="AB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8" customFormat="1" ht="13.5">
      <c r="A398" s="183" t="str">
        <f t="shared" si="45"/>
        <v>71080100000000</v>
      </c>
      <c r="B398" s="184" t="s">
        <v>439</v>
      </c>
      <c r="C398" s="133" t="s">
        <v>185</v>
      </c>
      <c r="D398" s="132" t="s">
        <v>106</v>
      </c>
      <c r="E398" s="131" t="s">
        <v>441</v>
      </c>
      <c r="F398" s="185" t="s">
        <v>441</v>
      </c>
      <c r="G398" s="186" t="s">
        <v>440</v>
      </c>
      <c r="H398" s="174">
        <v>2810</v>
      </c>
      <c r="I398" s="165" t="s">
        <v>185</v>
      </c>
      <c r="J398" s="166">
        <v>1</v>
      </c>
      <c r="K398" s="166">
        <v>0</v>
      </c>
      <c r="L398" s="167" t="s">
        <v>285</v>
      </c>
      <c r="M398" s="175"/>
      <c r="N398" s="187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398" s="187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398" s="227" t="str">
        <f t="shared" si="39"/>
        <v xml:space="preserve"> </v>
      </c>
      <c r="Q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7" t="str">
        <f t="shared" si="40"/>
        <v xml:space="preserve"> </v>
      </c>
      <c r="S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7" t="str">
        <f t="shared" si="41"/>
        <v xml:space="preserve"> </v>
      </c>
      <c r="U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7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398" s="227" t="str">
        <f t="shared" si="42"/>
        <v xml:space="preserve"> </v>
      </c>
      <c r="X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7" t="str">
        <f t="shared" si="43"/>
        <v xml:space="preserve"> </v>
      </c>
      <c r="Z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7" t="str">
        <f t="shared" si="44"/>
        <v xml:space="preserve"> </v>
      </c>
      <c r="AB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6" customFormat="1" ht="12.75">
      <c r="A399" s="183" t="str">
        <f t="shared" si="45"/>
        <v>71080100000001</v>
      </c>
      <c r="B399" s="184" t="s">
        <v>439</v>
      </c>
      <c r="C399" s="133" t="s">
        <v>185</v>
      </c>
      <c r="D399" s="132" t="s">
        <v>106</v>
      </c>
      <c r="E399" s="131" t="s">
        <v>441</v>
      </c>
      <c r="F399" s="185" t="s">
        <v>441</v>
      </c>
      <c r="G399" s="186" t="s">
        <v>96</v>
      </c>
      <c r="H399" s="24"/>
      <c r="I399" s="17"/>
      <c r="J399" s="18"/>
      <c r="K399" s="18"/>
      <c r="L399" s="29" t="s">
        <v>110</v>
      </c>
      <c r="M399" s="30"/>
      <c r="N399" s="189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399" s="189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399" s="226" t="str">
        <f t="shared" si="39"/>
        <v xml:space="preserve"> </v>
      </c>
      <c r="Q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6" t="str">
        <f t="shared" si="40"/>
        <v xml:space="preserve"> </v>
      </c>
      <c r="S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6" t="str">
        <f t="shared" si="41"/>
        <v xml:space="preserve"> </v>
      </c>
      <c r="U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9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399" s="226" t="str">
        <f t="shared" si="42"/>
        <v xml:space="preserve"> </v>
      </c>
      <c r="X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6" t="str">
        <f t="shared" si="43"/>
        <v xml:space="preserve"> </v>
      </c>
      <c r="Z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6" t="str">
        <f t="shared" si="44"/>
        <v xml:space="preserve"> </v>
      </c>
      <c r="AB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2" customFormat="1" ht="12.75">
      <c r="A400" s="183" t="str">
        <f t="shared" si="45"/>
        <v>71080101000000</v>
      </c>
      <c r="B400" s="184" t="s">
        <v>439</v>
      </c>
      <c r="C400" s="133" t="s">
        <v>185</v>
      </c>
      <c r="D400" s="132" t="s">
        <v>106</v>
      </c>
      <c r="E400" s="131" t="s">
        <v>106</v>
      </c>
      <c r="F400" s="185" t="s">
        <v>441</v>
      </c>
      <c r="G400" s="186" t="s">
        <v>440</v>
      </c>
      <c r="H400" s="150">
        <v>2811</v>
      </c>
      <c r="I400" s="151" t="s">
        <v>185</v>
      </c>
      <c r="J400" s="152">
        <v>1</v>
      </c>
      <c r="K400" s="152">
        <v>1</v>
      </c>
      <c r="L400" s="153" t="s">
        <v>285</v>
      </c>
      <c r="M400" s="154"/>
      <c r="N400" s="191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0" s="191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0" s="228" t="str">
        <f t="shared" ref="P400:P463" si="46">IFERROR(Q400/O400, " ")</f>
        <v xml:space="preserve"> </v>
      </c>
      <c r="Q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8" t="str">
        <f t="shared" ref="R400:R463" si="47">IFERROR(S400/O400, " ")</f>
        <v xml:space="preserve"> </v>
      </c>
      <c r="S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8" t="str">
        <f t="shared" ref="T400:T463" si="48">IFERROR(U400/O400, " ")</f>
        <v xml:space="preserve"> </v>
      </c>
      <c r="U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1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0" s="228" t="str">
        <f t="shared" ref="W400:W463" si="49">IFERROR(X400/V400, " ")</f>
        <v xml:space="preserve"> </v>
      </c>
      <c r="X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8" t="str">
        <f t="shared" ref="Y400:Y463" si="50">IFERROR(Z400/V400, " ")</f>
        <v xml:space="preserve"> </v>
      </c>
      <c r="Z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8" t="str">
        <f t="shared" ref="AA400:AA463" si="51">IFERROR(AB400/V400, " ")</f>
        <v xml:space="preserve"> </v>
      </c>
      <c r="AB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6" customFormat="1" ht="12.75">
      <c r="A401" s="183" t="str">
        <f t="shared" si="45"/>
        <v>71080101000001</v>
      </c>
      <c r="B401" s="184" t="s">
        <v>439</v>
      </c>
      <c r="C401" s="133" t="s">
        <v>185</v>
      </c>
      <c r="D401" s="132" t="s">
        <v>106</v>
      </c>
      <c r="E401" s="131" t="s">
        <v>106</v>
      </c>
      <c r="F401" s="185" t="s">
        <v>441</v>
      </c>
      <c r="G401" s="186" t="s">
        <v>96</v>
      </c>
      <c r="H401" s="24"/>
      <c r="I401" s="24"/>
      <c r="J401" s="25"/>
      <c r="K401" s="25"/>
      <c r="L401" s="29" t="s">
        <v>108</v>
      </c>
      <c r="M401" s="30"/>
      <c r="N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7.13'!N426</f>
        <v>#REF!</v>
      </c>
      <c r="O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7.13'!O426</f>
        <v>#REF!</v>
      </c>
      <c r="P401" s="226" t="str">
        <f t="shared" si="46"/>
        <v xml:space="preserve"> </v>
      </c>
      <c r="Q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6" t="str">
        <f t="shared" si="47"/>
        <v xml:space="preserve"> </v>
      </c>
      <c r="S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6" t="str">
        <f t="shared" si="48"/>
        <v xml:space="preserve"> </v>
      </c>
      <c r="U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7.13'!P426</f>
        <v>#REF!</v>
      </c>
      <c r="W401" s="226" t="str">
        <f t="shared" si="49"/>
        <v xml:space="preserve"> </v>
      </c>
      <c r="X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6" t="str">
        <f t="shared" si="50"/>
        <v xml:space="preserve"> </v>
      </c>
      <c r="Z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6" t="str">
        <f t="shared" si="51"/>
        <v xml:space="preserve"> </v>
      </c>
      <c r="AB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7" customFormat="1" ht="13.5">
      <c r="A402" s="183" t="str">
        <f t="shared" si="45"/>
        <v>71080101010000</v>
      </c>
      <c r="B402" s="184" t="s">
        <v>439</v>
      </c>
      <c r="C402" s="133" t="s">
        <v>185</v>
      </c>
      <c r="D402" s="132" t="s">
        <v>106</v>
      </c>
      <c r="E402" s="131" t="s">
        <v>106</v>
      </c>
      <c r="F402" s="185" t="s">
        <v>106</v>
      </c>
      <c r="G402" s="186" t="s">
        <v>440</v>
      </c>
      <c r="H402" s="145"/>
      <c r="I402" s="146"/>
      <c r="J402" s="147"/>
      <c r="K402" s="147"/>
      <c r="L402" s="26" t="s">
        <v>286</v>
      </c>
      <c r="M402" s="27"/>
      <c r="N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7.13'!N427</f>
        <v>#REF!</v>
      </c>
      <c r="O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7.13'!O427</f>
        <v>#REF!</v>
      </c>
      <c r="P402" s="229" t="str">
        <f t="shared" si="46"/>
        <v xml:space="preserve"> </v>
      </c>
      <c r="Q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9" t="str">
        <f t="shared" si="47"/>
        <v xml:space="preserve"> </v>
      </c>
      <c r="S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9" t="str">
        <f t="shared" si="48"/>
        <v xml:space="preserve"> </v>
      </c>
      <c r="U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7.13'!P427</f>
        <v>#REF!</v>
      </c>
      <c r="W402" s="229" t="str">
        <f t="shared" si="49"/>
        <v xml:space="preserve"> </v>
      </c>
      <c r="X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9" t="str">
        <f t="shared" si="50"/>
        <v xml:space="preserve"> </v>
      </c>
      <c r="Z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9" t="str">
        <f t="shared" si="51"/>
        <v xml:space="preserve"> </v>
      </c>
      <c r="AB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6" customFormat="1">
      <c r="A403" s="183" t="str">
        <f t="shared" si="45"/>
        <v>71080101014239</v>
      </c>
      <c r="B403" s="184" t="s">
        <v>439</v>
      </c>
      <c r="C403" s="133" t="s">
        <v>185</v>
      </c>
      <c r="D403" s="132" t="s">
        <v>106</v>
      </c>
      <c r="E403" s="131" t="s">
        <v>106</v>
      </c>
      <c r="F403" s="185" t="s">
        <v>106</v>
      </c>
      <c r="G403" s="130">
        <v>4239</v>
      </c>
      <c r="H403" s="16"/>
      <c r="I403" s="24"/>
      <c r="J403" s="25"/>
      <c r="K403" s="25"/>
      <c r="L403" s="28" t="s">
        <v>125</v>
      </c>
      <c r="M403" s="30">
        <v>4239</v>
      </c>
      <c r="N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30" t="str">
        <f t="shared" si="46"/>
        <v xml:space="preserve"> </v>
      </c>
      <c r="Q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30" t="str">
        <f t="shared" si="47"/>
        <v xml:space="preserve"> </v>
      </c>
      <c r="S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30" t="str">
        <f t="shared" si="48"/>
        <v xml:space="preserve"> </v>
      </c>
      <c r="U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30" t="str">
        <f t="shared" si="49"/>
        <v xml:space="preserve"> </v>
      </c>
      <c r="X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30" t="str">
        <f t="shared" si="50"/>
        <v xml:space="preserve"> </v>
      </c>
      <c r="Z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30" t="str">
        <f t="shared" si="51"/>
        <v xml:space="preserve"> </v>
      </c>
      <c r="AB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6" customFormat="1" hidden="1">
      <c r="A404" s="183" t="str">
        <f t="shared" si="45"/>
        <v>71080101014639</v>
      </c>
      <c r="B404" s="184" t="s">
        <v>439</v>
      </c>
      <c r="C404" s="133" t="s">
        <v>185</v>
      </c>
      <c r="D404" s="132" t="s">
        <v>106</v>
      </c>
      <c r="E404" s="131" t="s">
        <v>106</v>
      </c>
      <c r="F404" s="185" t="s">
        <v>106</v>
      </c>
      <c r="G404" s="130">
        <v>4639</v>
      </c>
      <c r="H404" s="24"/>
      <c r="I404" s="17"/>
      <c r="J404" s="18"/>
      <c r="K404" s="18"/>
      <c r="L404" s="29" t="s">
        <v>167</v>
      </c>
      <c r="M404" s="30">
        <v>4639</v>
      </c>
      <c r="N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30" t="str">
        <f t="shared" si="46"/>
        <v xml:space="preserve"> </v>
      </c>
      <c r="Q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30" t="str">
        <f t="shared" si="47"/>
        <v xml:space="preserve"> </v>
      </c>
      <c r="S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30" t="str">
        <f t="shared" si="48"/>
        <v xml:space="preserve"> </v>
      </c>
      <c r="U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30" t="str">
        <f t="shared" si="49"/>
        <v xml:space="preserve"> </v>
      </c>
      <c r="X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30" t="str">
        <f t="shared" si="50"/>
        <v xml:space="preserve"> </v>
      </c>
      <c r="Z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30" t="str">
        <f t="shared" si="51"/>
        <v xml:space="preserve"> </v>
      </c>
      <c r="AB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7" customFormat="1" ht="27">
      <c r="A405" s="183" t="str">
        <f t="shared" si="45"/>
        <v>71080101020000</v>
      </c>
      <c r="B405" s="184" t="s">
        <v>439</v>
      </c>
      <c r="C405" s="133" t="s">
        <v>185</v>
      </c>
      <c r="D405" s="132" t="s">
        <v>106</v>
      </c>
      <c r="E405" s="131" t="s">
        <v>106</v>
      </c>
      <c r="F405" s="185" t="s">
        <v>140</v>
      </c>
      <c r="G405" s="186" t="s">
        <v>440</v>
      </c>
      <c r="H405" s="145"/>
      <c r="I405" s="146"/>
      <c r="J405" s="147"/>
      <c r="K405" s="147"/>
      <c r="L405" s="26" t="s">
        <v>287</v>
      </c>
      <c r="M405" s="27"/>
      <c r="N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9" t="str">
        <f t="shared" si="46"/>
        <v xml:space="preserve"> </v>
      </c>
      <c r="Q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9" t="str">
        <f t="shared" si="47"/>
        <v xml:space="preserve"> </v>
      </c>
      <c r="S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9" t="str">
        <f t="shared" si="48"/>
        <v xml:space="preserve"> </v>
      </c>
      <c r="U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9" t="str">
        <f t="shared" si="49"/>
        <v xml:space="preserve"> </v>
      </c>
      <c r="X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9" t="str">
        <f t="shared" si="50"/>
        <v xml:space="preserve"> </v>
      </c>
      <c r="Z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9" t="str">
        <f t="shared" si="51"/>
        <v xml:space="preserve"> </v>
      </c>
      <c r="AB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6" customFormat="1" ht="25.5" hidden="1">
      <c r="A406" s="183" t="str">
        <f t="shared" si="45"/>
        <v>71080101024251</v>
      </c>
      <c r="B406" s="184" t="s">
        <v>439</v>
      </c>
      <c r="C406" s="133" t="s">
        <v>185</v>
      </c>
      <c r="D406" s="132" t="s">
        <v>106</v>
      </c>
      <c r="E406" s="131" t="s">
        <v>106</v>
      </c>
      <c r="F406" s="185" t="s">
        <v>140</v>
      </c>
      <c r="G406" s="130">
        <v>4251</v>
      </c>
      <c r="H406" s="16"/>
      <c r="I406" s="24"/>
      <c r="J406" s="25"/>
      <c r="K406" s="25"/>
      <c r="L406" s="29" t="s">
        <v>142</v>
      </c>
      <c r="M406" s="12">
        <v>4251</v>
      </c>
      <c r="N406" s="182" t="e">
        <f>+'havelvac 7.2'!N430+'havelvac 7.3'!N430+'havelvac 7.4'!N430+'havelvac 7.5'!N430+'havelvac 7.6'!N430+'havelvac 7.7'!N430+'havelvac 7.9'!N430+'havelvac 7.8'!N430+'havelvac 7.10'!N430+'havelvac 7.11'!N430+'havelvac 7.12'!N430+'havelvac 7.13'!#REF!</f>
        <v>#REF!</v>
      </c>
      <c r="O406" s="182" t="e">
        <f>+'havelvac 7.2'!O430+'havelvac 7.3'!O430+'havelvac 7.4'!O430+'havelvac 7.5'!O430+'havelvac 7.6'!O430+'havelvac 7.7'!O430+'havelvac 7.9'!O430+'havelvac 7.8'!O430+'havelvac 7.10'!O430+'havelvac 7.11'!O430+'havelvac 7.12'!O430+'havelvac 7.13'!#REF!</f>
        <v>#REF!</v>
      </c>
      <c r="P406" s="230" t="str">
        <f t="shared" si="46"/>
        <v xml:space="preserve"> </v>
      </c>
      <c r="Q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30" t="str">
        <f t="shared" si="47"/>
        <v xml:space="preserve"> </v>
      </c>
      <c r="S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30" t="str">
        <f t="shared" si="48"/>
        <v xml:space="preserve"> </v>
      </c>
      <c r="U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2" t="e">
        <f>+'havelvac 7.2'!P430+'havelvac 7.3'!P430+'havelvac 7.4'!P430+'havelvac 7.5'!P430+'havelvac 7.6'!P430+'havelvac 7.7'!P430+'havelvac 7.9'!P430+'havelvac 7.8'!P430+'havelvac 7.10'!P430+'havelvac 7.11'!P430+'havelvac 7.12'!P430+'havelvac 7.13'!#REF!</f>
        <v>#REF!</v>
      </c>
      <c r="W406" s="230" t="str">
        <f t="shared" si="49"/>
        <v xml:space="preserve"> </v>
      </c>
      <c r="X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30" t="str">
        <f t="shared" si="50"/>
        <v xml:space="preserve"> </v>
      </c>
      <c r="Z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30" t="str">
        <f t="shared" si="51"/>
        <v xml:space="preserve"> </v>
      </c>
      <c r="AB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6" customFormat="1" hidden="1">
      <c r="A407" s="183" t="str">
        <f t="shared" si="45"/>
        <v>71080101024639</v>
      </c>
      <c r="B407" s="184" t="s">
        <v>439</v>
      </c>
      <c r="C407" s="133" t="s">
        <v>185</v>
      </c>
      <c r="D407" s="132" t="s">
        <v>106</v>
      </c>
      <c r="E407" s="131" t="s">
        <v>106</v>
      </c>
      <c r="F407" s="185" t="s">
        <v>140</v>
      </c>
      <c r="G407" s="130">
        <v>4639</v>
      </c>
      <c r="H407" s="24"/>
      <c r="I407" s="17"/>
      <c r="J407" s="18"/>
      <c r="K407" s="18"/>
      <c r="L407" s="29" t="s">
        <v>167</v>
      </c>
      <c r="M407" s="30">
        <v>4639</v>
      </c>
      <c r="N407" s="182" t="e">
        <f>+'havelvac 7.2'!N431+'havelvac 7.3'!N431+'havelvac 7.4'!N431+'havelvac 7.5'!N431+'havelvac 7.6'!N431+'havelvac 7.7'!N431+'havelvac 7.9'!N431+'havelvac 7.8'!N431+'havelvac 7.10'!N431+'havelvac 7.11'!N431+'havelvac 7.12'!N431+'havelvac 7.13'!#REF!</f>
        <v>#REF!</v>
      </c>
      <c r="O407" s="182" t="e">
        <f>+'havelvac 7.2'!O431+'havelvac 7.3'!O431+'havelvac 7.4'!O431+'havelvac 7.5'!O431+'havelvac 7.6'!O431+'havelvac 7.7'!O431+'havelvac 7.9'!O431+'havelvac 7.8'!O431+'havelvac 7.10'!O431+'havelvac 7.11'!O431+'havelvac 7.12'!O431+'havelvac 7.13'!#REF!</f>
        <v>#REF!</v>
      </c>
      <c r="P407" s="230" t="str">
        <f t="shared" si="46"/>
        <v xml:space="preserve"> </v>
      </c>
      <c r="Q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30" t="str">
        <f t="shared" si="47"/>
        <v xml:space="preserve"> </v>
      </c>
      <c r="S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30" t="str">
        <f t="shared" si="48"/>
        <v xml:space="preserve"> </v>
      </c>
      <c r="U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2" t="e">
        <f>+'havelvac 7.2'!P431+'havelvac 7.3'!P431+'havelvac 7.4'!P431+'havelvac 7.5'!P431+'havelvac 7.6'!P431+'havelvac 7.7'!P431+'havelvac 7.9'!P431+'havelvac 7.8'!P431+'havelvac 7.10'!P431+'havelvac 7.11'!P431+'havelvac 7.12'!P431+'havelvac 7.13'!#REF!</f>
        <v>#REF!</v>
      </c>
      <c r="W407" s="230" t="str">
        <f t="shared" si="49"/>
        <v xml:space="preserve"> </v>
      </c>
      <c r="X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30" t="str">
        <f t="shared" si="50"/>
        <v xml:space="preserve"> </v>
      </c>
      <c r="Z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30" t="str">
        <f t="shared" si="51"/>
        <v xml:space="preserve"> </v>
      </c>
      <c r="AB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6" customFormat="1" ht="25.5" hidden="1">
      <c r="A408" s="183" t="str">
        <f t="shared" si="45"/>
        <v>71080101024819</v>
      </c>
      <c r="B408" s="184" t="s">
        <v>439</v>
      </c>
      <c r="C408" s="133" t="s">
        <v>185</v>
      </c>
      <c r="D408" s="132" t="s">
        <v>106</v>
      </c>
      <c r="E408" s="131" t="s">
        <v>106</v>
      </c>
      <c r="F408" s="185" t="s">
        <v>140</v>
      </c>
      <c r="G408" s="130">
        <v>4819</v>
      </c>
      <c r="H408" s="24"/>
      <c r="I408" s="17"/>
      <c r="J408" s="18"/>
      <c r="K408" s="18"/>
      <c r="L408" s="28" t="s">
        <v>219</v>
      </c>
      <c r="M408" s="11">
        <v>4819</v>
      </c>
      <c r="N408" s="182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08" s="182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08" s="230" t="str">
        <f t="shared" si="46"/>
        <v xml:space="preserve"> </v>
      </c>
      <c r="Q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30" t="str">
        <f t="shared" si="47"/>
        <v xml:space="preserve"> </v>
      </c>
      <c r="S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30" t="str">
        <f t="shared" si="48"/>
        <v xml:space="preserve"> </v>
      </c>
      <c r="U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2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08" s="230" t="str">
        <f t="shared" si="49"/>
        <v xml:space="preserve"> </v>
      </c>
      <c r="X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30" t="str">
        <f t="shared" si="50"/>
        <v xml:space="preserve"> </v>
      </c>
      <c r="Z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30" t="str">
        <f t="shared" si="51"/>
        <v xml:space="preserve"> </v>
      </c>
      <c r="AB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6" customFormat="1">
      <c r="A409" s="183" t="str">
        <f t="shared" si="45"/>
        <v>71080101025112</v>
      </c>
      <c r="B409" s="184" t="s">
        <v>439</v>
      </c>
      <c r="C409" s="133" t="s">
        <v>185</v>
      </c>
      <c r="D409" s="132" t="s">
        <v>106</v>
      </c>
      <c r="E409" s="131" t="s">
        <v>106</v>
      </c>
      <c r="F409" s="185" t="s">
        <v>140</v>
      </c>
      <c r="G409" s="130">
        <v>5112</v>
      </c>
      <c r="H409" s="24"/>
      <c r="I409" s="17"/>
      <c r="J409" s="18"/>
      <c r="K409" s="18"/>
      <c r="L409" s="29" t="s">
        <v>173</v>
      </c>
      <c r="M409" s="30">
        <v>5112</v>
      </c>
      <c r="N409" s="182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09" s="182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09" s="230" t="str">
        <f t="shared" si="46"/>
        <v xml:space="preserve"> </v>
      </c>
      <c r="Q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30" t="str">
        <f t="shared" si="47"/>
        <v xml:space="preserve"> </v>
      </c>
      <c r="S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30" t="str">
        <f t="shared" si="48"/>
        <v xml:space="preserve"> </v>
      </c>
      <c r="U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2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09" s="230" t="str">
        <f t="shared" si="49"/>
        <v xml:space="preserve"> </v>
      </c>
      <c r="X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30" t="str">
        <f t="shared" si="50"/>
        <v xml:space="preserve"> </v>
      </c>
      <c r="Z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30" t="str">
        <f t="shared" si="51"/>
        <v xml:space="preserve"> </v>
      </c>
      <c r="AB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6" customFormat="1" hidden="1">
      <c r="A410" s="183" t="str">
        <f t="shared" si="45"/>
        <v>71080101025113</v>
      </c>
      <c r="B410" s="184" t="s">
        <v>439</v>
      </c>
      <c r="C410" s="133" t="s">
        <v>185</v>
      </c>
      <c r="D410" s="132" t="s">
        <v>106</v>
      </c>
      <c r="E410" s="131" t="s">
        <v>106</v>
      </c>
      <c r="F410" s="185" t="s">
        <v>140</v>
      </c>
      <c r="G410" s="130">
        <v>5113</v>
      </c>
      <c r="H410" s="24"/>
      <c r="I410" s="17"/>
      <c r="J410" s="18"/>
      <c r="K410" s="18"/>
      <c r="L410" s="29" t="s">
        <v>174</v>
      </c>
      <c r="M410" s="30">
        <v>5113</v>
      </c>
      <c r="N410" s="182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0" s="182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0" s="230" t="str">
        <f t="shared" si="46"/>
        <v xml:space="preserve"> </v>
      </c>
      <c r="Q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30" t="str">
        <f t="shared" si="47"/>
        <v xml:space="preserve"> </v>
      </c>
      <c r="S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30" t="str">
        <f t="shared" si="48"/>
        <v xml:space="preserve"> </v>
      </c>
      <c r="U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2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0" s="230" t="str">
        <f t="shared" si="49"/>
        <v xml:space="preserve"> </v>
      </c>
      <c r="X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30" t="str">
        <f t="shared" si="50"/>
        <v xml:space="preserve"> </v>
      </c>
      <c r="Z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30" t="str">
        <f t="shared" si="51"/>
        <v xml:space="preserve"> </v>
      </c>
      <c r="AB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7" customFormat="1" ht="13.5" hidden="1">
      <c r="A411" s="183" t="str">
        <f t="shared" si="45"/>
        <v>71080101030000</v>
      </c>
      <c r="B411" s="184" t="s">
        <v>439</v>
      </c>
      <c r="C411" s="133" t="s">
        <v>185</v>
      </c>
      <c r="D411" s="132" t="s">
        <v>106</v>
      </c>
      <c r="E411" s="131" t="s">
        <v>106</v>
      </c>
      <c r="F411" s="185" t="s">
        <v>442</v>
      </c>
      <c r="G411" s="186" t="s">
        <v>440</v>
      </c>
      <c r="H411" s="145"/>
      <c r="I411" s="146"/>
      <c r="J411" s="147"/>
      <c r="K411" s="147"/>
      <c r="L411" s="26" t="s">
        <v>288</v>
      </c>
      <c r="M411" s="27"/>
      <c r="N411" s="196">
        <f>+'havelvac 7.2'!N435+'havelvac 7.3'!N435+'havelvac 7.4'!N435+'havelvac 7.5'!N435+'havelvac 7.6'!N435+'havelvac 7.7'!N435+'havelvac 7.9'!N435+'havelvac 7.8'!N435+'havelvac 7.10'!N435+'havelvac 7.11'!N435+'havelvac 7.12'!N435+'havelvac 7.13'!N433</f>
        <v>0</v>
      </c>
      <c r="O411" s="196">
        <f>+'havelvac 7.2'!O435+'havelvac 7.3'!O435+'havelvac 7.4'!O435+'havelvac 7.5'!O435+'havelvac 7.6'!O435+'havelvac 7.7'!O435+'havelvac 7.9'!O435+'havelvac 7.8'!O435+'havelvac 7.10'!O435+'havelvac 7.11'!O435+'havelvac 7.12'!O435+'havelvac 7.13'!O433</f>
        <v>0</v>
      </c>
      <c r="P411" s="229" t="str">
        <f t="shared" si="46"/>
        <v xml:space="preserve"> </v>
      </c>
      <c r="Q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9" t="str">
        <f t="shared" si="47"/>
        <v xml:space="preserve"> </v>
      </c>
      <c r="S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9" t="str">
        <f t="shared" si="48"/>
        <v xml:space="preserve"> </v>
      </c>
      <c r="U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6">
        <f>+'havelvac 7.2'!P435+'havelvac 7.3'!P435+'havelvac 7.4'!P435+'havelvac 7.5'!P435+'havelvac 7.6'!P435+'havelvac 7.7'!P435+'havelvac 7.9'!P435+'havelvac 7.8'!P435+'havelvac 7.10'!P435+'havelvac 7.11'!P435+'havelvac 7.12'!P435+'havelvac 7.13'!P433</f>
        <v>0</v>
      </c>
      <c r="W411" s="229" t="str">
        <f t="shared" si="49"/>
        <v xml:space="preserve"> </v>
      </c>
      <c r="X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9" t="str">
        <f t="shared" si="50"/>
        <v xml:space="preserve"> </v>
      </c>
      <c r="Z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9" t="str">
        <f t="shared" si="51"/>
        <v xml:space="preserve"> </v>
      </c>
      <c r="AB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6" customFormat="1" hidden="1">
      <c r="A412" s="183">
        <v>71080101035121</v>
      </c>
      <c r="B412" s="184" t="s">
        <v>439</v>
      </c>
      <c r="C412" s="133" t="s">
        <v>185</v>
      </c>
      <c r="D412" s="132" t="s">
        <v>106</v>
      </c>
      <c r="E412" s="131" t="s">
        <v>106</v>
      </c>
      <c r="F412" s="185" t="s">
        <v>442</v>
      </c>
      <c r="G412" s="130" t="s">
        <v>580</v>
      </c>
      <c r="H412" s="24"/>
      <c r="I412" s="17"/>
      <c r="J412" s="18"/>
      <c r="K412" s="18"/>
      <c r="L412" s="29" t="s">
        <v>423</v>
      </c>
      <c r="M412" s="30">
        <v>5121</v>
      </c>
      <c r="N412" s="182"/>
      <c r="O412" s="182"/>
      <c r="P412" s="230" t="str">
        <f t="shared" si="46"/>
        <v xml:space="preserve"> </v>
      </c>
      <c r="Q412" s="182"/>
      <c r="R412" s="230" t="str">
        <f t="shared" si="47"/>
        <v xml:space="preserve"> </v>
      </c>
      <c r="S412" s="182"/>
      <c r="T412" s="230" t="str">
        <f t="shared" si="48"/>
        <v xml:space="preserve"> </v>
      </c>
      <c r="U412" s="182"/>
      <c r="V412" s="182"/>
      <c r="W412" s="230" t="str">
        <f t="shared" si="49"/>
        <v xml:space="preserve"> </v>
      </c>
      <c r="X412" s="182"/>
      <c r="Y412" s="230" t="str">
        <f t="shared" si="50"/>
        <v xml:space="preserve"> </v>
      </c>
      <c r="Z412" s="182"/>
      <c r="AA412" s="230" t="str">
        <f t="shared" si="51"/>
        <v xml:space="preserve"> </v>
      </c>
      <c r="AB412" s="182"/>
    </row>
    <row r="413" spans="1:28" s="136" customFormat="1" ht="12.75" hidden="1">
      <c r="A413" s="183" t="str">
        <f t="shared" si="45"/>
        <v>71080101034239</v>
      </c>
      <c r="B413" s="184" t="s">
        <v>439</v>
      </c>
      <c r="C413" s="133" t="s">
        <v>185</v>
      </c>
      <c r="D413" s="132" t="s">
        <v>106</v>
      </c>
      <c r="E413" s="131" t="s">
        <v>106</v>
      </c>
      <c r="F413" s="185" t="s">
        <v>442</v>
      </c>
      <c r="G413" s="130">
        <v>4239</v>
      </c>
      <c r="H413" s="24"/>
      <c r="I413" s="17"/>
      <c r="J413" s="18"/>
      <c r="K413" s="18"/>
      <c r="L413" s="28" t="s">
        <v>125</v>
      </c>
      <c r="M413" s="11">
        <v>4239</v>
      </c>
      <c r="N413" s="189">
        <f>+'havelvac 7.2'!N436+'havelvac 7.3'!N436+'havelvac 7.4'!N436+'havelvac 7.5'!N436+'havelvac 7.6'!N436+'havelvac 7.7'!N436+'havelvac 7.9'!N436+'havelvac 7.8'!N436+'havelvac 7.10'!N436+'havelvac 7.11'!N436+'havelvac 7.12'!N436+'havelvac 7.13'!N434</f>
        <v>0</v>
      </c>
      <c r="O413" s="189">
        <f>+'havelvac 7.2'!O436+'havelvac 7.3'!O436+'havelvac 7.4'!O436+'havelvac 7.5'!O436+'havelvac 7.6'!O436+'havelvac 7.7'!O436+'havelvac 7.9'!O436+'havelvac 7.8'!O436+'havelvac 7.10'!O436+'havelvac 7.11'!O436+'havelvac 7.12'!O436+'havelvac 7.13'!O434</f>
        <v>0</v>
      </c>
      <c r="P413" s="226" t="str">
        <f t="shared" si="46"/>
        <v xml:space="preserve"> </v>
      </c>
      <c r="Q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6" t="str">
        <f t="shared" si="47"/>
        <v xml:space="preserve"> </v>
      </c>
      <c r="S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6" t="str">
        <f t="shared" si="48"/>
        <v xml:space="preserve"> </v>
      </c>
      <c r="U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9">
        <f>+'havelvac 7.2'!P436+'havelvac 7.3'!P436+'havelvac 7.4'!P436+'havelvac 7.5'!P436+'havelvac 7.6'!P436+'havelvac 7.7'!P436+'havelvac 7.9'!P436+'havelvac 7.8'!P436+'havelvac 7.10'!P436+'havelvac 7.11'!P436+'havelvac 7.12'!P436+'havelvac 7.13'!P434</f>
        <v>0</v>
      </c>
      <c r="W413" s="226" t="str">
        <f t="shared" si="49"/>
        <v xml:space="preserve"> </v>
      </c>
      <c r="X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6" t="str">
        <f t="shared" si="50"/>
        <v xml:space="preserve"> </v>
      </c>
      <c r="Z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6" t="str">
        <f t="shared" si="51"/>
        <v xml:space="preserve"> </v>
      </c>
      <c r="AB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8" customFormat="1" ht="13.5">
      <c r="A414" s="183" t="str">
        <f t="shared" si="45"/>
        <v>71080200000000</v>
      </c>
      <c r="B414" s="184" t="s">
        <v>439</v>
      </c>
      <c r="C414" s="133" t="s">
        <v>185</v>
      </c>
      <c r="D414" s="132" t="s">
        <v>140</v>
      </c>
      <c r="E414" s="131" t="s">
        <v>441</v>
      </c>
      <c r="F414" s="185" t="s">
        <v>441</v>
      </c>
      <c r="G414" s="186" t="s">
        <v>440</v>
      </c>
      <c r="H414" s="174">
        <v>2820</v>
      </c>
      <c r="I414" s="165" t="s">
        <v>185</v>
      </c>
      <c r="J414" s="166">
        <v>2</v>
      </c>
      <c r="K414" s="166">
        <v>0</v>
      </c>
      <c r="L414" s="167" t="s">
        <v>289</v>
      </c>
      <c r="M414" s="175"/>
      <c r="N414" s="187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14" s="187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14" s="227" t="str">
        <f t="shared" si="46"/>
        <v xml:space="preserve"> </v>
      </c>
      <c r="Q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7" t="str">
        <f t="shared" si="47"/>
        <v xml:space="preserve"> </v>
      </c>
      <c r="S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7" t="str">
        <f t="shared" si="48"/>
        <v xml:space="preserve"> </v>
      </c>
      <c r="U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7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14" s="227" t="str">
        <f t="shared" si="49"/>
        <v xml:space="preserve"> </v>
      </c>
      <c r="X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7" t="str">
        <f t="shared" si="50"/>
        <v xml:space="preserve"> </v>
      </c>
      <c r="Z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7" t="str">
        <f t="shared" si="51"/>
        <v xml:space="preserve"> </v>
      </c>
      <c r="AB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6" customFormat="1" ht="12.75">
      <c r="A415" s="183" t="str">
        <f t="shared" si="45"/>
        <v>71080200000001</v>
      </c>
      <c r="B415" s="184" t="s">
        <v>439</v>
      </c>
      <c r="C415" s="133" t="s">
        <v>185</v>
      </c>
      <c r="D415" s="132" t="s">
        <v>140</v>
      </c>
      <c r="E415" s="131" t="s">
        <v>441</v>
      </c>
      <c r="F415" s="185" t="s">
        <v>441</v>
      </c>
      <c r="G415" s="186" t="s">
        <v>96</v>
      </c>
      <c r="H415" s="24"/>
      <c r="I415" s="17"/>
      <c r="J415" s="18"/>
      <c r="K415" s="18"/>
      <c r="L415" s="29" t="s">
        <v>110</v>
      </c>
      <c r="M415" s="30"/>
      <c r="N415" s="189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15" s="189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15" s="226" t="str">
        <f t="shared" si="46"/>
        <v xml:space="preserve"> </v>
      </c>
      <c r="Q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6" t="str">
        <f t="shared" si="47"/>
        <v xml:space="preserve"> </v>
      </c>
      <c r="S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6" t="str">
        <f t="shared" si="48"/>
        <v xml:space="preserve"> </v>
      </c>
      <c r="U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9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15" s="226" t="str">
        <f t="shared" si="49"/>
        <v xml:space="preserve"> </v>
      </c>
      <c r="X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6" t="str">
        <f t="shared" si="50"/>
        <v xml:space="preserve"> </v>
      </c>
      <c r="Z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6" t="str">
        <f t="shared" si="51"/>
        <v xml:space="preserve"> </v>
      </c>
      <c r="AB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2" customFormat="1" ht="12.75">
      <c r="A416" s="183" t="str">
        <f t="shared" si="45"/>
        <v>71080201000000</v>
      </c>
      <c r="B416" s="184" t="s">
        <v>439</v>
      </c>
      <c r="C416" s="133" t="s">
        <v>185</v>
      </c>
      <c r="D416" s="132" t="s">
        <v>140</v>
      </c>
      <c r="E416" s="131" t="s">
        <v>106</v>
      </c>
      <c r="F416" s="185" t="s">
        <v>441</v>
      </c>
      <c r="G416" s="186" t="s">
        <v>440</v>
      </c>
      <c r="H416" s="150">
        <v>2821</v>
      </c>
      <c r="I416" s="151" t="s">
        <v>185</v>
      </c>
      <c r="J416" s="152">
        <v>2</v>
      </c>
      <c r="K416" s="152">
        <v>1</v>
      </c>
      <c r="L416" s="153" t="s">
        <v>290</v>
      </c>
      <c r="M416" s="154"/>
      <c r="N416" s="191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16" s="191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16" s="228" t="str">
        <f t="shared" si="46"/>
        <v xml:space="preserve"> </v>
      </c>
      <c r="Q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8" t="str">
        <f t="shared" si="47"/>
        <v xml:space="preserve"> </v>
      </c>
      <c r="S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8" t="str">
        <f t="shared" si="48"/>
        <v xml:space="preserve"> </v>
      </c>
      <c r="U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1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16" s="228" t="str">
        <f t="shared" si="49"/>
        <v xml:space="preserve"> </v>
      </c>
      <c r="X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8" t="str">
        <f t="shared" si="50"/>
        <v xml:space="preserve"> </v>
      </c>
      <c r="Z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8" t="str">
        <f t="shared" si="51"/>
        <v xml:space="preserve"> </v>
      </c>
      <c r="AB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6" customFormat="1" ht="12.75">
      <c r="A417" s="183" t="str">
        <f t="shared" ref="A417:A480" si="52">CONCATENATE(B417,C417,D417,E417,F417,G417)</f>
        <v>71080201000001</v>
      </c>
      <c r="B417" s="184" t="s">
        <v>439</v>
      </c>
      <c r="C417" s="133" t="s">
        <v>185</v>
      </c>
      <c r="D417" s="132" t="s">
        <v>140</v>
      </c>
      <c r="E417" s="131" t="s">
        <v>106</v>
      </c>
      <c r="F417" s="185" t="s">
        <v>441</v>
      </c>
      <c r="G417" s="186" t="s">
        <v>96</v>
      </c>
      <c r="H417" s="24"/>
      <c r="I417" s="24"/>
      <c r="J417" s="25"/>
      <c r="K417" s="25"/>
      <c r="L417" s="29" t="s">
        <v>108</v>
      </c>
      <c r="M417" s="30"/>
      <c r="N417" s="189">
        <f>+'havelvac 7.2'!N428+'havelvac 7.3'!N428+'havelvac 7.4'!N428+'havelvac 7.5'!N428+'havelvac 7.6'!N428+'havelvac 7.7'!N428+'havelvac 7.9'!N428+'havelvac 7.8'!N428+'havelvac 7.10'!N428+'havelvac 7.11'!N428+'havelvac 7.12'!N428+'havelvac 7.13'!N439</f>
        <v>0</v>
      </c>
      <c r="O417" s="189">
        <f>+'havelvac 7.2'!O428+'havelvac 7.3'!O428+'havelvac 7.4'!O428+'havelvac 7.5'!O428+'havelvac 7.6'!O428+'havelvac 7.7'!O428+'havelvac 7.9'!O428+'havelvac 7.8'!O428+'havelvac 7.10'!O428+'havelvac 7.11'!O428+'havelvac 7.12'!O428+'havelvac 7.13'!O439</f>
        <v>0</v>
      </c>
      <c r="P417" s="226" t="str">
        <f t="shared" si="46"/>
        <v xml:space="preserve"> </v>
      </c>
      <c r="Q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6" t="str">
        <f t="shared" si="47"/>
        <v xml:space="preserve"> </v>
      </c>
      <c r="S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6" t="str">
        <f t="shared" si="48"/>
        <v xml:space="preserve"> </v>
      </c>
      <c r="U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9">
        <f>+'havelvac 7.2'!P428+'havelvac 7.3'!P428+'havelvac 7.4'!P428+'havelvac 7.5'!P428+'havelvac 7.6'!P428+'havelvac 7.7'!P428+'havelvac 7.9'!P428+'havelvac 7.8'!P428+'havelvac 7.10'!P428+'havelvac 7.11'!P428+'havelvac 7.12'!P428+'havelvac 7.13'!P439</f>
        <v>0</v>
      </c>
      <c r="W417" s="226" t="str">
        <f t="shared" si="49"/>
        <v xml:space="preserve"> </v>
      </c>
      <c r="X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6" t="str">
        <f t="shared" si="50"/>
        <v xml:space="preserve"> </v>
      </c>
      <c r="Z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6" t="str">
        <f t="shared" si="51"/>
        <v xml:space="preserve"> </v>
      </c>
      <c r="AB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7" customFormat="1" ht="13.5">
      <c r="A418" s="183" t="str">
        <f t="shared" si="52"/>
        <v>71080201010000</v>
      </c>
      <c r="B418" s="184" t="s">
        <v>439</v>
      </c>
      <c r="C418" s="133" t="s">
        <v>185</v>
      </c>
      <c r="D418" s="132" t="s">
        <v>140</v>
      </c>
      <c r="E418" s="131" t="s">
        <v>106</v>
      </c>
      <c r="F418" s="185" t="s">
        <v>106</v>
      </c>
      <c r="G418" s="186" t="s">
        <v>440</v>
      </c>
      <c r="H418" s="145"/>
      <c r="I418" s="146"/>
      <c r="J418" s="147"/>
      <c r="K418" s="147"/>
      <c r="L418" s="26" t="s">
        <v>291</v>
      </c>
      <c r="M418" s="27"/>
      <c r="N418" s="196">
        <f>+'havelvac 7.2'!N429+'havelvac 7.3'!N429+'havelvac 7.4'!N429+'havelvac 7.5'!N429+'havelvac 7.6'!N429+'havelvac 7.7'!N429+'havelvac 7.9'!N429+'havelvac 7.8'!N429+'havelvac 7.10'!N429+'havelvac 7.11'!N429+'havelvac 7.12'!N429+'havelvac 7.13'!N440</f>
        <v>0</v>
      </c>
      <c r="O418" s="196">
        <f>+'havelvac 7.2'!O429+'havelvac 7.3'!O429+'havelvac 7.4'!O429+'havelvac 7.5'!O429+'havelvac 7.6'!O429+'havelvac 7.7'!O429+'havelvac 7.9'!O429+'havelvac 7.8'!O429+'havelvac 7.10'!O429+'havelvac 7.11'!O429+'havelvac 7.12'!O429+'havelvac 7.13'!O440</f>
        <v>0</v>
      </c>
      <c r="P418" s="229" t="str">
        <f t="shared" si="46"/>
        <v xml:space="preserve"> </v>
      </c>
      <c r="Q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9" t="str">
        <f t="shared" si="47"/>
        <v xml:space="preserve"> </v>
      </c>
      <c r="S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9" t="str">
        <f t="shared" si="48"/>
        <v xml:space="preserve"> </v>
      </c>
      <c r="U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6">
        <f>+'havelvac 7.2'!P429+'havelvac 7.3'!P429+'havelvac 7.4'!P429+'havelvac 7.5'!P429+'havelvac 7.6'!P429+'havelvac 7.7'!P429+'havelvac 7.9'!P429+'havelvac 7.8'!P429+'havelvac 7.10'!P429+'havelvac 7.11'!P429+'havelvac 7.12'!P429+'havelvac 7.13'!P440</f>
        <v>0</v>
      </c>
      <c r="W418" s="229" t="str">
        <f t="shared" si="49"/>
        <v xml:space="preserve"> </v>
      </c>
      <c r="X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9" t="str">
        <f t="shared" si="50"/>
        <v xml:space="preserve"> </v>
      </c>
      <c r="Z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9" t="str">
        <f t="shared" si="51"/>
        <v xml:space="preserve"> </v>
      </c>
      <c r="AB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6" customFormat="1" ht="25.5">
      <c r="A419" s="183" t="str">
        <f t="shared" si="52"/>
        <v>71080201014511</v>
      </c>
      <c r="B419" s="184" t="s">
        <v>439</v>
      </c>
      <c r="C419" s="133" t="s">
        <v>185</v>
      </c>
      <c r="D419" s="132" t="s">
        <v>140</v>
      </c>
      <c r="E419" s="131" t="s">
        <v>106</v>
      </c>
      <c r="F419" s="185" t="s">
        <v>106</v>
      </c>
      <c r="G419" s="130">
        <v>4511</v>
      </c>
      <c r="H419" s="24"/>
      <c r="I419" s="17"/>
      <c r="J419" s="18"/>
      <c r="K419" s="18"/>
      <c r="L419" s="28" t="s">
        <v>217</v>
      </c>
      <c r="M419" s="11">
        <v>4511</v>
      </c>
      <c r="N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7.13'!N428</f>
        <v>#REF!</v>
      </c>
      <c r="O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7.13'!O428</f>
        <v>#REF!</v>
      </c>
      <c r="P419" s="230" t="str">
        <f t="shared" si="46"/>
        <v xml:space="preserve"> </v>
      </c>
      <c r="Q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30" t="str">
        <f t="shared" si="47"/>
        <v xml:space="preserve"> </v>
      </c>
      <c r="S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30" t="str">
        <f t="shared" si="48"/>
        <v xml:space="preserve"> </v>
      </c>
      <c r="U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7.13'!P428</f>
        <v>#REF!</v>
      </c>
      <c r="W419" s="230" t="str">
        <f t="shared" si="49"/>
        <v xml:space="preserve"> </v>
      </c>
      <c r="X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30" t="str">
        <f t="shared" si="50"/>
        <v xml:space="preserve"> </v>
      </c>
      <c r="Z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30" t="str">
        <f t="shared" si="51"/>
        <v xml:space="preserve"> </v>
      </c>
      <c r="AB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7" customFormat="1" ht="13.5" hidden="1">
      <c r="A420" s="183" t="str">
        <f t="shared" si="52"/>
        <v>71080201020000</v>
      </c>
      <c r="B420" s="184" t="s">
        <v>439</v>
      </c>
      <c r="C420" s="133" t="s">
        <v>185</v>
      </c>
      <c r="D420" s="132" t="s">
        <v>140</v>
      </c>
      <c r="E420" s="131" t="s">
        <v>106</v>
      </c>
      <c r="F420" s="185" t="s">
        <v>140</v>
      </c>
      <c r="G420" s="186" t="s">
        <v>440</v>
      </c>
      <c r="H420" s="145"/>
      <c r="I420" s="146"/>
      <c r="J420" s="147"/>
      <c r="K420" s="147"/>
      <c r="L420" s="26" t="s">
        <v>292</v>
      </c>
      <c r="M420" s="27"/>
      <c r="N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7.13'!N429</f>
        <v>#REF!</v>
      </c>
      <c r="O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7.13'!O429</f>
        <v>#REF!</v>
      </c>
      <c r="P420" s="229" t="str">
        <f t="shared" si="46"/>
        <v xml:space="preserve"> </v>
      </c>
      <c r="Q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9" t="str">
        <f t="shared" si="47"/>
        <v xml:space="preserve"> </v>
      </c>
      <c r="S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9" t="str">
        <f t="shared" si="48"/>
        <v xml:space="preserve"> </v>
      </c>
      <c r="U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7.13'!P429</f>
        <v>#REF!</v>
      </c>
      <c r="W420" s="229" t="str">
        <f t="shared" si="49"/>
        <v xml:space="preserve"> </v>
      </c>
      <c r="X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9" t="str">
        <f t="shared" si="50"/>
        <v xml:space="preserve"> </v>
      </c>
      <c r="Z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9" t="str">
        <f t="shared" si="51"/>
        <v xml:space="preserve"> </v>
      </c>
      <c r="AB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6" customFormat="1" hidden="1">
      <c r="A421" s="183" t="str">
        <f t="shared" si="52"/>
        <v>71080201025113</v>
      </c>
      <c r="B421" s="184" t="s">
        <v>439</v>
      </c>
      <c r="C421" s="133" t="s">
        <v>185</v>
      </c>
      <c r="D421" s="132" t="s">
        <v>140</v>
      </c>
      <c r="E421" s="131" t="s">
        <v>106</v>
      </c>
      <c r="F421" s="185" t="s">
        <v>140</v>
      </c>
      <c r="G421" s="130">
        <v>5113</v>
      </c>
      <c r="H421" s="24"/>
      <c r="I421" s="17"/>
      <c r="J421" s="18"/>
      <c r="K421" s="18"/>
      <c r="L421" s="28" t="s">
        <v>174</v>
      </c>
      <c r="M421" s="11">
        <v>5113</v>
      </c>
      <c r="N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30" t="str">
        <f t="shared" si="46"/>
        <v xml:space="preserve"> </v>
      </c>
      <c r="Q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30" t="str">
        <f t="shared" si="47"/>
        <v xml:space="preserve"> </v>
      </c>
      <c r="S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30" t="str">
        <f t="shared" si="48"/>
        <v xml:space="preserve"> </v>
      </c>
      <c r="U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30" t="str">
        <f t="shared" si="49"/>
        <v xml:space="preserve"> </v>
      </c>
      <c r="X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30" t="str">
        <f t="shared" si="50"/>
        <v xml:space="preserve"> </v>
      </c>
      <c r="Z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30" t="str">
        <f t="shared" si="51"/>
        <v xml:space="preserve"> </v>
      </c>
      <c r="AB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2" customFormat="1" ht="12.75" hidden="1">
      <c r="A422" s="183" t="str">
        <f t="shared" si="52"/>
        <v>71080202000000</v>
      </c>
      <c r="B422" s="184" t="s">
        <v>439</v>
      </c>
      <c r="C422" s="133" t="s">
        <v>185</v>
      </c>
      <c r="D422" s="132" t="s">
        <v>140</v>
      </c>
      <c r="E422" s="131" t="s">
        <v>140</v>
      </c>
      <c r="F422" s="185" t="s">
        <v>441</v>
      </c>
      <c r="G422" s="186" t="s">
        <v>440</v>
      </c>
      <c r="H422" s="150">
        <v>2821</v>
      </c>
      <c r="I422" s="151" t="s">
        <v>185</v>
      </c>
      <c r="J422" s="152">
        <v>2</v>
      </c>
      <c r="K422" s="152">
        <v>2</v>
      </c>
      <c r="L422" s="153" t="s">
        <v>293</v>
      </c>
      <c r="M422" s="154"/>
      <c r="N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8" t="str">
        <f t="shared" si="46"/>
        <v xml:space="preserve"> </v>
      </c>
      <c r="Q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8" t="str">
        <f t="shared" si="47"/>
        <v xml:space="preserve"> </v>
      </c>
      <c r="S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8" t="str">
        <f t="shared" si="48"/>
        <v xml:space="preserve"> </v>
      </c>
      <c r="U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8" t="str">
        <f t="shared" si="49"/>
        <v xml:space="preserve"> </v>
      </c>
      <c r="X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8" t="str">
        <f t="shared" si="50"/>
        <v xml:space="preserve"> </v>
      </c>
      <c r="Z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8" t="str">
        <f t="shared" si="51"/>
        <v xml:space="preserve"> </v>
      </c>
      <c r="AB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6" customFormat="1" ht="12.75" hidden="1">
      <c r="A423" s="183" t="str">
        <f t="shared" si="52"/>
        <v>71080202000001</v>
      </c>
      <c r="B423" s="184" t="s">
        <v>439</v>
      </c>
      <c r="C423" s="133" t="s">
        <v>185</v>
      </c>
      <c r="D423" s="132" t="s">
        <v>140</v>
      </c>
      <c r="E423" s="131" t="s">
        <v>140</v>
      </c>
      <c r="F423" s="185" t="s">
        <v>441</v>
      </c>
      <c r="G423" s="186" t="s">
        <v>96</v>
      </c>
      <c r="H423" s="24"/>
      <c r="I423" s="24"/>
      <c r="J423" s="25"/>
      <c r="K423" s="25"/>
      <c r="L423" s="29" t="s">
        <v>108</v>
      </c>
      <c r="M423" s="30"/>
      <c r="N423" s="189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9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6" t="str">
        <f t="shared" si="46"/>
        <v xml:space="preserve"> </v>
      </c>
      <c r="Q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6" t="str">
        <f t="shared" si="47"/>
        <v xml:space="preserve"> </v>
      </c>
      <c r="S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6" t="str">
        <f t="shared" si="48"/>
        <v xml:space="preserve"> </v>
      </c>
      <c r="U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9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6" t="str">
        <f t="shared" si="49"/>
        <v xml:space="preserve"> </v>
      </c>
      <c r="X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6" t="str">
        <f t="shared" si="50"/>
        <v xml:space="preserve"> </v>
      </c>
      <c r="Z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6" t="str">
        <f t="shared" si="51"/>
        <v xml:space="preserve"> </v>
      </c>
      <c r="AB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7" customFormat="1" ht="13.5" hidden="1">
      <c r="A424" s="183" t="str">
        <f t="shared" si="52"/>
        <v>71080202010000</v>
      </c>
      <c r="B424" s="184" t="s">
        <v>439</v>
      </c>
      <c r="C424" s="133" t="s">
        <v>185</v>
      </c>
      <c r="D424" s="132" t="s">
        <v>140</v>
      </c>
      <c r="E424" s="131" t="s">
        <v>140</v>
      </c>
      <c r="F424" s="185" t="s">
        <v>106</v>
      </c>
      <c r="G424" s="186" t="s">
        <v>440</v>
      </c>
      <c r="H424" s="145"/>
      <c r="I424" s="146"/>
      <c r="J424" s="147"/>
      <c r="K424" s="147"/>
      <c r="L424" s="26" t="s">
        <v>294</v>
      </c>
      <c r="M424" s="27"/>
      <c r="N424" s="196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6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9" t="str">
        <f t="shared" si="46"/>
        <v xml:space="preserve"> </v>
      </c>
      <c r="Q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9" t="str">
        <f t="shared" si="47"/>
        <v xml:space="preserve"> </v>
      </c>
      <c r="S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9" t="str">
        <f t="shared" si="48"/>
        <v xml:space="preserve"> </v>
      </c>
      <c r="U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6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9" t="str">
        <f t="shared" si="49"/>
        <v xml:space="preserve"> </v>
      </c>
      <c r="X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9" t="str">
        <f t="shared" si="50"/>
        <v xml:space="preserve"> </v>
      </c>
      <c r="Z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9" t="str">
        <f t="shared" si="51"/>
        <v xml:space="preserve"> </v>
      </c>
      <c r="AB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6" customFormat="1" ht="25.5" hidden="1">
      <c r="A425" s="183" t="str">
        <f t="shared" si="52"/>
        <v>71080202014511</v>
      </c>
      <c r="B425" s="184" t="s">
        <v>439</v>
      </c>
      <c r="C425" s="133" t="s">
        <v>185</v>
      </c>
      <c r="D425" s="132" t="s">
        <v>140</v>
      </c>
      <c r="E425" s="131" t="s">
        <v>140</v>
      </c>
      <c r="F425" s="185" t="s">
        <v>106</v>
      </c>
      <c r="G425" s="130">
        <v>4511</v>
      </c>
      <c r="H425" s="24"/>
      <c r="I425" s="24"/>
      <c r="J425" s="25"/>
      <c r="K425" s="25"/>
      <c r="L425" s="28" t="s">
        <v>217</v>
      </c>
      <c r="M425" s="11">
        <v>4511</v>
      </c>
      <c r="N425" s="182">
        <f>+'havelvac 7.2'!N441+'havelvac 7.3'!N441+'havelvac 7.4'!N441+'havelvac 7.5'!N441+'havelvac 7.6'!N441+'havelvac 7.7'!N441+'havelvac 7.9'!N441+'havelvac 7.8'!N441+'havelvac 7.10'!N441+'havelvac 7.11'!N441+'havelvac 7.12'!N441+'havelvac 7.13'!N93</f>
        <v>0</v>
      </c>
      <c r="O425" s="182">
        <f>+'havelvac 7.2'!O441+'havelvac 7.3'!O441+'havelvac 7.4'!O441+'havelvac 7.5'!O441+'havelvac 7.6'!O441+'havelvac 7.7'!O441+'havelvac 7.9'!O441+'havelvac 7.8'!O441+'havelvac 7.10'!O441+'havelvac 7.11'!O441+'havelvac 7.12'!O441+'havelvac 7.13'!O93</f>
        <v>0</v>
      </c>
      <c r="P425" s="230" t="str">
        <f t="shared" si="46"/>
        <v xml:space="preserve"> </v>
      </c>
      <c r="Q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30" t="str">
        <f t="shared" si="47"/>
        <v xml:space="preserve"> </v>
      </c>
      <c r="S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30" t="str">
        <f t="shared" si="48"/>
        <v xml:space="preserve"> </v>
      </c>
      <c r="U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2">
        <f>+'havelvac 7.2'!P441+'havelvac 7.3'!P441+'havelvac 7.4'!P441+'havelvac 7.5'!P441+'havelvac 7.6'!P441+'havelvac 7.7'!P441+'havelvac 7.9'!P441+'havelvac 7.8'!P441+'havelvac 7.10'!P441+'havelvac 7.11'!P441+'havelvac 7.12'!P441+'havelvac 7.13'!P93</f>
        <v>0</v>
      </c>
      <c r="W425" s="230" t="str">
        <f t="shared" si="49"/>
        <v xml:space="preserve"> </v>
      </c>
      <c r="X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30" t="str">
        <f t="shared" si="50"/>
        <v xml:space="preserve"> </v>
      </c>
      <c r="Z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30" t="str">
        <f t="shared" si="51"/>
        <v xml:space="preserve"> </v>
      </c>
      <c r="AB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7" customFormat="1" ht="13.5" hidden="1">
      <c r="A426" s="183" t="str">
        <f t="shared" si="52"/>
        <v>71080202020000</v>
      </c>
      <c r="B426" s="184" t="s">
        <v>439</v>
      </c>
      <c r="C426" s="133" t="s">
        <v>185</v>
      </c>
      <c r="D426" s="132" t="s">
        <v>140</v>
      </c>
      <c r="E426" s="131" t="s">
        <v>140</v>
      </c>
      <c r="F426" s="185" t="s">
        <v>140</v>
      </c>
      <c r="G426" s="186" t="s">
        <v>440</v>
      </c>
      <c r="H426" s="145"/>
      <c r="I426" s="146"/>
      <c r="J426" s="147"/>
      <c r="K426" s="147"/>
      <c r="L426" s="26" t="s">
        <v>295</v>
      </c>
      <c r="M426" s="27"/>
      <c r="N426" s="196">
        <f>+'havelvac 7.2'!N442+'havelvac 7.3'!N442+'havelvac 7.4'!N442+'havelvac 7.5'!N442+'havelvac 7.6'!N442+'havelvac 7.7'!N442+'havelvac 7.9'!N442+'havelvac 7.8'!N442+'havelvac 7.10'!N442+'havelvac 7.11'!N442+'havelvac 7.12'!N442+'havelvac 7.13'!N94</f>
        <v>0</v>
      </c>
      <c r="O426" s="196">
        <f>+'havelvac 7.2'!O442+'havelvac 7.3'!O442+'havelvac 7.4'!O442+'havelvac 7.5'!O442+'havelvac 7.6'!O442+'havelvac 7.7'!O442+'havelvac 7.9'!O442+'havelvac 7.8'!O442+'havelvac 7.10'!O442+'havelvac 7.11'!O442+'havelvac 7.12'!O442+'havelvac 7.13'!O94</f>
        <v>0</v>
      </c>
      <c r="P426" s="229" t="str">
        <f t="shared" si="46"/>
        <v xml:space="preserve"> </v>
      </c>
      <c r="Q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9" t="str">
        <f t="shared" si="47"/>
        <v xml:space="preserve"> </v>
      </c>
      <c r="S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9" t="str">
        <f t="shared" si="48"/>
        <v xml:space="preserve"> </v>
      </c>
      <c r="U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6">
        <f>+'havelvac 7.2'!P442+'havelvac 7.3'!P442+'havelvac 7.4'!P442+'havelvac 7.5'!P442+'havelvac 7.6'!P442+'havelvac 7.7'!P442+'havelvac 7.9'!P442+'havelvac 7.8'!P442+'havelvac 7.10'!P442+'havelvac 7.11'!P442+'havelvac 7.12'!P442+'havelvac 7.13'!P94</f>
        <v>0</v>
      </c>
      <c r="W426" s="229" t="str">
        <f t="shared" si="49"/>
        <v xml:space="preserve"> </v>
      </c>
      <c r="X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9" t="str">
        <f t="shared" si="50"/>
        <v xml:space="preserve"> </v>
      </c>
      <c r="Z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9" t="str">
        <f t="shared" si="51"/>
        <v xml:space="preserve"> </v>
      </c>
      <c r="AB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6" customFormat="1" hidden="1">
      <c r="A427" s="183" t="str">
        <f t="shared" si="52"/>
        <v>71080202024639</v>
      </c>
      <c r="B427" s="184" t="s">
        <v>439</v>
      </c>
      <c r="C427" s="133" t="s">
        <v>185</v>
      </c>
      <c r="D427" s="132" t="s">
        <v>140</v>
      </c>
      <c r="E427" s="131" t="s">
        <v>140</v>
      </c>
      <c r="F427" s="185" t="s">
        <v>140</v>
      </c>
      <c r="G427" s="186" t="s">
        <v>86</v>
      </c>
      <c r="H427" s="193"/>
      <c r="I427" s="193"/>
      <c r="J427" s="194"/>
      <c r="K427" s="195"/>
      <c r="L427" s="35" t="s">
        <v>167</v>
      </c>
      <c r="M427" s="11" t="s">
        <v>86</v>
      </c>
      <c r="N427" s="182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27" s="182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27" s="230" t="str">
        <f t="shared" si="46"/>
        <v xml:space="preserve"> </v>
      </c>
      <c r="Q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30" t="str">
        <f t="shared" si="47"/>
        <v xml:space="preserve"> </v>
      </c>
      <c r="S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30" t="str">
        <f t="shared" si="48"/>
        <v xml:space="preserve"> </v>
      </c>
      <c r="U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2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27" s="230" t="str">
        <f t="shared" si="49"/>
        <v xml:space="preserve"> </v>
      </c>
      <c r="X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30" t="str">
        <f t="shared" si="50"/>
        <v xml:space="preserve"> </v>
      </c>
      <c r="Z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30" t="str">
        <f t="shared" si="51"/>
        <v xml:space="preserve"> </v>
      </c>
      <c r="AB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6" customFormat="1" hidden="1">
      <c r="A428" s="183" t="str">
        <f t="shared" si="52"/>
        <v>71080202025113</v>
      </c>
      <c r="B428" s="184" t="s">
        <v>439</v>
      </c>
      <c r="C428" s="133" t="s">
        <v>185</v>
      </c>
      <c r="D428" s="132" t="s">
        <v>140</v>
      </c>
      <c r="E428" s="131" t="s">
        <v>140</v>
      </c>
      <c r="F428" s="185" t="s">
        <v>140</v>
      </c>
      <c r="G428" s="130">
        <v>5113</v>
      </c>
      <c r="H428" s="24"/>
      <c r="I428" s="24"/>
      <c r="J428" s="25"/>
      <c r="K428" s="25"/>
      <c r="L428" s="31" t="s">
        <v>143</v>
      </c>
      <c r="M428" s="47">
        <v>5113</v>
      </c>
      <c r="N428" s="182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28" s="182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28" s="230" t="str">
        <f t="shared" si="46"/>
        <v xml:space="preserve"> </v>
      </c>
      <c r="Q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30" t="str">
        <f t="shared" si="47"/>
        <v xml:space="preserve"> </v>
      </c>
      <c r="S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30" t="str">
        <f t="shared" si="48"/>
        <v xml:space="preserve"> </v>
      </c>
      <c r="U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2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28" s="230" t="str">
        <f t="shared" si="49"/>
        <v xml:space="preserve"> </v>
      </c>
      <c r="X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30" t="str">
        <f t="shared" si="50"/>
        <v xml:space="preserve"> </v>
      </c>
      <c r="Z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30" t="str">
        <f t="shared" si="51"/>
        <v xml:space="preserve"> </v>
      </c>
      <c r="AB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2" customFormat="1" ht="12.75">
      <c r="A429" s="183" t="str">
        <f t="shared" si="52"/>
        <v>71080203000000</v>
      </c>
      <c r="B429" s="184" t="s">
        <v>439</v>
      </c>
      <c r="C429" s="133" t="s">
        <v>185</v>
      </c>
      <c r="D429" s="132" t="s">
        <v>140</v>
      </c>
      <c r="E429" s="131" t="s">
        <v>442</v>
      </c>
      <c r="F429" s="185" t="s">
        <v>441</v>
      </c>
      <c r="G429" s="186" t="s">
        <v>440</v>
      </c>
      <c r="H429" s="150">
        <v>2823</v>
      </c>
      <c r="I429" s="151" t="s">
        <v>185</v>
      </c>
      <c r="J429" s="152">
        <v>2</v>
      </c>
      <c r="K429" s="152">
        <v>3</v>
      </c>
      <c r="L429" s="153" t="s">
        <v>296</v>
      </c>
      <c r="M429" s="154"/>
      <c r="N429" s="191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29" s="191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29" s="228" t="str">
        <f t="shared" si="46"/>
        <v xml:space="preserve"> </v>
      </c>
      <c r="Q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8" t="str">
        <f t="shared" si="47"/>
        <v xml:space="preserve"> </v>
      </c>
      <c r="S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8" t="str">
        <f t="shared" si="48"/>
        <v xml:space="preserve"> </v>
      </c>
      <c r="U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1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29" s="228" t="str">
        <f t="shared" si="49"/>
        <v xml:space="preserve"> </v>
      </c>
      <c r="X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8" t="str">
        <f t="shared" si="50"/>
        <v xml:space="preserve"> </v>
      </c>
      <c r="Z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8" t="str">
        <f t="shared" si="51"/>
        <v xml:space="preserve"> </v>
      </c>
      <c r="AB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6" customFormat="1" ht="12.75">
      <c r="A430" s="183" t="str">
        <f t="shared" si="52"/>
        <v>71080203000001</v>
      </c>
      <c r="B430" s="184" t="s">
        <v>439</v>
      </c>
      <c r="C430" s="133" t="s">
        <v>185</v>
      </c>
      <c r="D430" s="132" t="s">
        <v>140</v>
      </c>
      <c r="E430" s="131" t="s">
        <v>442</v>
      </c>
      <c r="F430" s="185" t="s">
        <v>441</v>
      </c>
      <c r="G430" s="186" t="s">
        <v>96</v>
      </c>
      <c r="H430" s="24"/>
      <c r="I430" s="24"/>
      <c r="J430" s="25"/>
      <c r="K430" s="25"/>
      <c r="L430" s="29" t="s">
        <v>108</v>
      </c>
      <c r="M430" s="30"/>
      <c r="N430" s="189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0" s="189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0" s="226" t="str">
        <f t="shared" si="46"/>
        <v xml:space="preserve"> </v>
      </c>
      <c r="Q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6" t="str">
        <f t="shared" si="47"/>
        <v xml:space="preserve"> </v>
      </c>
      <c r="S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6" t="str">
        <f t="shared" si="48"/>
        <v xml:space="preserve"> </v>
      </c>
      <c r="U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9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0" s="226" t="str">
        <f t="shared" si="49"/>
        <v xml:space="preserve"> </v>
      </c>
      <c r="X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6" t="str">
        <f t="shared" si="50"/>
        <v xml:space="preserve"> </v>
      </c>
      <c r="Z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6" t="str">
        <f t="shared" si="51"/>
        <v xml:space="preserve"> </v>
      </c>
      <c r="AB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7" customFormat="1" ht="27">
      <c r="A431" s="183" t="str">
        <f t="shared" si="52"/>
        <v>71080203010000</v>
      </c>
      <c r="B431" s="184" t="s">
        <v>439</v>
      </c>
      <c r="C431" s="133" t="s">
        <v>185</v>
      </c>
      <c r="D431" s="132" t="s">
        <v>140</v>
      </c>
      <c r="E431" s="131" t="s">
        <v>442</v>
      </c>
      <c r="F431" s="185" t="s">
        <v>106</v>
      </c>
      <c r="G431" s="186" t="s">
        <v>440</v>
      </c>
      <c r="H431" s="145"/>
      <c r="I431" s="146"/>
      <c r="J431" s="147"/>
      <c r="K431" s="147"/>
      <c r="L431" s="26" t="s">
        <v>297</v>
      </c>
      <c r="M431" s="27"/>
      <c r="N431" s="196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1" s="196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1" s="229" t="str">
        <f t="shared" si="46"/>
        <v xml:space="preserve"> </v>
      </c>
      <c r="Q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9" t="str">
        <f t="shared" si="47"/>
        <v xml:space="preserve"> </v>
      </c>
      <c r="S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9" t="str">
        <f t="shared" si="48"/>
        <v xml:space="preserve"> </v>
      </c>
      <c r="U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6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1" s="229" t="str">
        <f t="shared" si="49"/>
        <v xml:space="preserve"> </v>
      </c>
      <c r="X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9" t="str">
        <f t="shared" si="50"/>
        <v xml:space="preserve"> </v>
      </c>
      <c r="Z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9" t="str">
        <f t="shared" si="51"/>
        <v xml:space="preserve"> </v>
      </c>
      <c r="AB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6" customFormat="1" ht="25.5">
      <c r="A432" s="183" t="str">
        <f t="shared" si="52"/>
        <v>71080203014511</v>
      </c>
      <c r="B432" s="184" t="s">
        <v>439</v>
      </c>
      <c r="C432" s="133" t="s">
        <v>185</v>
      </c>
      <c r="D432" s="132" t="s">
        <v>140</v>
      </c>
      <c r="E432" s="131" t="s">
        <v>442</v>
      </c>
      <c r="F432" s="185" t="s">
        <v>106</v>
      </c>
      <c r="G432" s="130">
        <v>4511</v>
      </c>
      <c r="H432" s="16"/>
      <c r="I432" s="24"/>
      <c r="J432" s="25"/>
      <c r="K432" s="25"/>
      <c r="L432" s="28" t="s">
        <v>217</v>
      </c>
      <c r="M432" s="32">
        <v>4511</v>
      </c>
      <c r="N432" s="182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2" s="182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2" s="230" t="str">
        <f t="shared" si="46"/>
        <v xml:space="preserve"> </v>
      </c>
      <c r="Q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30" t="str">
        <f t="shared" si="47"/>
        <v xml:space="preserve"> </v>
      </c>
      <c r="S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30" t="str">
        <f t="shared" si="48"/>
        <v xml:space="preserve"> </v>
      </c>
      <c r="U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2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2" s="230" t="str">
        <f t="shared" si="49"/>
        <v xml:space="preserve"> </v>
      </c>
      <c r="X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30" t="str">
        <f t="shared" si="50"/>
        <v xml:space="preserve"> </v>
      </c>
      <c r="Z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30" t="str">
        <f t="shared" si="51"/>
        <v xml:space="preserve"> </v>
      </c>
      <c r="AB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7" customFormat="1" ht="13.5" hidden="1">
      <c r="A433" s="183" t="str">
        <f t="shared" si="52"/>
        <v>71080203020000</v>
      </c>
      <c r="B433" s="184" t="s">
        <v>439</v>
      </c>
      <c r="C433" s="133" t="s">
        <v>185</v>
      </c>
      <c r="D433" s="132" t="s">
        <v>140</v>
      </c>
      <c r="E433" s="131" t="s">
        <v>442</v>
      </c>
      <c r="F433" s="185" t="s">
        <v>140</v>
      </c>
      <c r="G433" s="186" t="s">
        <v>440</v>
      </c>
      <c r="H433" s="145"/>
      <c r="I433" s="146"/>
      <c r="J433" s="147"/>
      <c r="K433" s="147"/>
      <c r="L433" s="26" t="s">
        <v>298</v>
      </c>
      <c r="M433" s="27"/>
      <c r="N433" s="196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3" s="196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3" s="229" t="str">
        <f t="shared" si="46"/>
        <v xml:space="preserve"> </v>
      </c>
      <c r="Q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9" t="str">
        <f t="shared" si="47"/>
        <v xml:space="preserve"> </v>
      </c>
      <c r="S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9" t="str">
        <f t="shared" si="48"/>
        <v xml:space="preserve"> </v>
      </c>
      <c r="U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6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3" s="229" t="str">
        <f t="shared" si="49"/>
        <v xml:space="preserve"> </v>
      </c>
      <c r="X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9" t="str">
        <f t="shared" si="50"/>
        <v xml:space="preserve"> </v>
      </c>
      <c r="Z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9" t="str">
        <f t="shared" si="51"/>
        <v xml:space="preserve"> </v>
      </c>
      <c r="AB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6" customFormat="1" hidden="1">
      <c r="A434" s="183" t="str">
        <f t="shared" si="52"/>
        <v>71080203025113</v>
      </c>
      <c r="B434" s="184" t="s">
        <v>439</v>
      </c>
      <c r="C434" s="133" t="s">
        <v>185</v>
      </c>
      <c r="D434" s="132" t="s">
        <v>140</v>
      </c>
      <c r="E434" s="131" t="s">
        <v>442</v>
      </c>
      <c r="F434" s="185" t="s">
        <v>140</v>
      </c>
      <c r="G434" s="130">
        <v>5113</v>
      </c>
      <c r="H434" s="24"/>
      <c r="I434" s="24"/>
      <c r="J434" s="25"/>
      <c r="K434" s="25"/>
      <c r="L434" s="31" t="s">
        <v>143</v>
      </c>
      <c r="M434" s="47">
        <v>5113</v>
      </c>
      <c r="N434" s="182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34" s="182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34" s="230" t="str">
        <f t="shared" si="46"/>
        <v xml:space="preserve"> </v>
      </c>
      <c r="Q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30" t="str">
        <f t="shared" si="47"/>
        <v xml:space="preserve"> </v>
      </c>
      <c r="S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30" t="str">
        <f t="shared" si="48"/>
        <v xml:space="preserve"> </v>
      </c>
      <c r="U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2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34" s="230" t="str">
        <f t="shared" si="49"/>
        <v xml:space="preserve"> </v>
      </c>
      <c r="X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30" t="str">
        <f t="shared" si="50"/>
        <v xml:space="preserve"> </v>
      </c>
      <c r="Z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30" t="str">
        <f t="shared" si="51"/>
        <v xml:space="preserve"> </v>
      </c>
      <c r="AB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6" customFormat="1" hidden="1">
      <c r="A435" s="183" t="str">
        <f t="shared" si="52"/>
        <v>71080203025129</v>
      </c>
      <c r="B435" s="184" t="s">
        <v>439</v>
      </c>
      <c r="C435" s="133" t="s">
        <v>185</v>
      </c>
      <c r="D435" s="132" t="s">
        <v>140</v>
      </c>
      <c r="E435" s="131" t="s">
        <v>442</v>
      </c>
      <c r="F435" s="185" t="s">
        <v>140</v>
      </c>
      <c r="G435" s="130">
        <v>5129</v>
      </c>
      <c r="H435" s="24"/>
      <c r="I435" s="24"/>
      <c r="J435" s="25"/>
      <c r="K435" s="25"/>
      <c r="L435" s="28" t="s">
        <v>137</v>
      </c>
      <c r="M435" s="11">
        <v>5129</v>
      </c>
      <c r="N435" s="182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35" s="182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35" s="230" t="str">
        <f t="shared" si="46"/>
        <v xml:space="preserve"> </v>
      </c>
      <c r="Q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30" t="str">
        <f t="shared" si="47"/>
        <v xml:space="preserve"> </v>
      </c>
      <c r="S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30" t="str">
        <f t="shared" si="48"/>
        <v xml:space="preserve"> </v>
      </c>
      <c r="U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2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35" s="230" t="str">
        <f t="shared" si="49"/>
        <v xml:space="preserve"> </v>
      </c>
      <c r="X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30" t="str">
        <f t="shared" si="50"/>
        <v xml:space="preserve"> </v>
      </c>
      <c r="Z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30" t="str">
        <f t="shared" si="51"/>
        <v xml:space="preserve"> </v>
      </c>
      <c r="AB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2" customFormat="1" ht="12.75">
      <c r="A436" s="183" t="str">
        <f t="shared" si="52"/>
        <v>71080204000000</v>
      </c>
      <c r="B436" s="184" t="s">
        <v>439</v>
      </c>
      <c r="C436" s="133" t="s">
        <v>185</v>
      </c>
      <c r="D436" s="132" t="s">
        <v>140</v>
      </c>
      <c r="E436" s="131" t="s">
        <v>155</v>
      </c>
      <c r="F436" s="185" t="s">
        <v>441</v>
      </c>
      <c r="G436" s="186" t="s">
        <v>440</v>
      </c>
      <c r="H436" s="150">
        <v>2824</v>
      </c>
      <c r="I436" s="151" t="s">
        <v>185</v>
      </c>
      <c r="J436" s="152">
        <v>2</v>
      </c>
      <c r="K436" s="152">
        <v>4</v>
      </c>
      <c r="L436" s="153" t="s">
        <v>299</v>
      </c>
      <c r="M436" s="154"/>
      <c r="N436" s="191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36" s="191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36" s="228" t="str">
        <f t="shared" si="46"/>
        <v xml:space="preserve"> </v>
      </c>
      <c r="Q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8" t="str">
        <f t="shared" si="47"/>
        <v xml:space="preserve"> </v>
      </c>
      <c r="S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8" t="str">
        <f t="shared" si="48"/>
        <v xml:space="preserve"> </v>
      </c>
      <c r="U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1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36" s="228" t="str">
        <f t="shared" si="49"/>
        <v xml:space="preserve"> </v>
      </c>
      <c r="X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8" t="str">
        <f t="shared" si="50"/>
        <v xml:space="preserve"> </v>
      </c>
      <c r="Z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8" t="str">
        <f t="shared" si="51"/>
        <v xml:space="preserve"> </v>
      </c>
      <c r="AB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6" customFormat="1" ht="12.75">
      <c r="A437" s="183" t="str">
        <f t="shared" si="52"/>
        <v>71080204000001</v>
      </c>
      <c r="B437" s="184" t="s">
        <v>439</v>
      </c>
      <c r="C437" s="133" t="s">
        <v>185</v>
      </c>
      <c r="D437" s="132" t="s">
        <v>140</v>
      </c>
      <c r="E437" s="131" t="s">
        <v>155</v>
      </c>
      <c r="F437" s="185" t="s">
        <v>441</v>
      </c>
      <c r="G437" s="186" t="s">
        <v>96</v>
      </c>
      <c r="H437" s="24"/>
      <c r="I437" s="24"/>
      <c r="J437" s="25"/>
      <c r="K437" s="25"/>
      <c r="L437" s="29" t="s">
        <v>108</v>
      </c>
      <c r="M437" s="30"/>
      <c r="N437" s="189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37" s="189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37" s="226" t="str">
        <f t="shared" si="46"/>
        <v xml:space="preserve"> </v>
      </c>
      <c r="Q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6" t="str">
        <f t="shared" si="47"/>
        <v xml:space="preserve"> </v>
      </c>
      <c r="S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6" t="str">
        <f t="shared" si="48"/>
        <v xml:space="preserve"> </v>
      </c>
      <c r="U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9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37" s="226" t="str">
        <f t="shared" si="49"/>
        <v xml:space="preserve"> </v>
      </c>
      <c r="X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6" t="str">
        <f t="shared" si="50"/>
        <v xml:space="preserve"> </v>
      </c>
      <c r="Z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6" t="str">
        <f t="shared" si="51"/>
        <v xml:space="preserve"> </v>
      </c>
      <c r="AB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7" customFormat="1" ht="13.5">
      <c r="A438" s="183" t="str">
        <f t="shared" si="52"/>
        <v>71080204010000</v>
      </c>
      <c r="B438" s="184" t="s">
        <v>439</v>
      </c>
      <c r="C438" s="133" t="s">
        <v>185</v>
      </c>
      <c r="D438" s="132" t="s">
        <v>140</v>
      </c>
      <c r="E438" s="131" t="s">
        <v>155</v>
      </c>
      <c r="F438" s="185" t="s">
        <v>106</v>
      </c>
      <c r="G438" s="186" t="s">
        <v>440</v>
      </c>
      <c r="H438" s="145"/>
      <c r="I438" s="146"/>
      <c r="J438" s="147"/>
      <c r="K438" s="147"/>
      <c r="L438" s="26" t="s">
        <v>300</v>
      </c>
      <c r="M438" s="27"/>
      <c r="N438" s="196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38" s="196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38" s="229" t="str">
        <f t="shared" si="46"/>
        <v xml:space="preserve"> </v>
      </c>
      <c r="Q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9" t="str">
        <f t="shared" si="47"/>
        <v xml:space="preserve"> </v>
      </c>
      <c r="S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9" t="str">
        <f t="shared" si="48"/>
        <v xml:space="preserve"> </v>
      </c>
      <c r="U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6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38" s="229" t="str">
        <f t="shared" si="49"/>
        <v xml:space="preserve"> </v>
      </c>
      <c r="X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9" t="str">
        <f t="shared" si="50"/>
        <v xml:space="preserve"> </v>
      </c>
      <c r="Z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9" t="str">
        <f t="shared" si="51"/>
        <v xml:space="preserve"> </v>
      </c>
      <c r="AB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6" customFormat="1">
      <c r="A439" s="183" t="str">
        <f t="shared" si="52"/>
        <v>71080204014216</v>
      </c>
      <c r="B439" s="184" t="s">
        <v>439</v>
      </c>
      <c r="C439" s="133" t="s">
        <v>185</v>
      </c>
      <c r="D439" s="132" t="s">
        <v>140</v>
      </c>
      <c r="E439" s="131" t="s">
        <v>155</v>
      </c>
      <c r="F439" s="185" t="s">
        <v>106</v>
      </c>
      <c r="G439" s="130">
        <v>4216</v>
      </c>
      <c r="H439" s="16"/>
      <c r="I439" s="24"/>
      <c r="J439" s="25"/>
      <c r="K439" s="25"/>
      <c r="L439" s="29" t="s">
        <v>118</v>
      </c>
      <c r="M439" s="43">
        <v>4216</v>
      </c>
      <c r="N439" s="182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39" s="182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39" s="230" t="str">
        <f t="shared" si="46"/>
        <v xml:space="preserve"> </v>
      </c>
      <c r="Q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30" t="str">
        <f t="shared" si="47"/>
        <v xml:space="preserve"> </v>
      </c>
      <c r="S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30" t="str">
        <f t="shared" si="48"/>
        <v xml:space="preserve"> </v>
      </c>
      <c r="U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2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39" s="230" t="str">
        <f t="shared" si="49"/>
        <v xml:space="preserve"> </v>
      </c>
      <c r="X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30" t="str">
        <f t="shared" si="50"/>
        <v xml:space="preserve"> </v>
      </c>
      <c r="Z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30" t="str">
        <f t="shared" si="51"/>
        <v xml:space="preserve"> </v>
      </c>
      <c r="AB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6" customFormat="1">
      <c r="A440" s="183" t="str">
        <f t="shared" si="52"/>
        <v>71080204014239</v>
      </c>
      <c r="B440" s="184" t="s">
        <v>439</v>
      </c>
      <c r="C440" s="133" t="s">
        <v>185</v>
      </c>
      <c r="D440" s="132" t="s">
        <v>140</v>
      </c>
      <c r="E440" s="131" t="s">
        <v>155</v>
      </c>
      <c r="F440" s="185" t="s">
        <v>106</v>
      </c>
      <c r="G440" s="130">
        <v>4239</v>
      </c>
      <c r="H440" s="16"/>
      <c r="I440" s="24"/>
      <c r="J440" s="25"/>
      <c r="K440" s="25"/>
      <c r="L440" s="28" t="s">
        <v>125</v>
      </c>
      <c r="M440" s="30">
        <v>4239</v>
      </c>
      <c r="N440" s="182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0" s="182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0" s="230" t="str">
        <f t="shared" si="46"/>
        <v xml:space="preserve"> </v>
      </c>
      <c r="Q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30" t="str">
        <f t="shared" si="47"/>
        <v xml:space="preserve"> </v>
      </c>
      <c r="S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30" t="str">
        <f t="shared" si="48"/>
        <v xml:space="preserve"> </v>
      </c>
      <c r="U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2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0" s="230" t="str">
        <f t="shared" si="49"/>
        <v xml:space="preserve"> </v>
      </c>
      <c r="X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30" t="str">
        <f t="shared" si="50"/>
        <v xml:space="preserve"> </v>
      </c>
      <c r="Z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30" t="str">
        <f t="shared" si="51"/>
        <v xml:space="preserve"> </v>
      </c>
      <c r="AB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6" customFormat="1" hidden="1">
      <c r="A441" s="183" t="str">
        <f t="shared" si="52"/>
        <v>71080204014269</v>
      </c>
      <c r="B441" s="199" t="s">
        <v>439</v>
      </c>
      <c r="C441" s="133" t="s">
        <v>185</v>
      </c>
      <c r="D441" s="132" t="s">
        <v>140</v>
      </c>
      <c r="E441" s="131" t="s">
        <v>155</v>
      </c>
      <c r="F441" s="185" t="s">
        <v>106</v>
      </c>
      <c r="G441" s="130">
        <v>4269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1" s="182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1" s="230" t="str">
        <f t="shared" si="46"/>
        <v xml:space="preserve"> </v>
      </c>
      <c r="Q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30" t="str">
        <f t="shared" si="47"/>
        <v xml:space="preserve"> </v>
      </c>
      <c r="S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30" t="str">
        <f t="shared" si="48"/>
        <v xml:space="preserve"> </v>
      </c>
      <c r="U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2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1" s="230" t="str">
        <f t="shared" si="49"/>
        <v xml:space="preserve"> </v>
      </c>
      <c r="X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30" t="str">
        <f t="shared" si="50"/>
        <v xml:space="preserve"> </v>
      </c>
      <c r="Z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30" t="str">
        <f t="shared" si="51"/>
        <v xml:space="preserve"> </v>
      </c>
      <c r="AB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6" customFormat="1" hidden="1">
      <c r="A442" s="183" t="str">
        <f t="shared" si="52"/>
        <v>71080204014639</v>
      </c>
      <c r="B442" s="184" t="s">
        <v>439</v>
      </c>
      <c r="C442" s="133" t="s">
        <v>185</v>
      </c>
      <c r="D442" s="132" t="s">
        <v>140</v>
      </c>
      <c r="E442" s="131" t="s">
        <v>155</v>
      </c>
      <c r="F442" s="185" t="s">
        <v>106</v>
      </c>
      <c r="G442" s="130">
        <v>4639</v>
      </c>
      <c r="H442" s="24"/>
      <c r="I442" s="24"/>
      <c r="J442" s="25"/>
      <c r="K442" s="25"/>
      <c r="L442" s="35" t="s">
        <v>167</v>
      </c>
      <c r="M442" s="12">
        <v>4639</v>
      </c>
      <c r="N442" s="182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2" s="182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2" s="230" t="str">
        <f t="shared" si="46"/>
        <v xml:space="preserve"> </v>
      </c>
      <c r="Q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30" t="str">
        <f t="shared" si="47"/>
        <v xml:space="preserve"> </v>
      </c>
      <c r="S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30" t="str">
        <f t="shared" si="48"/>
        <v xml:space="preserve"> </v>
      </c>
      <c r="U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2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2" s="230" t="str">
        <f t="shared" si="49"/>
        <v xml:space="preserve"> </v>
      </c>
      <c r="X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30" t="str">
        <f t="shared" si="50"/>
        <v xml:space="preserve"> </v>
      </c>
      <c r="Z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30" t="str">
        <f t="shared" si="51"/>
        <v xml:space="preserve"> </v>
      </c>
      <c r="AB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6" customFormat="1" ht="25.5" hidden="1">
      <c r="A443" s="183" t="str">
        <f t="shared" si="52"/>
        <v>71080204014819</v>
      </c>
      <c r="B443" s="184" t="s">
        <v>439</v>
      </c>
      <c r="C443" s="133" t="s">
        <v>185</v>
      </c>
      <c r="D443" s="132" t="s">
        <v>140</v>
      </c>
      <c r="E443" s="131" t="s">
        <v>155</v>
      </c>
      <c r="F443" s="185" t="s">
        <v>106</v>
      </c>
      <c r="G443" s="186" t="s">
        <v>88</v>
      </c>
      <c r="H443" s="193"/>
      <c r="I443" s="193"/>
      <c r="J443" s="194"/>
      <c r="K443" s="195"/>
      <c r="L443" s="35" t="s">
        <v>219</v>
      </c>
      <c r="M443" s="11" t="s">
        <v>88</v>
      </c>
      <c r="N443" s="182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3" s="182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3" s="230" t="str">
        <f t="shared" si="46"/>
        <v xml:space="preserve"> </v>
      </c>
      <c r="Q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30" t="str">
        <f t="shared" si="47"/>
        <v xml:space="preserve"> </v>
      </c>
      <c r="S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30" t="str">
        <f t="shared" si="48"/>
        <v xml:space="preserve"> </v>
      </c>
      <c r="U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2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3" s="230" t="str">
        <f t="shared" si="49"/>
        <v xml:space="preserve"> </v>
      </c>
      <c r="X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30" t="str">
        <f t="shared" si="50"/>
        <v xml:space="preserve"> </v>
      </c>
      <c r="Z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30" t="str">
        <f t="shared" si="51"/>
        <v xml:space="preserve"> </v>
      </c>
      <c r="AB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7" customFormat="1" ht="13.5" hidden="1">
      <c r="A444" s="183" t="str">
        <f t="shared" si="52"/>
        <v>71080204020000</v>
      </c>
      <c r="B444" s="184" t="s">
        <v>439</v>
      </c>
      <c r="C444" s="133" t="s">
        <v>185</v>
      </c>
      <c r="D444" s="132" t="s">
        <v>140</v>
      </c>
      <c r="E444" s="131" t="s">
        <v>155</v>
      </c>
      <c r="F444" s="185" t="s">
        <v>140</v>
      </c>
      <c r="G444" s="186" t="s">
        <v>440</v>
      </c>
      <c r="H444" s="145"/>
      <c r="I444" s="146"/>
      <c r="J444" s="147"/>
      <c r="K444" s="147"/>
      <c r="L444" s="26" t="s">
        <v>301</v>
      </c>
      <c r="M444" s="27"/>
      <c r="N444" s="196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44" s="196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44" s="229" t="str">
        <f t="shared" si="46"/>
        <v xml:space="preserve"> </v>
      </c>
      <c r="Q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9" t="str">
        <f t="shared" si="47"/>
        <v xml:space="preserve"> </v>
      </c>
      <c r="S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9" t="str">
        <f t="shared" si="48"/>
        <v xml:space="preserve"> </v>
      </c>
      <c r="U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6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44" s="229" t="str">
        <f t="shared" si="49"/>
        <v xml:space="preserve"> </v>
      </c>
      <c r="X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9" t="str">
        <f t="shared" si="50"/>
        <v xml:space="preserve"> </v>
      </c>
      <c r="Z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9" t="str">
        <f t="shared" si="51"/>
        <v xml:space="preserve"> </v>
      </c>
      <c r="AB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6" customFormat="1" ht="25.5" hidden="1">
      <c r="A445" s="183" t="str">
        <f t="shared" si="52"/>
        <v>71080204024511</v>
      </c>
      <c r="B445" s="184" t="s">
        <v>439</v>
      </c>
      <c r="C445" s="133" t="s">
        <v>185</v>
      </c>
      <c r="D445" s="132" t="s">
        <v>140</v>
      </c>
      <c r="E445" s="131" t="s">
        <v>155</v>
      </c>
      <c r="F445" s="185" t="s">
        <v>140</v>
      </c>
      <c r="G445" s="130">
        <v>4511</v>
      </c>
      <c r="H445" s="24"/>
      <c r="I445" s="24"/>
      <c r="J445" s="25"/>
      <c r="K445" s="25"/>
      <c r="L445" s="28" t="s">
        <v>217</v>
      </c>
      <c r="M445" s="11">
        <v>4511</v>
      </c>
      <c r="N445" s="182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45" s="182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45" s="230" t="str">
        <f t="shared" si="46"/>
        <v xml:space="preserve"> </v>
      </c>
      <c r="Q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30" t="str">
        <f t="shared" si="47"/>
        <v xml:space="preserve"> </v>
      </c>
      <c r="S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30" t="str">
        <f t="shared" si="48"/>
        <v xml:space="preserve"> </v>
      </c>
      <c r="U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2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45" s="230" t="str">
        <f t="shared" si="49"/>
        <v xml:space="preserve"> </v>
      </c>
      <c r="X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30" t="str">
        <f t="shared" si="50"/>
        <v xml:space="preserve"> </v>
      </c>
      <c r="Z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30" t="str">
        <f t="shared" si="51"/>
        <v xml:space="preserve"> </v>
      </c>
      <c r="AB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7" customFormat="1" ht="13.5" hidden="1">
      <c r="A446" s="183" t="str">
        <f t="shared" si="52"/>
        <v>71080204030000</v>
      </c>
      <c r="B446" s="184" t="s">
        <v>439</v>
      </c>
      <c r="C446" s="133" t="s">
        <v>185</v>
      </c>
      <c r="D446" s="132" t="s">
        <v>140</v>
      </c>
      <c r="E446" s="131" t="s">
        <v>155</v>
      </c>
      <c r="F446" s="185" t="s">
        <v>442</v>
      </c>
      <c r="G446" s="186" t="s">
        <v>440</v>
      </c>
      <c r="H446" s="145"/>
      <c r="I446" s="146"/>
      <c r="J446" s="147"/>
      <c r="K446" s="147"/>
      <c r="L446" s="26" t="s">
        <v>302</v>
      </c>
      <c r="M446" s="27"/>
      <c r="N446" s="196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46" s="196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46" s="229" t="str">
        <f t="shared" si="46"/>
        <v xml:space="preserve"> </v>
      </c>
      <c r="Q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9" t="str">
        <f t="shared" si="47"/>
        <v xml:space="preserve"> </v>
      </c>
      <c r="S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9" t="str">
        <f t="shared" si="48"/>
        <v xml:space="preserve"> </v>
      </c>
      <c r="U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6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46" s="229" t="str">
        <f t="shared" si="49"/>
        <v xml:space="preserve"> </v>
      </c>
      <c r="X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9" t="str">
        <f t="shared" si="50"/>
        <v xml:space="preserve"> </v>
      </c>
      <c r="Z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9" t="str">
        <f t="shared" si="51"/>
        <v xml:space="preserve"> </v>
      </c>
      <c r="AB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6" customFormat="1" hidden="1">
      <c r="A447" s="183" t="str">
        <f t="shared" si="52"/>
        <v>71080204035113</v>
      </c>
      <c r="B447" s="184" t="s">
        <v>439</v>
      </c>
      <c r="C447" s="133" t="s">
        <v>185</v>
      </c>
      <c r="D447" s="132" t="s">
        <v>140</v>
      </c>
      <c r="E447" s="131" t="s">
        <v>155</v>
      </c>
      <c r="F447" s="185" t="s">
        <v>442</v>
      </c>
      <c r="G447" s="130">
        <v>5113</v>
      </c>
      <c r="H447" s="24"/>
      <c r="I447" s="24"/>
      <c r="J447" s="25"/>
      <c r="K447" s="25"/>
      <c r="L447" s="31" t="s">
        <v>143</v>
      </c>
      <c r="M447" s="47">
        <v>5113</v>
      </c>
      <c r="N447" s="182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47" s="182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47" s="230" t="str">
        <f t="shared" si="46"/>
        <v xml:space="preserve"> </v>
      </c>
      <c r="Q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30" t="str">
        <f t="shared" si="47"/>
        <v xml:space="preserve"> </v>
      </c>
      <c r="S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30" t="str">
        <f t="shared" si="48"/>
        <v xml:space="preserve"> </v>
      </c>
      <c r="U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2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47" s="230" t="str">
        <f t="shared" si="49"/>
        <v xml:space="preserve"> </v>
      </c>
      <c r="X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30" t="str">
        <f t="shared" si="50"/>
        <v xml:space="preserve"> </v>
      </c>
      <c r="Z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30" t="str">
        <f t="shared" si="51"/>
        <v xml:space="preserve"> </v>
      </c>
      <c r="AB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2" customFormat="1" ht="12.75">
      <c r="A448" s="183" t="str">
        <f t="shared" si="52"/>
        <v>71080205000000</v>
      </c>
      <c r="B448" s="184" t="s">
        <v>439</v>
      </c>
      <c r="C448" s="133" t="s">
        <v>185</v>
      </c>
      <c r="D448" s="132" t="s">
        <v>140</v>
      </c>
      <c r="E448" s="131" t="s">
        <v>149</v>
      </c>
      <c r="F448" s="185" t="s">
        <v>441</v>
      </c>
      <c r="G448" s="186" t="s">
        <v>440</v>
      </c>
      <c r="H448" s="150">
        <v>2825</v>
      </c>
      <c r="I448" s="151" t="s">
        <v>185</v>
      </c>
      <c r="J448" s="152">
        <v>2</v>
      </c>
      <c r="K448" s="152">
        <v>5</v>
      </c>
      <c r="L448" s="153" t="s">
        <v>303</v>
      </c>
      <c r="M448" s="154"/>
      <c r="N448" s="191">
        <f>+'havelvac 7.2'!N464+'havelvac 7.3'!N464+'havelvac 7.4'!N464+'havelvac 7.5'!N464+'havelvac 7.6'!N464+'havelvac 7.7'!N464+'havelvac 7.9'!N464+'havelvac 7.8'!N464+'havelvac 7.10'!N464+'havelvac 7.11'!N464+'havelvac 7.12'!N464+'havelvac 7.13'!N462</f>
        <v>0</v>
      </c>
      <c r="O448" s="191">
        <f>+'havelvac 7.2'!O464+'havelvac 7.3'!O464+'havelvac 7.4'!O464+'havelvac 7.5'!O464+'havelvac 7.6'!O464+'havelvac 7.7'!O464+'havelvac 7.9'!O464+'havelvac 7.8'!O464+'havelvac 7.10'!O464+'havelvac 7.11'!O464+'havelvac 7.12'!O464+'havelvac 7.13'!O462</f>
        <v>0</v>
      </c>
      <c r="P448" s="228" t="str">
        <f t="shared" si="46"/>
        <v xml:space="preserve"> </v>
      </c>
      <c r="Q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8" t="str">
        <f t="shared" si="47"/>
        <v xml:space="preserve"> </v>
      </c>
      <c r="S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8" t="str">
        <f t="shared" si="48"/>
        <v xml:space="preserve"> </v>
      </c>
      <c r="U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1">
        <f>+'havelvac 7.2'!P464+'havelvac 7.3'!P464+'havelvac 7.4'!P464+'havelvac 7.5'!P464+'havelvac 7.6'!P464+'havelvac 7.7'!P464+'havelvac 7.9'!P464+'havelvac 7.8'!P464+'havelvac 7.10'!P464+'havelvac 7.11'!P464+'havelvac 7.12'!P464+'havelvac 7.13'!P462</f>
        <v>0</v>
      </c>
      <c r="W448" s="228" t="str">
        <f t="shared" si="49"/>
        <v xml:space="preserve"> </v>
      </c>
      <c r="X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8" t="str">
        <f t="shared" si="50"/>
        <v xml:space="preserve"> </v>
      </c>
      <c r="Z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8" t="str">
        <f t="shared" si="51"/>
        <v xml:space="preserve"> </v>
      </c>
      <c r="AB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6" customFormat="1" ht="12.75">
      <c r="A449" s="183" t="str">
        <f t="shared" si="52"/>
        <v>71080205000001</v>
      </c>
      <c r="B449" s="184" t="s">
        <v>439</v>
      </c>
      <c r="C449" s="133" t="s">
        <v>185</v>
      </c>
      <c r="D449" s="132" t="s">
        <v>140</v>
      </c>
      <c r="E449" s="131" t="s">
        <v>149</v>
      </c>
      <c r="F449" s="185" t="s">
        <v>441</v>
      </c>
      <c r="G449" s="186" t="s">
        <v>96</v>
      </c>
      <c r="H449" s="24"/>
      <c r="I449" s="24"/>
      <c r="J449" s="25"/>
      <c r="K449" s="25"/>
      <c r="L449" s="29" t="s">
        <v>108</v>
      </c>
      <c r="M449" s="30"/>
      <c r="N449" s="189">
        <f>+'havelvac 7.2'!N465+'havelvac 7.3'!N465+'havelvac 7.4'!N465+'havelvac 7.5'!N465+'havelvac 7.6'!N465+'havelvac 7.7'!N465+'havelvac 7.9'!N465+'havelvac 7.8'!N465+'havelvac 7.10'!N465+'havelvac 7.11'!N465+'havelvac 7.12'!N465+'havelvac 7.13'!N463</f>
        <v>0</v>
      </c>
      <c r="O449" s="189">
        <f>+'havelvac 7.2'!O465+'havelvac 7.3'!O465+'havelvac 7.4'!O465+'havelvac 7.5'!O465+'havelvac 7.6'!O465+'havelvac 7.7'!O465+'havelvac 7.9'!O465+'havelvac 7.8'!O465+'havelvac 7.10'!O465+'havelvac 7.11'!O465+'havelvac 7.12'!O465+'havelvac 7.13'!O463</f>
        <v>0</v>
      </c>
      <c r="P449" s="226" t="str">
        <f t="shared" si="46"/>
        <v xml:space="preserve"> </v>
      </c>
      <c r="Q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6" t="str">
        <f t="shared" si="47"/>
        <v xml:space="preserve"> </v>
      </c>
      <c r="S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6" t="str">
        <f t="shared" si="48"/>
        <v xml:space="preserve"> </v>
      </c>
      <c r="U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9">
        <f>+'havelvac 7.2'!P465+'havelvac 7.3'!P465+'havelvac 7.4'!P465+'havelvac 7.5'!P465+'havelvac 7.6'!P465+'havelvac 7.7'!P465+'havelvac 7.9'!P465+'havelvac 7.8'!P465+'havelvac 7.10'!P465+'havelvac 7.11'!P465+'havelvac 7.12'!P465+'havelvac 7.13'!P463</f>
        <v>0</v>
      </c>
      <c r="W449" s="226" t="str">
        <f t="shared" si="49"/>
        <v xml:space="preserve"> </v>
      </c>
      <c r="X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6" t="str">
        <f t="shared" si="50"/>
        <v xml:space="preserve"> </v>
      </c>
      <c r="Z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6" t="str">
        <f t="shared" si="51"/>
        <v xml:space="preserve"> </v>
      </c>
      <c r="AB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7" customFormat="1" ht="13.5">
      <c r="A450" s="183" t="str">
        <f t="shared" si="52"/>
        <v>71080205010000</v>
      </c>
      <c r="B450" s="184" t="s">
        <v>439</v>
      </c>
      <c r="C450" s="133" t="s">
        <v>185</v>
      </c>
      <c r="D450" s="132" t="s">
        <v>140</v>
      </c>
      <c r="E450" s="131" t="s">
        <v>149</v>
      </c>
      <c r="F450" s="185" t="s">
        <v>106</v>
      </c>
      <c r="G450" s="186" t="s">
        <v>440</v>
      </c>
      <c r="H450" s="145"/>
      <c r="I450" s="146"/>
      <c r="J450" s="147"/>
      <c r="K450" s="147"/>
      <c r="L450" s="26" t="s">
        <v>304</v>
      </c>
      <c r="M450" s="27"/>
      <c r="N450" s="196">
        <f>+'havelvac 7.2'!N466+'havelvac 7.3'!N466+'havelvac 7.4'!N466+'havelvac 7.5'!N466+'havelvac 7.6'!N466+'havelvac 7.7'!N466+'havelvac 7.9'!N466+'havelvac 7.8'!N466+'havelvac 7.10'!N466+'havelvac 7.11'!N466+'havelvac 7.12'!N466+'havelvac 7.13'!N464</f>
        <v>0</v>
      </c>
      <c r="O450" s="196">
        <f>+'havelvac 7.2'!O466+'havelvac 7.3'!O466+'havelvac 7.4'!O466+'havelvac 7.5'!O466+'havelvac 7.6'!O466+'havelvac 7.7'!O466+'havelvac 7.9'!O466+'havelvac 7.8'!O466+'havelvac 7.10'!O466+'havelvac 7.11'!O466+'havelvac 7.12'!O466+'havelvac 7.13'!O464</f>
        <v>0</v>
      </c>
      <c r="P450" s="229" t="str">
        <f t="shared" si="46"/>
        <v xml:space="preserve"> </v>
      </c>
      <c r="Q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9" t="str">
        <f t="shared" si="47"/>
        <v xml:space="preserve"> </v>
      </c>
      <c r="S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9" t="str">
        <f t="shared" si="48"/>
        <v xml:space="preserve"> </v>
      </c>
      <c r="U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6">
        <f>+'havelvac 7.2'!P466+'havelvac 7.3'!P466+'havelvac 7.4'!P466+'havelvac 7.5'!P466+'havelvac 7.6'!P466+'havelvac 7.7'!P466+'havelvac 7.9'!P466+'havelvac 7.8'!P466+'havelvac 7.10'!P466+'havelvac 7.11'!P466+'havelvac 7.12'!P466+'havelvac 7.13'!P464</f>
        <v>0</v>
      </c>
      <c r="W450" s="229" t="str">
        <f t="shared" si="49"/>
        <v xml:space="preserve"> </v>
      </c>
      <c r="X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9" t="str">
        <f t="shared" si="50"/>
        <v xml:space="preserve"> </v>
      </c>
      <c r="Z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9" t="str">
        <f t="shared" si="51"/>
        <v xml:space="preserve"> </v>
      </c>
      <c r="AB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6" customFormat="1" ht="25.5">
      <c r="A451" s="183" t="str">
        <f t="shared" si="52"/>
        <v>71080205014511</v>
      </c>
      <c r="B451" s="184" t="s">
        <v>439</v>
      </c>
      <c r="C451" s="133" t="s">
        <v>185</v>
      </c>
      <c r="D451" s="132" t="s">
        <v>140</v>
      </c>
      <c r="E451" s="131" t="s">
        <v>149</v>
      </c>
      <c r="F451" s="185" t="s">
        <v>106</v>
      </c>
      <c r="G451" s="130">
        <v>4511</v>
      </c>
      <c r="H451" s="24"/>
      <c r="I451" s="24"/>
      <c r="J451" s="25"/>
      <c r="K451" s="25"/>
      <c r="L451" s="28" t="s">
        <v>217</v>
      </c>
      <c r="M451" s="11">
        <v>4511</v>
      </c>
      <c r="N451" s="182">
        <f>+'havelvac 7.2'!N467+'havelvac 7.3'!N467+'havelvac 7.4'!N467+'havelvac 7.5'!N467+'havelvac 7.6'!N467+'havelvac 7.7'!N467+'havelvac 7.9'!N467+'havelvac 7.8'!N467+'havelvac 7.10'!N467+'havelvac 7.11'!N467+'havelvac 7.12'!N467+'havelvac 7.13'!N465</f>
        <v>0</v>
      </c>
      <c r="O451" s="182">
        <f>+'havelvac 7.2'!O467+'havelvac 7.3'!O467+'havelvac 7.4'!O467+'havelvac 7.5'!O467+'havelvac 7.6'!O467+'havelvac 7.7'!O467+'havelvac 7.9'!O467+'havelvac 7.8'!O467+'havelvac 7.10'!O467+'havelvac 7.11'!O467+'havelvac 7.12'!O467+'havelvac 7.13'!O465</f>
        <v>0</v>
      </c>
      <c r="P451" s="230" t="str">
        <f t="shared" si="46"/>
        <v xml:space="preserve"> </v>
      </c>
      <c r="Q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30" t="str">
        <f t="shared" si="47"/>
        <v xml:space="preserve"> </v>
      </c>
      <c r="S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30" t="str">
        <f t="shared" si="48"/>
        <v xml:space="preserve"> </v>
      </c>
      <c r="U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2">
        <f>+'havelvac 7.2'!P467+'havelvac 7.3'!P467+'havelvac 7.4'!P467+'havelvac 7.5'!P467+'havelvac 7.6'!P467+'havelvac 7.7'!P467+'havelvac 7.9'!P467+'havelvac 7.8'!P467+'havelvac 7.10'!P467+'havelvac 7.11'!P467+'havelvac 7.12'!P467+'havelvac 7.13'!P465</f>
        <v>0</v>
      </c>
      <c r="W451" s="230" t="str">
        <f t="shared" si="49"/>
        <v xml:space="preserve"> </v>
      </c>
      <c r="X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30" t="str">
        <f t="shared" si="50"/>
        <v xml:space="preserve"> </v>
      </c>
      <c r="Z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30" t="str">
        <f t="shared" si="51"/>
        <v xml:space="preserve"> </v>
      </c>
      <c r="AB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7" customFormat="1" ht="13.5" hidden="1">
      <c r="A452" s="183" t="str">
        <f t="shared" si="52"/>
        <v>71080205020000</v>
      </c>
      <c r="B452" s="184" t="s">
        <v>439</v>
      </c>
      <c r="C452" s="133" t="s">
        <v>185</v>
      </c>
      <c r="D452" s="132" t="s">
        <v>140</v>
      </c>
      <c r="E452" s="131" t="s">
        <v>149</v>
      </c>
      <c r="F452" s="185" t="s">
        <v>140</v>
      </c>
      <c r="G452" s="186" t="s">
        <v>440</v>
      </c>
      <c r="H452" s="145"/>
      <c r="I452" s="146"/>
      <c r="J452" s="147"/>
      <c r="K452" s="147"/>
      <c r="L452" s="26" t="s">
        <v>305</v>
      </c>
      <c r="M452" s="27"/>
      <c r="N452" s="196">
        <f>+'havelvac 7.2'!N468+'havelvac 7.3'!N468+'havelvac 7.4'!N468+'havelvac 7.5'!N468+'havelvac 7.6'!N468+'havelvac 7.7'!N468+'havelvac 7.9'!N468+'havelvac 7.8'!N468+'havelvac 7.10'!N468+'havelvac 7.11'!N468+'havelvac 7.12'!N468+'havelvac 7.13'!N466</f>
        <v>0</v>
      </c>
      <c r="O452" s="196">
        <f>+'havelvac 7.2'!O468+'havelvac 7.3'!O468+'havelvac 7.4'!O468+'havelvac 7.5'!O468+'havelvac 7.6'!O468+'havelvac 7.7'!O468+'havelvac 7.9'!O468+'havelvac 7.8'!O468+'havelvac 7.10'!O468+'havelvac 7.11'!O468+'havelvac 7.12'!O468+'havelvac 7.13'!O466</f>
        <v>0</v>
      </c>
      <c r="P452" s="229" t="str">
        <f t="shared" si="46"/>
        <v xml:space="preserve"> </v>
      </c>
      <c r="Q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9" t="str">
        <f t="shared" si="47"/>
        <v xml:space="preserve"> </v>
      </c>
      <c r="S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9" t="str">
        <f t="shared" si="48"/>
        <v xml:space="preserve"> </v>
      </c>
      <c r="U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6">
        <f>+'havelvac 7.2'!P468+'havelvac 7.3'!P468+'havelvac 7.4'!P468+'havelvac 7.5'!P468+'havelvac 7.6'!P468+'havelvac 7.7'!P468+'havelvac 7.9'!P468+'havelvac 7.8'!P468+'havelvac 7.10'!P468+'havelvac 7.11'!P468+'havelvac 7.12'!P468+'havelvac 7.13'!P466</f>
        <v>0</v>
      </c>
      <c r="W452" s="229" t="str">
        <f t="shared" si="49"/>
        <v xml:space="preserve"> </v>
      </c>
      <c r="X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9" t="str">
        <f t="shared" si="50"/>
        <v xml:space="preserve"> </v>
      </c>
      <c r="Z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9" t="str">
        <f t="shared" si="51"/>
        <v xml:space="preserve"> </v>
      </c>
      <c r="AB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6" customFormat="1" ht="25.5" hidden="1">
      <c r="A453" s="183" t="str">
        <f t="shared" si="52"/>
        <v>71080205024511</v>
      </c>
      <c r="B453" s="184" t="s">
        <v>439</v>
      </c>
      <c r="C453" s="133" t="s">
        <v>185</v>
      </c>
      <c r="D453" s="132" t="s">
        <v>140</v>
      </c>
      <c r="E453" s="131" t="s">
        <v>149</v>
      </c>
      <c r="F453" s="185" t="s">
        <v>140</v>
      </c>
      <c r="G453" s="130">
        <v>4511</v>
      </c>
      <c r="H453" s="24"/>
      <c r="I453" s="24"/>
      <c r="J453" s="25"/>
      <c r="K453" s="25"/>
      <c r="L453" s="28" t="s">
        <v>217</v>
      </c>
      <c r="M453" s="11">
        <v>4511</v>
      </c>
      <c r="N453" s="182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3" s="182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3" s="230" t="str">
        <f t="shared" si="46"/>
        <v xml:space="preserve"> </v>
      </c>
      <c r="Q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30" t="str">
        <f t="shared" si="47"/>
        <v xml:space="preserve"> </v>
      </c>
      <c r="S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30" t="str">
        <f t="shared" si="48"/>
        <v xml:space="preserve"> </v>
      </c>
      <c r="U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2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3" s="230" t="str">
        <f t="shared" si="49"/>
        <v xml:space="preserve"> </v>
      </c>
      <c r="X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30" t="str">
        <f t="shared" si="50"/>
        <v xml:space="preserve"> </v>
      </c>
      <c r="Z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30" t="str">
        <f t="shared" si="51"/>
        <v xml:space="preserve"> </v>
      </c>
      <c r="AB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2" customFormat="1" ht="25.5">
      <c r="A454" s="183" t="str">
        <f t="shared" si="52"/>
        <v>71080207000000</v>
      </c>
      <c r="B454" s="184" t="s">
        <v>439</v>
      </c>
      <c r="C454" s="133" t="s">
        <v>185</v>
      </c>
      <c r="D454" s="132" t="s">
        <v>140</v>
      </c>
      <c r="E454" s="131" t="s">
        <v>183</v>
      </c>
      <c r="F454" s="185" t="s">
        <v>441</v>
      </c>
      <c r="G454" s="186" t="s">
        <v>440</v>
      </c>
      <c r="H454" s="150">
        <v>2827</v>
      </c>
      <c r="I454" s="151" t="s">
        <v>185</v>
      </c>
      <c r="J454" s="152">
        <v>2</v>
      </c>
      <c r="K454" s="152">
        <v>7</v>
      </c>
      <c r="L454" s="153" t="s">
        <v>306</v>
      </c>
      <c r="M454" s="154"/>
      <c r="N454" s="191">
        <f>+'havelvac 7.2'!N473+'havelvac 7.3'!N473+'havelvac 7.4'!N473+'havelvac 7.5'!N473+'havelvac 7.6'!N473+'havelvac 7.7'!N473+'havelvac 7.9'!N473+'havelvac 7.8'!N473+'havelvac 7.10'!N473+'havelvac 7.11'!N473+'havelvac 7.12'!N473+'havelvac 7.13'!N468</f>
        <v>0</v>
      </c>
      <c r="O454" s="191">
        <f>+'havelvac 7.2'!O473+'havelvac 7.3'!O473+'havelvac 7.4'!O473+'havelvac 7.5'!O473+'havelvac 7.6'!O473+'havelvac 7.7'!O473+'havelvac 7.9'!O473+'havelvac 7.8'!O473+'havelvac 7.10'!O473+'havelvac 7.11'!O473+'havelvac 7.12'!O473+'havelvac 7.13'!O468</f>
        <v>0</v>
      </c>
      <c r="P454" s="228" t="str">
        <f t="shared" si="46"/>
        <v xml:space="preserve"> </v>
      </c>
      <c r="Q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8" t="str">
        <f t="shared" si="47"/>
        <v xml:space="preserve"> </v>
      </c>
      <c r="S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8" t="str">
        <f t="shared" si="48"/>
        <v xml:space="preserve"> </v>
      </c>
      <c r="U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1">
        <f>+'havelvac 7.2'!P473+'havelvac 7.3'!P473+'havelvac 7.4'!P473+'havelvac 7.5'!P473+'havelvac 7.6'!P473+'havelvac 7.7'!P473+'havelvac 7.9'!P473+'havelvac 7.8'!P473+'havelvac 7.10'!P473+'havelvac 7.11'!P473+'havelvac 7.12'!P473+'havelvac 7.13'!P468</f>
        <v>0</v>
      </c>
      <c r="W454" s="228" t="str">
        <f t="shared" si="49"/>
        <v xml:space="preserve"> </v>
      </c>
      <c r="X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8" t="str">
        <f t="shared" si="50"/>
        <v xml:space="preserve"> </v>
      </c>
      <c r="Z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8" t="str">
        <f t="shared" si="51"/>
        <v xml:space="preserve"> </v>
      </c>
      <c r="AB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6" customFormat="1" ht="12.75">
      <c r="A455" s="183" t="str">
        <f t="shared" si="52"/>
        <v>71080207000001</v>
      </c>
      <c r="B455" s="184" t="s">
        <v>439</v>
      </c>
      <c r="C455" s="133" t="s">
        <v>185</v>
      </c>
      <c r="D455" s="132" t="s">
        <v>140</v>
      </c>
      <c r="E455" s="131" t="s">
        <v>183</v>
      </c>
      <c r="F455" s="185" t="s">
        <v>441</v>
      </c>
      <c r="G455" s="186" t="s">
        <v>96</v>
      </c>
      <c r="H455" s="24"/>
      <c r="I455" s="24"/>
      <c r="J455" s="25"/>
      <c r="K455" s="25"/>
      <c r="L455" s="29" t="s">
        <v>108</v>
      </c>
      <c r="M455" s="30"/>
      <c r="N455" s="189">
        <f>+'havelvac 7.2'!N474+'havelvac 7.3'!N474+'havelvac 7.4'!N474+'havelvac 7.5'!N474+'havelvac 7.6'!N474+'havelvac 7.7'!N474+'havelvac 7.9'!N474+'havelvac 7.8'!N474+'havelvac 7.10'!N474+'havelvac 7.11'!N474+'havelvac 7.12'!N474+'havelvac 7.13'!N469</f>
        <v>0</v>
      </c>
      <c r="O455" s="189">
        <f>+'havelvac 7.2'!O474+'havelvac 7.3'!O474+'havelvac 7.4'!O474+'havelvac 7.5'!O474+'havelvac 7.6'!O474+'havelvac 7.7'!O474+'havelvac 7.9'!O474+'havelvac 7.8'!O474+'havelvac 7.10'!O474+'havelvac 7.11'!O474+'havelvac 7.12'!O474+'havelvac 7.13'!O469</f>
        <v>0</v>
      </c>
      <c r="P455" s="226" t="str">
        <f t="shared" si="46"/>
        <v xml:space="preserve"> </v>
      </c>
      <c r="Q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6" t="str">
        <f t="shared" si="47"/>
        <v xml:space="preserve"> </v>
      </c>
      <c r="S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6" t="str">
        <f t="shared" si="48"/>
        <v xml:space="preserve"> </v>
      </c>
      <c r="U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9">
        <f>+'havelvac 7.2'!P474+'havelvac 7.3'!P474+'havelvac 7.4'!P474+'havelvac 7.5'!P474+'havelvac 7.6'!P474+'havelvac 7.7'!P474+'havelvac 7.9'!P474+'havelvac 7.8'!P474+'havelvac 7.10'!P474+'havelvac 7.11'!P474+'havelvac 7.12'!P474+'havelvac 7.13'!P469</f>
        <v>0</v>
      </c>
      <c r="W455" s="226" t="str">
        <f t="shared" si="49"/>
        <v xml:space="preserve"> </v>
      </c>
      <c r="X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6" t="str">
        <f t="shared" si="50"/>
        <v xml:space="preserve"> </v>
      </c>
      <c r="Z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6" t="str">
        <f t="shared" si="51"/>
        <v xml:space="preserve"> </v>
      </c>
      <c r="AB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7" customFormat="1" ht="13.5">
      <c r="A456" s="183" t="str">
        <f t="shared" si="52"/>
        <v>71080207010000</v>
      </c>
      <c r="B456" s="184" t="s">
        <v>439</v>
      </c>
      <c r="C456" s="133" t="s">
        <v>185</v>
      </c>
      <c r="D456" s="132" t="s">
        <v>140</v>
      </c>
      <c r="E456" s="131" t="s">
        <v>183</v>
      </c>
      <c r="F456" s="185" t="s">
        <v>106</v>
      </c>
      <c r="G456" s="186" t="s">
        <v>440</v>
      </c>
      <c r="H456" s="145"/>
      <c r="I456" s="146"/>
      <c r="J456" s="147"/>
      <c r="K456" s="147"/>
      <c r="L456" s="26" t="s">
        <v>307</v>
      </c>
      <c r="M456" s="27"/>
      <c r="N456" s="196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56" s="196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56" s="229" t="str">
        <f t="shared" si="46"/>
        <v xml:space="preserve"> </v>
      </c>
      <c r="Q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9" t="str">
        <f t="shared" si="47"/>
        <v xml:space="preserve"> </v>
      </c>
      <c r="S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9" t="str">
        <f t="shared" si="48"/>
        <v xml:space="preserve"> </v>
      </c>
      <c r="U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6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56" s="229" t="str">
        <f t="shared" si="49"/>
        <v xml:space="preserve"> </v>
      </c>
      <c r="X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9" t="str">
        <f t="shared" si="50"/>
        <v xml:space="preserve"> </v>
      </c>
      <c r="Z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9" t="str">
        <f t="shared" si="51"/>
        <v xml:space="preserve"> </v>
      </c>
      <c r="AB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6" customFormat="1">
      <c r="A457" s="183" t="str">
        <f t="shared" si="52"/>
        <v>71080207014239</v>
      </c>
      <c r="B457" s="184" t="s">
        <v>439</v>
      </c>
      <c r="C457" s="133" t="s">
        <v>185</v>
      </c>
      <c r="D457" s="132" t="s">
        <v>140</v>
      </c>
      <c r="E457" s="131" t="s">
        <v>183</v>
      </c>
      <c r="F457" s="185" t="s">
        <v>106</v>
      </c>
      <c r="G457" s="130">
        <v>4239</v>
      </c>
      <c r="H457" s="16"/>
      <c r="I457" s="24"/>
      <c r="J457" s="25"/>
      <c r="K457" s="25"/>
      <c r="L457" s="28" t="s">
        <v>125</v>
      </c>
      <c r="M457" s="30">
        <v>4239</v>
      </c>
      <c r="N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7.13'!N474</f>
        <v>#REF!</v>
      </c>
      <c r="O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7.13'!O474</f>
        <v>#REF!</v>
      </c>
      <c r="P457" s="230" t="str">
        <f t="shared" si="46"/>
        <v xml:space="preserve"> </v>
      </c>
      <c r="Q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30" t="str">
        <f t="shared" si="47"/>
        <v xml:space="preserve"> </v>
      </c>
      <c r="S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30" t="str">
        <f t="shared" si="48"/>
        <v xml:space="preserve"> </v>
      </c>
      <c r="U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7.13'!P474</f>
        <v>#REF!</v>
      </c>
      <c r="W457" s="230" t="str">
        <f t="shared" si="49"/>
        <v xml:space="preserve"> </v>
      </c>
      <c r="X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30" t="str">
        <f t="shared" si="50"/>
        <v xml:space="preserve"> </v>
      </c>
      <c r="Z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30" t="str">
        <f t="shared" si="51"/>
        <v xml:space="preserve"> </v>
      </c>
      <c r="AB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6" customFormat="1" ht="25.5">
      <c r="A458" s="183" t="str">
        <f t="shared" si="52"/>
        <v>71080207014251</v>
      </c>
      <c r="B458" s="184" t="s">
        <v>439</v>
      </c>
      <c r="C458" s="133" t="s">
        <v>185</v>
      </c>
      <c r="D458" s="132" t="s">
        <v>140</v>
      </c>
      <c r="E458" s="131" t="s">
        <v>183</v>
      </c>
      <c r="F458" s="185" t="s">
        <v>106</v>
      </c>
      <c r="G458" s="130">
        <v>4251</v>
      </c>
      <c r="H458" s="24"/>
      <c r="I458" s="24"/>
      <c r="J458" s="25"/>
      <c r="K458" s="25"/>
      <c r="L458" s="29" t="s">
        <v>142</v>
      </c>
      <c r="M458" s="30">
        <v>4251</v>
      </c>
      <c r="N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7.13'!N475</f>
        <v>#REF!</v>
      </c>
      <c r="O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7.13'!O475</f>
        <v>#REF!</v>
      </c>
      <c r="P458" s="230" t="str">
        <f t="shared" si="46"/>
        <v xml:space="preserve"> </v>
      </c>
      <c r="Q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30" t="str">
        <f t="shared" si="47"/>
        <v xml:space="preserve"> </v>
      </c>
      <c r="S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30" t="str">
        <f t="shared" si="48"/>
        <v xml:space="preserve"> </v>
      </c>
      <c r="U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7.13'!P475</f>
        <v>#REF!</v>
      </c>
      <c r="W458" s="230" t="str">
        <f t="shared" si="49"/>
        <v xml:space="preserve"> </v>
      </c>
      <c r="X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30" t="str">
        <f t="shared" si="50"/>
        <v xml:space="preserve"> </v>
      </c>
      <c r="Z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30" t="str">
        <f t="shared" si="51"/>
        <v xml:space="preserve"> </v>
      </c>
      <c r="AB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8" customFormat="1" ht="27" hidden="1">
      <c r="A459" s="183" t="str">
        <f t="shared" si="52"/>
        <v>71080300000000</v>
      </c>
      <c r="B459" s="184" t="s">
        <v>439</v>
      </c>
      <c r="C459" s="133" t="s">
        <v>185</v>
      </c>
      <c r="D459" s="132" t="s">
        <v>442</v>
      </c>
      <c r="E459" s="131" t="s">
        <v>441</v>
      </c>
      <c r="F459" s="185" t="s">
        <v>441</v>
      </c>
      <c r="G459" s="186" t="s">
        <v>440</v>
      </c>
      <c r="H459" s="174" t="s">
        <v>308</v>
      </c>
      <c r="I459" s="165" t="s">
        <v>185</v>
      </c>
      <c r="J459" s="166">
        <v>3</v>
      </c>
      <c r="K459" s="166">
        <v>0</v>
      </c>
      <c r="L459" s="167" t="s">
        <v>309</v>
      </c>
      <c r="M459" s="175"/>
      <c r="N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7" t="str">
        <f t="shared" si="46"/>
        <v xml:space="preserve"> </v>
      </c>
      <c r="Q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7" t="str">
        <f t="shared" si="47"/>
        <v xml:space="preserve"> </v>
      </c>
      <c r="S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7" t="str">
        <f t="shared" si="48"/>
        <v xml:space="preserve"> </v>
      </c>
      <c r="U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7" t="str">
        <f t="shared" si="49"/>
        <v xml:space="preserve"> </v>
      </c>
      <c r="X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7" t="str">
        <f t="shared" si="50"/>
        <v xml:space="preserve"> </v>
      </c>
      <c r="Z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7" t="str">
        <f t="shared" si="51"/>
        <v xml:space="preserve"> </v>
      </c>
      <c r="AB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6" customFormat="1" ht="12.75" hidden="1">
      <c r="A460" s="183" t="str">
        <f t="shared" si="52"/>
        <v>71080300000001</v>
      </c>
      <c r="B460" s="184" t="s">
        <v>439</v>
      </c>
      <c r="C460" s="133" t="s">
        <v>185</v>
      </c>
      <c r="D460" s="132" t="s">
        <v>442</v>
      </c>
      <c r="E460" s="131" t="s">
        <v>441</v>
      </c>
      <c r="F460" s="185" t="s">
        <v>441</v>
      </c>
      <c r="G460" s="186" t="s">
        <v>96</v>
      </c>
      <c r="H460" s="24"/>
      <c r="I460" s="17"/>
      <c r="J460" s="18"/>
      <c r="K460" s="18"/>
      <c r="L460" s="29" t="s">
        <v>110</v>
      </c>
      <c r="M460" s="30"/>
      <c r="N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6" t="str">
        <f t="shared" si="46"/>
        <v xml:space="preserve"> </v>
      </c>
      <c r="Q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6" t="str">
        <f t="shared" si="47"/>
        <v xml:space="preserve"> </v>
      </c>
      <c r="S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6" t="str">
        <f t="shared" si="48"/>
        <v xml:space="preserve"> </v>
      </c>
      <c r="U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6" t="str">
        <f t="shared" si="49"/>
        <v xml:space="preserve"> </v>
      </c>
      <c r="X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6" t="str">
        <f t="shared" si="50"/>
        <v xml:space="preserve"> </v>
      </c>
      <c r="Z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6" t="str">
        <f t="shared" si="51"/>
        <v xml:space="preserve"> </v>
      </c>
      <c r="AB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2" customFormat="1" ht="12.75" hidden="1">
      <c r="A461" s="183" t="str">
        <f t="shared" si="52"/>
        <v>71080301000000</v>
      </c>
      <c r="B461" s="184" t="s">
        <v>439</v>
      </c>
      <c r="C461" s="133" t="s">
        <v>185</v>
      </c>
      <c r="D461" s="132" t="s">
        <v>442</v>
      </c>
      <c r="E461" s="131" t="s">
        <v>106</v>
      </c>
      <c r="F461" s="185" t="s">
        <v>441</v>
      </c>
      <c r="G461" s="186" t="s">
        <v>440</v>
      </c>
      <c r="H461" s="150" t="s">
        <v>310</v>
      </c>
      <c r="I461" s="151" t="s">
        <v>185</v>
      </c>
      <c r="J461" s="152">
        <v>3</v>
      </c>
      <c r="K461" s="152">
        <v>1</v>
      </c>
      <c r="L461" s="153" t="s">
        <v>311</v>
      </c>
      <c r="M461" s="154"/>
      <c r="N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8" t="str">
        <f t="shared" si="46"/>
        <v xml:space="preserve"> </v>
      </c>
      <c r="Q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8" t="str">
        <f t="shared" si="47"/>
        <v xml:space="preserve"> </v>
      </c>
      <c r="S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8" t="str">
        <f t="shared" si="48"/>
        <v xml:space="preserve"> </v>
      </c>
      <c r="U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8" t="str">
        <f t="shared" si="49"/>
        <v xml:space="preserve"> </v>
      </c>
      <c r="X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8" t="str">
        <f t="shared" si="50"/>
        <v xml:space="preserve"> </v>
      </c>
      <c r="Z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8" t="str">
        <f t="shared" si="51"/>
        <v xml:space="preserve"> </v>
      </c>
      <c r="AB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6" customFormat="1" ht="12.75" hidden="1">
      <c r="A462" s="183" t="str">
        <f t="shared" si="52"/>
        <v>71080301000001</v>
      </c>
      <c r="B462" s="184" t="s">
        <v>439</v>
      </c>
      <c r="C462" s="133" t="s">
        <v>185</v>
      </c>
      <c r="D462" s="132" t="s">
        <v>442</v>
      </c>
      <c r="E462" s="131" t="s">
        <v>106</v>
      </c>
      <c r="F462" s="185" t="s">
        <v>441</v>
      </c>
      <c r="G462" s="186" t="s">
        <v>96</v>
      </c>
      <c r="H462" s="24"/>
      <c r="I462" s="24"/>
      <c r="J462" s="25"/>
      <c r="K462" s="25"/>
      <c r="L462" s="29" t="s">
        <v>108</v>
      </c>
      <c r="M462" s="30"/>
      <c r="N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6" t="str">
        <f t="shared" si="46"/>
        <v xml:space="preserve"> </v>
      </c>
      <c r="Q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6" t="str">
        <f t="shared" si="47"/>
        <v xml:space="preserve"> </v>
      </c>
      <c r="S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6" t="str">
        <f t="shared" si="48"/>
        <v xml:space="preserve"> </v>
      </c>
      <c r="U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6" t="str">
        <f t="shared" si="49"/>
        <v xml:space="preserve"> </v>
      </c>
      <c r="X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6" t="str">
        <f t="shared" si="50"/>
        <v xml:space="preserve"> </v>
      </c>
      <c r="Z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6" t="str">
        <f t="shared" si="51"/>
        <v xml:space="preserve"> </v>
      </c>
      <c r="AB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7" customFormat="1" ht="13.5" hidden="1">
      <c r="A463" s="183" t="str">
        <f t="shared" si="52"/>
        <v>71080301010000</v>
      </c>
      <c r="B463" s="184" t="s">
        <v>439</v>
      </c>
      <c r="C463" s="133" t="s">
        <v>185</v>
      </c>
      <c r="D463" s="132" t="s">
        <v>442</v>
      </c>
      <c r="E463" s="131" t="s">
        <v>106</v>
      </c>
      <c r="F463" s="185" t="s">
        <v>106</v>
      </c>
      <c r="G463" s="186" t="s">
        <v>440</v>
      </c>
      <c r="H463" s="145"/>
      <c r="I463" s="146"/>
      <c r="J463" s="147"/>
      <c r="K463" s="147"/>
      <c r="L463" s="26" t="s">
        <v>312</v>
      </c>
      <c r="M463" s="27"/>
      <c r="N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9" t="str">
        <f t="shared" si="46"/>
        <v xml:space="preserve"> </v>
      </c>
      <c r="Q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9" t="str">
        <f t="shared" si="47"/>
        <v xml:space="preserve"> </v>
      </c>
      <c r="S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9" t="str">
        <f t="shared" si="48"/>
        <v xml:space="preserve"> </v>
      </c>
      <c r="U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9" t="str">
        <f t="shared" si="49"/>
        <v xml:space="preserve"> </v>
      </c>
      <c r="X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9" t="str">
        <f t="shared" si="50"/>
        <v xml:space="preserve"> </v>
      </c>
      <c r="Z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9" t="str">
        <f t="shared" si="51"/>
        <v xml:space="preserve"> </v>
      </c>
      <c r="AB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6" customFormat="1" hidden="1">
      <c r="A464" s="183" t="str">
        <f t="shared" si="52"/>
        <v>71080301014241</v>
      </c>
      <c r="B464" s="184" t="s">
        <v>439</v>
      </c>
      <c r="C464" s="133" t="s">
        <v>185</v>
      </c>
      <c r="D464" s="132" t="s">
        <v>442</v>
      </c>
      <c r="E464" s="131" t="s">
        <v>106</v>
      </c>
      <c r="F464" s="185" t="s">
        <v>106</v>
      </c>
      <c r="G464" s="130">
        <v>4241</v>
      </c>
      <c r="H464" s="24"/>
      <c r="I464" s="24"/>
      <c r="J464" s="25"/>
      <c r="K464" s="25"/>
      <c r="L464" s="28" t="s">
        <v>126</v>
      </c>
      <c r="M464" s="11">
        <v>4241</v>
      </c>
      <c r="N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30" t="str">
        <f t="shared" ref="P464:P527" si="53">IFERROR(Q464/O464, " ")</f>
        <v xml:space="preserve"> </v>
      </c>
      <c r="Q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30" t="str">
        <f t="shared" ref="R464:R527" si="54">IFERROR(S464/O464, " ")</f>
        <v xml:space="preserve"> </v>
      </c>
      <c r="S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30" t="str">
        <f t="shared" ref="T464:T527" si="55">IFERROR(U464/O464, " ")</f>
        <v xml:space="preserve"> </v>
      </c>
      <c r="U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30" t="str">
        <f t="shared" ref="W464:W527" si="56">IFERROR(X464/V464, " ")</f>
        <v xml:space="preserve"> </v>
      </c>
      <c r="X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30" t="str">
        <f t="shared" ref="Y464:Y527" si="57">IFERROR(Z464/V464, " ")</f>
        <v xml:space="preserve"> </v>
      </c>
      <c r="Z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30" t="str">
        <f t="shared" ref="AA464:AA527" si="58">IFERROR(AB464/V464, " ")</f>
        <v xml:space="preserve"> </v>
      </c>
      <c r="AB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8" customFormat="1" ht="13.5" hidden="1">
      <c r="A465" s="183" t="str">
        <f t="shared" si="52"/>
        <v>71080400000000</v>
      </c>
      <c r="B465" s="184" t="s">
        <v>439</v>
      </c>
      <c r="C465" s="133" t="s">
        <v>185</v>
      </c>
      <c r="D465" s="132" t="s">
        <v>155</v>
      </c>
      <c r="E465" s="131" t="s">
        <v>441</v>
      </c>
      <c r="F465" s="185" t="s">
        <v>441</v>
      </c>
      <c r="G465" s="186" t="s">
        <v>440</v>
      </c>
      <c r="H465" s="174">
        <v>2840</v>
      </c>
      <c r="I465" s="165" t="s">
        <v>185</v>
      </c>
      <c r="J465" s="166">
        <v>4</v>
      </c>
      <c r="K465" s="166">
        <v>0</v>
      </c>
      <c r="L465" s="167" t="s">
        <v>313</v>
      </c>
      <c r="M465" s="175"/>
      <c r="N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7" t="str">
        <f t="shared" si="53"/>
        <v xml:space="preserve"> </v>
      </c>
      <c r="Q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7" t="str">
        <f t="shared" si="54"/>
        <v xml:space="preserve"> </v>
      </c>
      <c r="S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7" t="str">
        <f t="shared" si="55"/>
        <v xml:space="preserve"> </v>
      </c>
      <c r="U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7" t="str">
        <f t="shared" si="56"/>
        <v xml:space="preserve"> </v>
      </c>
      <c r="X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7" t="str">
        <f t="shared" si="57"/>
        <v xml:space="preserve"> </v>
      </c>
      <c r="Z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7" t="str">
        <f t="shared" si="58"/>
        <v xml:space="preserve"> </v>
      </c>
      <c r="AB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6" customFormat="1" ht="12.75" hidden="1">
      <c r="A466" s="183" t="str">
        <f t="shared" si="52"/>
        <v>71080400000001</v>
      </c>
      <c r="B466" s="184" t="s">
        <v>439</v>
      </c>
      <c r="C466" s="133" t="s">
        <v>185</v>
      </c>
      <c r="D466" s="132" t="s">
        <v>155</v>
      </c>
      <c r="E466" s="131" t="s">
        <v>441</v>
      </c>
      <c r="F466" s="185" t="s">
        <v>441</v>
      </c>
      <c r="G466" s="186" t="s">
        <v>96</v>
      </c>
      <c r="H466" s="24"/>
      <c r="I466" s="17"/>
      <c r="J466" s="18"/>
      <c r="K466" s="18"/>
      <c r="L466" s="29" t="s">
        <v>110</v>
      </c>
      <c r="M466" s="30"/>
      <c r="N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6" t="str">
        <f t="shared" si="53"/>
        <v xml:space="preserve"> </v>
      </c>
      <c r="Q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6" t="str">
        <f t="shared" si="54"/>
        <v xml:space="preserve"> </v>
      </c>
      <c r="S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6" t="str">
        <f t="shared" si="55"/>
        <v xml:space="preserve"> </v>
      </c>
      <c r="U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6" t="str">
        <f t="shared" si="56"/>
        <v xml:space="preserve"> </v>
      </c>
      <c r="X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6" t="str">
        <f t="shared" si="57"/>
        <v xml:space="preserve"> </v>
      </c>
      <c r="Z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6" t="str">
        <f t="shared" si="58"/>
        <v xml:space="preserve"> </v>
      </c>
      <c r="AB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2" customFormat="1" ht="12.75" hidden="1">
      <c r="A467" s="183" t="str">
        <f t="shared" si="52"/>
        <v>71080403000000</v>
      </c>
      <c r="B467" s="184" t="s">
        <v>439</v>
      </c>
      <c r="C467" s="133" t="s">
        <v>185</v>
      </c>
      <c r="D467" s="132" t="s">
        <v>155</v>
      </c>
      <c r="E467" s="131" t="s">
        <v>442</v>
      </c>
      <c r="F467" s="185" t="s">
        <v>441</v>
      </c>
      <c r="G467" s="186" t="s">
        <v>440</v>
      </c>
      <c r="H467" s="150">
        <v>2843</v>
      </c>
      <c r="I467" s="151" t="s">
        <v>185</v>
      </c>
      <c r="J467" s="152">
        <v>4</v>
      </c>
      <c r="K467" s="152">
        <v>3</v>
      </c>
      <c r="L467" s="153" t="s">
        <v>313</v>
      </c>
      <c r="M467" s="154"/>
      <c r="N467" s="191" t="e">
        <f>+'havelvac 7.2'!N476+'havelvac 7.3'!N476+'havelvac 7.4'!N476+'havelvac 7.5'!N476+'havelvac 7.6'!N476+'havelvac 7.7'!N476+'havelvac 7.9'!N476+'havelvac 7.8'!N476+'havelvac 7.10'!N476+'havelvac 7.11'!N476+'havelvac 7.12'!N476+'havelvac 7.13'!#REF!</f>
        <v>#REF!</v>
      </c>
      <c r="O467" s="191" t="e">
        <f>+'havelvac 7.2'!O476+'havelvac 7.3'!O476+'havelvac 7.4'!O476+'havelvac 7.5'!O476+'havelvac 7.6'!O476+'havelvac 7.7'!O476+'havelvac 7.9'!O476+'havelvac 7.8'!O476+'havelvac 7.10'!O476+'havelvac 7.11'!O476+'havelvac 7.12'!O476+'havelvac 7.13'!#REF!</f>
        <v>#REF!</v>
      </c>
      <c r="P467" s="228" t="str">
        <f t="shared" si="53"/>
        <v xml:space="preserve"> </v>
      </c>
      <c r="Q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8" t="str">
        <f t="shared" si="54"/>
        <v xml:space="preserve"> </v>
      </c>
      <c r="S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8" t="str">
        <f t="shared" si="55"/>
        <v xml:space="preserve"> </v>
      </c>
      <c r="U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1" t="e">
        <f>+'havelvac 7.2'!P476+'havelvac 7.3'!P476+'havelvac 7.4'!P476+'havelvac 7.5'!P476+'havelvac 7.6'!P476+'havelvac 7.7'!P476+'havelvac 7.9'!P476+'havelvac 7.8'!P476+'havelvac 7.10'!P476+'havelvac 7.11'!P476+'havelvac 7.12'!P476+'havelvac 7.13'!#REF!</f>
        <v>#REF!</v>
      </c>
      <c r="W467" s="228" t="str">
        <f t="shared" si="56"/>
        <v xml:space="preserve"> </v>
      </c>
      <c r="X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8" t="str">
        <f t="shared" si="57"/>
        <v xml:space="preserve"> </v>
      </c>
      <c r="Z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8" t="str">
        <f t="shared" si="58"/>
        <v xml:space="preserve"> </v>
      </c>
      <c r="AB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6" customFormat="1" ht="12.75" hidden="1">
      <c r="A468" s="183" t="str">
        <f t="shared" si="52"/>
        <v>71080403000001</v>
      </c>
      <c r="B468" s="184" t="s">
        <v>439</v>
      </c>
      <c r="C468" s="133" t="s">
        <v>185</v>
      </c>
      <c r="D468" s="132" t="s">
        <v>155</v>
      </c>
      <c r="E468" s="131" t="s">
        <v>442</v>
      </c>
      <c r="F468" s="185" t="s">
        <v>441</v>
      </c>
      <c r="G468" s="186" t="s">
        <v>96</v>
      </c>
      <c r="H468" s="24"/>
      <c r="I468" s="24"/>
      <c r="J468" s="25"/>
      <c r="K468" s="25"/>
      <c r="L468" s="29" t="s">
        <v>108</v>
      </c>
      <c r="M468" s="30"/>
      <c r="N468" s="189" t="e">
        <f>+'havelvac 7.2'!N477+'havelvac 7.3'!N477+'havelvac 7.4'!N477+'havelvac 7.5'!N477+'havelvac 7.6'!N477+'havelvac 7.7'!N477+'havelvac 7.9'!N477+'havelvac 7.8'!N477+'havelvac 7.10'!N477+'havelvac 7.11'!N477+'havelvac 7.12'!N477+'havelvac 7.13'!#REF!</f>
        <v>#REF!</v>
      </c>
      <c r="O468" s="189" t="e">
        <f>+'havelvac 7.2'!O477+'havelvac 7.3'!O477+'havelvac 7.4'!O477+'havelvac 7.5'!O477+'havelvac 7.6'!O477+'havelvac 7.7'!O477+'havelvac 7.9'!O477+'havelvac 7.8'!O477+'havelvac 7.10'!O477+'havelvac 7.11'!O477+'havelvac 7.12'!O477+'havelvac 7.13'!#REF!</f>
        <v>#REF!</v>
      </c>
      <c r="P468" s="226" t="str">
        <f t="shared" si="53"/>
        <v xml:space="preserve"> </v>
      </c>
      <c r="Q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6" t="str">
        <f t="shared" si="54"/>
        <v xml:space="preserve"> </v>
      </c>
      <c r="S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6" t="str">
        <f t="shared" si="55"/>
        <v xml:space="preserve"> </v>
      </c>
      <c r="U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9" t="e">
        <f>+'havelvac 7.2'!P477+'havelvac 7.3'!P477+'havelvac 7.4'!P477+'havelvac 7.5'!P477+'havelvac 7.6'!P477+'havelvac 7.7'!P477+'havelvac 7.9'!P477+'havelvac 7.8'!P477+'havelvac 7.10'!P477+'havelvac 7.11'!P477+'havelvac 7.12'!P477+'havelvac 7.13'!#REF!</f>
        <v>#REF!</v>
      </c>
      <c r="W468" s="226" t="str">
        <f t="shared" si="56"/>
        <v xml:space="preserve"> </v>
      </c>
      <c r="X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6" t="str">
        <f t="shared" si="57"/>
        <v xml:space="preserve"> </v>
      </c>
      <c r="Z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6" t="str">
        <f t="shared" si="58"/>
        <v xml:space="preserve"> </v>
      </c>
      <c r="AB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7" customFormat="1" ht="13.5" hidden="1">
      <c r="A469" s="183" t="str">
        <f t="shared" si="52"/>
        <v>71080403010000</v>
      </c>
      <c r="B469" s="184" t="s">
        <v>439</v>
      </c>
      <c r="C469" s="133" t="s">
        <v>185</v>
      </c>
      <c r="D469" s="132" t="s">
        <v>155</v>
      </c>
      <c r="E469" s="131" t="s">
        <v>442</v>
      </c>
      <c r="F469" s="185" t="s">
        <v>106</v>
      </c>
      <c r="G469" s="186" t="s">
        <v>440</v>
      </c>
      <c r="H469" s="145"/>
      <c r="I469" s="146"/>
      <c r="J469" s="147"/>
      <c r="K469" s="147"/>
      <c r="L469" s="26" t="s">
        <v>314</v>
      </c>
      <c r="M469" s="27"/>
      <c r="N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7.13'!N476</f>
        <v>#REF!</v>
      </c>
      <c r="O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7.13'!O476</f>
        <v>#REF!</v>
      </c>
      <c r="P469" s="229" t="str">
        <f t="shared" si="53"/>
        <v xml:space="preserve"> </v>
      </c>
      <c r="Q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9" t="str">
        <f t="shared" si="54"/>
        <v xml:space="preserve"> </v>
      </c>
      <c r="S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9" t="str">
        <f t="shared" si="55"/>
        <v xml:space="preserve"> </v>
      </c>
      <c r="U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7.13'!P476</f>
        <v>#REF!</v>
      </c>
      <c r="W469" s="229" t="str">
        <f t="shared" si="56"/>
        <v xml:space="preserve"> </v>
      </c>
      <c r="X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9" t="str">
        <f t="shared" si="57"/>
        <v xml:space="preserve"> </v>
      </c>
      <c r="Z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9" t="str">
        <f t="shared" si="58"/>
        <v xml:space="preserve"> </v>
      </c>
      <c r="AB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6" customFormat="1" ht="25.5" hidden="1">
      <c r="A470" s="183" t="str">
        <f t="shared" si="52"/>
        <v>71080403014819</v>
      </c>
      <c r="B470" s="184" t="s">
        <v>439</v>
      </c>
      <c r="C470" s="133" t="s">
        <v>185</v>
      </c>
      <c r="D470" s="132" t="s">
        <v>155</v>
      </c>
      <c r="E470" s="131" t="s">
        <v>442</v>
      </c>
      <c r="F470" s="185" t="s">
        <v>106</v>
      </c>
      <c r="G470" s="130">
        <v>4819</v>
      </c>
      <c r="H470" s="24"/>
      <c r="I470" s="24"/>
      <c r="J470" s="25"/>
      <c r="K470" s="25"/>
      <c r="L470" s="29" t="s">
        <v>219</v>
      </c>
      <c r="M470" s="30">
        <v>4819</v>
      </c>
      <c r="N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7.13'!N477</f>
        <v>#REF!</v>
      </c>
      <c r="O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7.13'!O477</f>
        <v>#REF!</v>
      </c>
      <c r="P470" s="230" t="str">
        <f t="shared" si="53"/>
        <v xml:space="preserve"> </v>
      </c>
      <c r="Q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30" t="str">
        <f t="shared" si="54"/>
        <v xml:space="preserve"> </v>
      </c>
      <c r="S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30" t="str">
        <f t="shared" si="55"/>
        <v xml:space="preserve"> </v>
      </c>
      <c r="U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7.13'!P477</f>
        <v>#REF!</v>
      </c>
      <c r="W470" s="230" t="str">
        <f t="shared" si="56"/>
        <v xml:space="preserve"> </v>
      </c>
      <c r="X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30" t="str">
        <f t="shared" si="57"/>
        <v xml:space="preserve"> </v>
      </c>
      <c r="Z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30" t="str">
        <f t="shared" si="58"/>
        <v xml:space="preserve"> </v>
      </c>
      <c r="AB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3" customFormat="1">
      <c r="A471" s="121" t="str">
        <f t="shared" si="52"/>
        <v>71090000000000</v>
      </c>
      <c r="B471" s="123" t="s">
        <v>439</v>
      </c>
      <c r="C471" s="116" t="s">
        <v>187</v>
      </c>
      <c r="D471" s="117" t="s">
        <v>441</v>
      </c>
      <c r="E471" s="126" t="s">
        <v>441</v>
      </c>
      <c r="F471" s="127" t="s">
        <v>441</v>
      </c>
      <c r="G471" s="128" t="s">
        <v>440</v>
      </c>
      <c r="H471" s="172">
        <v>2900</v>
      </c>
      <c r="I471" s="211" t="s">
        <v>187</v>
      </c>
      <c r="J471" s="212">
        <v>0</v>
      </c>
      <c r="K471" s="212">
        <v>0</v>
      </c>
      <c r="L471" s="161" t="s">
        <v>315</v>
      </c>
      <c r="M471" s="173"/>
      <c r="N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5" t="str">
        <f t="shared" si="53"/>
        <v xml:space="preserve"> </v>
      </c>
      <c r="Q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5" t="str">
        <f t="shared" si="54"/>
        <v xml:space="preserve"> </v>
      </c>
      <c r="S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5" t="str">
        <f t="shared" si="55"/>
        <v xml:space="preserve"> </v>
      </c>
      <c r="U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5" t="str">
        <f t="shared" si="56"/>
        <v xml:space="preserve"> </v>
      </c>
      <c r="X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5" t="str">
        <f t="shared" si="57"/>
        <v xml:space="preserve"> </v>
      </c>
      <c r="Z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5" t="str">
        <f t="shared" si="58"/>
        <v xml:space="preserve"> </v>
      </c>
      <c r="AB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1" t="str">
        <f t="shared" si="52"/>
        <v>71090000000001</v>
      </c>
      <c r="B472" s="123" t="s">
        <v>439</v>
      </c>
      <c r="C472" s="116" t="s">
        <v>187</v>
      </c>
      <c r="D472" s="117" t="s">
        <v>441</v>
      </c>
      <c r="E472" s="118" t="s">
        <v>441</v>
      </c>
      <c r="F472" s="119" t="s">
        <v>441</v>
      </c>
      <c r="G472" s="128" t="s">
        <v>96</v>
      </c>
      <c r="H472" s="24"/>
      <c r="I472" s="17"/>
      <c r="J472" s="18"/>
      <c r="K472" s="18"/>
      <c r="L472" s="29" t="s">
        <v>108</v>
      </c>
      <c r="M472" s="30"/>
      <c r="N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2" t="str">
        <f t="shared" si="53"/>
        <v xml:space="preserve"> </v>
      </c>
      <c r="Q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2" t="str">
        <f t="shared" si="54"/>
        <v xml:space="preserve"> </v>
      </c>
      <c r="S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2" t="str">
        <f t="shared" si="55"/>
        <v xml:space="preserve"> </v>
      </c>
      <c r="U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2" t="str">
        <f t="shared" si="56"/>
        <v xml:space="preserve"> </v>
      </c>
      <c r="X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2" t="str">
        <f t="shared" si="57"/>
        <v xml:space="preserve"> </v>
      </c>
      <c r="Z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2" t="str">
        <f t="shared" si="58"/>
        <v xml:space="preserve"> </v>
      </c>
      <c r="AB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8" customFormat="1" ht="13.5">
      <c r="A473" s="183" t="str">
        <f t="shared" si="52"/>
        <v>71090100000000</v>
      </c>
      <c r="B473" s="184" t="s">
        <v>439</v>
      </c>
      <c r="C473" s="133" t="s">
        <v>187</v>
      </c>
      <c r="D473" s="132" t="s">
        <v>106</v>
      </c>
      <c r="E473" s="131" t="s">
        <v>441</v>
      </c>
      <c r="F473" s="185" t="s">
        <v>441</v>
      </c>
      <c r="G473" s="186" t="s">
        <v>440</v>
      </c>
      <c r="H473" s="174">
        <v>2910</v>
      </c>
      <c r="I473" s="165" t="s">
        <v>187</v>
      </c>
      <c r="J473" s="166">
        <v>1</v>
      </c>
      <c r="K473" s="166">
        <v>0</v>
      </c>
      <c r="L473" s="167" t="s">
        <v>316</v>
      </c>
      <c r="M473" s="175"/>
      <c r="N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7" t="str">
        <f t="shared" si="53"/>
        <v xml:space="preserve"> </v>
      </c>
      <c r="Q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7" t="str">
        <f t="shared" si="54"/>
        <v xml:space="preserve"> </v>
      </c>
      <c r="S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7" t="str">
        <f t="shared" si="55"/>
        <v xml:space="preserve"> </v>
      </c>
      <c r="U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7" t="str">
        <f t="shared" si="56"/>
        <v xml:space="preserve"> </v>
      </c>
      <c r="X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7" t="str">
        <f t="shared" si="57"/>
        <v xml:space="preserve"> </v>
      </c>
      <c r="Z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7" t="str">
        <f t="shared" si="58"/>
        <v xml:space="preserve"> </v>
      </c>
      <c r="AB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6" customFormat="1" ht="12.75">
      <c r="A474" s="183" t="str">
        <f t="shared" si="52"/>
        <v>71090100000001</v>
      </c>
      <c r="B474" s="184" t="s">
        <v>439</v>
      </c>
      <c r="C474" s="133" t="s">
        <v>187</v>
      </c>
      <c r="D474" s="132" t="s">
        <v>106</v>
      </c>
      <c r="E474" s="131" t="s">
        <v>441</v>
      </c>
      <c r="F474" s="185" t="s">
        <v>441</v>
      </c>
      <c r="G474" s="186" t="s">
        <v>96</v>
      </c>
      <c r="H474" s="24"/>
      <c r="I474" s="17"/>
      <c r="J474" s="18"/>
      <c r="K474" s="18"/>
      <c r="L474" s="29" t="s">
        <v>110</v>
      </c>
      <c r="M474" s="30"/>
      <c r="N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6" t="str">
        <f t="shared" si="53"/>
        <v xml:space="preserve"> </v>
      </c>
      <c r="Q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6" t="str">
        <f t="shared" si="54"/>
        <v xml:space="preserve"> </v>
      </c>
      <c r="S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6" t="str">
        <f t="shared" si="55"/>
        <v xml:space="preserve"> </v>
      </c>
      <c r="U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6" t="str">
        <f t="shared" si="56"/>
        <v xml:space="preserve"> </v>
      </c>
      <c r="X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6" t="str">
        <f t="shared" si="57"/>
        <v xml:space="preserve"> </v>
      </c>
      <c r="Z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6" t="str">
        <f t="shared" si="58"/>
        <v xml:space="preserve"> </v>
      </c>
      <c r="AB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2" customFormat="1" ht="12.75">
      <c r="A475" s="183" t="str">
        <f t="shared" si="52"/>
        <v>71090101000000</v>
      </c>
      <c r="B475" s="184" t="s">
        <v>439</v>
      </c>
      <c r="C475" s="133" t="s">
        <v>187</v>
      </c>
      <c r="D475" s="132" t="s">
        <v>106</v>
      </c>
      <c r="E475" s="131" t="s">
        <v>106</v>
      </c>
      <c r="F475" s="185" t="s">
        <v>441</v>
      </c>
      <c r="G475" s="186" t="s">
        <v>440</v>
      </c>
      <c r="H475" s="150">
        <v>2911</v>
      </c>
      <c r="I475" s="151" t="s">
        <v>187</v>
      </c>
      <c r="J475" s="152">
        <v>1</v>
      </c>
      <c r="K475" s="152">
        <v>1</v>
      </c>
      <c r="L475" s="153" t="s">
        <v>317</v>
      </c>
      <c r="M475" s="154"/>
      <c r="N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8" t="str">
        <f t="shared" si="53"/>
        <v xml:space="preserve"> </v>
      </c>
      <c r="Q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8" t="str">
        <f t="shared" si="54"/>
        <v xml:space="preserve"> </v>
      </c>
      <c r="S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8" t="str">
        <f t="shared" si="55"/>
        <v xml:space="preserve"> </v>
      </c>
      <c r="U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8" t="str">
        <f t="shared" si="56"/>
        <v xml:space="preserve"> </v>
      </c>
      <c r="X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8" t="str">
        <f t="shared" si="57"/>
        <v xml:space="preserve"> </v>
      </c>
      <c r="Z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8" t="str">
        <f t="shared" si="58"/>
        <v xml:space="preserve"> </v>
      </c>
      <c r="AB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6" customFormat="1" ht="12.75">
      <c r="A476" s="183" t="str">
        <f t="shared" si="52"/>
        <v>71090101000001</v>
      </c>
      <c r="B476" s="184" t="s">
        <v>439</v>
      </c>
      <c r="C476" s="133" t="s">
        <v>187</v>
      </c>
      <c r="D476" s="132" t="s">
        <v>106</v>
      </c>
      <c r="E476" s="131" t="s">
        <v>106</v>
      </c>
      <c r="F476" s="185" t="s">
        <v>441</v>
      </c>
      <c r="G476" s="186" t="s">
        <v>96</v>
      </c>
      <c r="H476" s="24"/>
      <c r="I476" s="24"/>
      <c r="J476" s="25"/>
      <c r="K476" s="25"/>
      <c r="L476" s="29" t="s">
        <v>108</v>
      </c>
      <c r="M476" s="30"/>
      <c r="N476" s="189" t="e">
        <f>+'havelvac 7.2'!N478+'havelvac 7.3'!N478+'havelvac 7.4'!N478+'havelvac 7.5'!N478+'havelvac 7.6'!N478+'havelvac 7.7'!N478+'havelvac 7.9'!N478+'havelvac 7.8'!N478+'havelvac 7.10'!N478+'havelvac 7.11'!N478+'havelvac 7.12'!N478+'havelvac 7.13'!#REF!</f>
        <v>#REF!</v>
      </c>
      <c r="O476" s="189" t="e">
        <f>+'havelvac 7.2'!O478+'havelvac 7.3'!O478+'havelvac 7.4'!O478+'havelvac 7.5'!O478+'havelvac 7.6'!O478+'havelvac 7.7'!O478+'havelvac 7.9'!O478+'havelvac 7.8'!O478+'havelvac 7.10'!O478+'havelvac 7.11'!O478+'havelvac 7.12'!O478+'havelvac 7.13'!#REF!</f>
        <v>#REF!</v>
      </c>
      <c r="P476" s="226" t="str">
        <f t="shared" si="53"/>
        <v xml:space="preserve"> </v>
      </c>
      <c r="Q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6" t="str">
        <f t="shared" si="54"/>
        <v xml:space="preserve"> </v>
      </c>
      <c r="S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6" t="str">
        <f t="shared" si="55"/>
        <v xml:space="preserve"> </v>
      </c>
      <c r="U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9" t="e">
        <f>+'havelvac 7.2'!P478+'havelvac 7.3'!P478+'havelvac 7.4'!P478+'havelvac 7.5'!P478+'havelvac 7.6'!P478+'havelvac 7.7'!P478+'havelvac 7.9'!P478+'havelvac 7.8'!P478+'havelvac 7.10'!P478+'havelvac 7.11'!P478+'havelvac 7.12'!P478+'havelvac 7.13'!#REF!</f>
        <v>#REF!</v>
      </c>
      <c r="W476" s="226" t="str">
        <f t="shared" si="56"/>
        <v xml:space="preserve"> </v>
      </c>
      <c r="X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6" t="str">
        <f t="shared" si="57"/>
        <v xml:space="preserve"> </v>
      </c>
      <c r="Z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6" t="str">
        <f t="shared" si="58"/>
        <v xml:space="preserve"> </v>
      </c>
      <c r="AB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7" customFormat="1" ht="13.5">
      <c r="A477" s="183" t="str">
        <f t="shared" si="52"/>
        <v>71090101010000</v>
      </c>
      <c r="B477" s="184" t="s">
        <v>439</v>
      </c>
      <c r="C477" s="133" t="s">
        <v>187</v>
      </c>
      <c r="D477" s="132" t="s">
        <v>106</v>
      </c>
      <c r="E477" s="131" t="s">
        <v>106</v>
      </c>
      <c r="F477" s="185" t="s">
        <v>106</v>
      </c>
      <c r="G477" s="186" t="s">
        <v>440</v>
      </c>
      <c r="H477" s="145"/>
      <c r="I477" s="146"/>
      <c r="J477" s="147"/>
      <c r="K477" s="147"/>
      <c r="L477" s="26" t="s">
        <v>318</v>
      </c>
      <c r="M477" s="27"/>
      <c r="N477" s="196" t="e">
        <f>+'havelvac 7.2'!N479+'havelvac 7.3'!N479+'havelvac 7.4'!N479+'havelvac 7.5'!N479+'havelvac 7.6'!N479+'havelvac 7.7'!N479+'havelvac 7.9'!N479+'havelvac 7.8'!N479+'havelvac 7.10'!N479+'havelvac 7.11'!N479+'havelvac 7.12'!N479+'havelvac 7.13'!#REF!</f>
        <v>#REF!</v>
      </c>
      <c r="O477" s="196" t="e">
        <f>+'havelvac 7.2'!O479+'havelvac 7.3'!O479+'havelvac 7.4'!O479+'havelvac 7.5'!O479+'havelvac 7.6'!O479+'havelvac 7.7'!O479+'havelvac 7.9'!O479+'havelvac 7.8'!O479+'havelvac 7.10'!O479+'havelvac 7.11'!O479+'havelvac 7.12'!O479+'havelvac 7.13'!#REF!</f>
        <v>#REF!</v>
      </c>
      <c r="P477" s="229" t="str">
        <f t="shared" si="53"/>
        <v xml:space="preserve"> </v>
      </c>
      <c r="Q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9" t="str">
        <f t="shared" si="54"/>
        <v xml:space="preserve"> </v>
      </c>
      <c r="S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9" t="str">
        <f t="shared" si="55"/>
        <v xml:space="preserve"> </v>
      </c>
      <c r="U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6" t="e">
        <f>+'havelvac 7.2'!P479+'havelvac 7.3'!P479+'havelvac 7.4'!P479+'havelvac 7.5'!P479+'havelvac 7.6'!P479+'havelvac 7.7'!P479+'havelvac 7.9'!P479+'havelvac 7.8'!P479+'havelvac 7.10'!P479+'havelvac 7.11'!P479+'havelvac 7.12'!P479+'havelvac 7.13'!#REF!</f>
        <v>#REF!</v>
      </c>
      <c r="W477" s="229" t="str">
        <f t="shared" si="56"/>
        <v xml:space="preserve"> </v>
      </c>
      <c r="X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9" t="str">
        <f t="shared" si="57"/>
        <v xml:space="preserve"> </v>
      </c>
      <c r="Z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9" t="str">
        <f t="shared" si="58"/>
        <v xml:space="preserve"> </v>
      </c>
      <c r="AB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6" customFormat="1" hidden="1">
      <c r="A478" s="183" t="str">
        <f t="shared" si="52"/>
        <v>71090101014239</v>
      </c>
      <c r="B478" s="184" t="s">
        <v>439</v>
      </c>
      <c r="C478" s="133" t="s">
        <v>187</v>
      </c>
      <c r="D478" s="132" t="s">
        <v>106</v>
      </c>
      <c r="E478" s="131" t="s">
        <v>106</v>
      </c>
      <c r="F478" s="185" t="s">
        <v>106</v>
      </c>
      <c r="G478" s="130">
        <v>4239</v>
      </c>
      <c r="H478" s="24"/>
      <c r="I478" s="17"/>
      <c r="J478" s="18"/>
      <c r="K478" s="18"/>
      <c r="L478" s="28" t="s">
        <v>125</v>
      </c>
      <c r="M478" s="11">
        <v>4239</v>
      </c>
      <c r="N478" s="182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78" s="182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78" s="230" t="str">
        <f t="shared" si="53"/>
        <v xml:space="preserve"> </v>
      </c>
      <c r="Q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30" t="str">
        <f t="shared" si="54"/>
        <v xml:space="preserve"> </v>
      </c>
      <c r="S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30" t="str">
        <f t="shared" si="55"/>
        <v xml:space="preserve"> </v>
      </c>
      <c r="U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2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78" s="230" t="str">
        <f t="shared" si="56"/>
        <v xml:space="preserve"> </v>
      </c>
      <c r="X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30" t="str">
        <f t="shared" si="57"/>
        <v xml:space="preserve"> </v>
      </c>
      <c r="Z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30" t="str">
        <f t="shared" si="58"/>
        <v xml:space="preserve"> </v>
      </c>
      <c r="AB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6" customFormat="1" ht="25.5">
      <c r="A479" s="183" t="str">
        <f t="shared" si="52"/>
        <v>71090101014511</v>
      </c>
      <c r="B479" s="184" t="s">
        <v>439</v>
      </c>
      <c r="C479" s="133" t="s">
        <v>187</v>
      </c>
      <c r="D479" s="132" t="s">
        <v>106</v>
      </c>
      <c r="E479" s="131" t="s">
        <v>106</v>
      </c>
      <c r="F479" s="185" t="s">
        <v>106</v>
      </c>
      <c r="G479" s="130">
        <v>4511</v>
      </c>
      <c r="H479" s="24"/>
      <c r="I479" s="17"/>
      <c r="J479" s="18"/>
      <c r="K479" s="18"/>
      <c r="L479" s="28" t="s">
        <v>217</v>
      </c>
      <c r="M479" s="11">
        <v>4511</v>
      </c>
      <c r="N479" s="182">
        <f>+'havelvac 7.2'!N481+'havelvac 7.3'!N481+'havelvac 7.4'!N481+'havelvac 7.5'!N481+'havelvac 7.6'!N481+'havelvac 7.7'!N481+'havelvac 7.9'!N481+'havelvac 7.8'!N481+'havelvac 7.10'!N481+'havelvac 7.11'!N481+'havelvac 7.12'!N481+'havelvac 7.13'!N479</f>
        <v>0</v>
      </c>
      <c r="O479" s="182">
        <f>+'havelvac 7.2'!O481+'havelvac 7.3'!O481+'havelvac 7.4'!O481+'havelvac 7.5'!O481+'havelvac 7.6'!O481+'havelvac 7.7'!O481+'havelvac 7.9'!O481+'havelvac 7.8'!O481+'havelvac 7.10'!O481+'havelvac 7.11'!O481+'havelvac 7.12'!O481+'havelvac 7.13'!O479</f>
        <v>0</v>
      </c>
      <c r="P479" s="230" t="str">
        <f t="shared" si="53"/>
        <v xml:space="preserve"> </v>
      </c>
      <c r="Q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30" t="str">
        <f t="shared" si="54"/>
        <v xml:space="preserve"> </v>
      </c>
      <c r="S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30" t="str">
        <f t="shared" si="55"/>
        <v xml:space="preserve"> </v>
      </c>
      <c r="U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2">
        <f>+'havelvac 7.2'!P481+'havelvac 7.3'!P481+'havelvac 7.4'!P481+'havelvac 7.5'!P481+'havelvac 7.6'!P481+'havelvac 7.7'!P481+'havelvac 7.9'!P481+'havelvac 7.8'!P481+'havelvac 7.10'!P481+'havelvac 7.11'!P481+'havelvac 7.12'!P481+'havelvac 7.13'!P479</f>
        <v>0</v>
      </c>
      <c r="W479" s="230" t="str">
        <f t="shared" si="56"/>
        <v xml:space="preserve"> </v>
      </c>
      <c r="X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30" t="str">
        <f t="shared" si="57"/>
        <v xml:space="preserve"> </v>
      </c>
      <c r="Z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30" t="str">
        <f t="shared" si="58"/>
        <v xml:space="preserve"> </v>
      </c>
      <c r="AB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7" customFormat="1" ht="27" hidden="1">
      <c r="A480" s="183" t="str">
        <f t="shared" si="52"/>
        <v>71090101020000</v>
      </c>
      <c r="B480" s="184" t="s">
        <v>439</v>
      </c>
      <c r="C480" s="133" t="s">
        <v>187</v>
      </c>
      <c r="D480" s="132" t="s">
        <v>106</v>
      </c>
      <c r="E480" s="131" t="s">
        <v>106</v>
      </c>
      <c r="F480" s="185" t="s">
        <v>140</v>
      </c>
      <c r="G480" s="186" t="s">
        <v>440</v>
      </c>
      <c r="H480" s="145"/>
      <c r="I480" s="146"/>
      <c r="J480" s="147"/>
      <c r="K480" s="147"/>
      <c r="L480" s="26" t="s">
        <v>319</v>
      </c>
      <c r="M480" s="27"/>
      <c r="N480" s="196">
        <f>+'havelvac 7.2'!N482+'havelvac 7.3'!N482+'havelvac 7.4'!N482+'havelvac 7.5'!N482+'havelvac 7.6'!N482+'havelvac 7.7'!N482+'havelvac 7.9'!N482+'havelvac 7.8'!N482+'havelvac 7.10'!N482+'havelvac 7.11'!N482+'havelvac 7.12'!N482+'havelvac 7.13'!N480</f>
        <v>0</v>
      </c>
      <c r="O480" s="196">
        <f>+'havelvac 7.2'!O482+'havelvac 7.3'!O482+'havelvac 7.4'!O482+'havelvac 7.5'!O482+'havelvac 7.6'!O482+'havelvac 7.7'!O482+'havelvac 7.9'!O482+'havelvac 7.8'!O482+'havelvac 7.10'!O482+'havelvac 7.11'!O482+'havelvac 7.12'!O482+'havelvac 7.13'!O480</f>
        <v>0</v>
      </c>
      <c r="P480" s="229" t="str">
        <f t="shared" si="53"/>
        <v xml:space="preserve"> </v>
      </c>
      <c r="Q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9" t="str">
        <f t="shared" si="54"/>
        <v xml:space="preserve"> </v>
      </c>
      <c r="S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9" t="str">
        <f t="shared" si="55"/>
        <v xml:space="preserve"> </v>
      </c>
      <c r="U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6">
        <f>+'havelvac 7.2'!P482+'havelvac 7.3'!P482+'havelvac 7.4'!P482+'havelvac 7.5'!P482+'havelvac 7.6'!P482+'havelvac 7.7'!P482+'havelvac 7.9'!P482+'havelvac 7.8'!P482+'havelvac 7.10'!P482+'havelvac 7.11'!P482+'havelvac 7.12'!P482+'havelvac 7.13'!P480</f>
        <v>0</v>
      </c>
      <c r="W480" s="229" t="str">
        <f t="shared" si="56"/>
        <v xml:space="preserve"> </v>
      </c>
      <c r="X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9" t="str">
        <f t="shared" si="57"/>
        <v xml:space="preserve"> </v>
      </c>
      <c r="Z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9" t="str">
        <f t="shared" si="58"/>
        <v xml:space="preserve"> </v>
      </c>
      <c r="AB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6" customFormat="1" hidden="1">
      <c r="A481" s="183" t="str">
        <f t="shared" ref="A481:A544" si="59">CONCATENATE(B481,C481,D481,E481,F481,G481)</f>
        <v>71090101025129</v>
      </c>
      <c r="B481" s="184" t="s">
        <v>439</v>
      </c>
      <c r="C481" s="133" t="s">
        <v>187</v>
      </c>
      <c r="D481" s="132" t="s">
        <v>106</v>
      </c>
      <c r="E481" s="131" t="s">
        <v>106</v>
      </c>
      <c r="F481" s="185" t="s">
        <v>140</v>
      </c>
      <c r="G481" s="130">
        <v>5129</v>
      </c>
      <c r="H481" s="24"/>
      <c r="I481" s="24"/>
      <c r="J481" s="25"/>
      <c r="K481" s="25"/>
      <c r="L481" s="28" t="s">
        <v>137</v>
      </c>
      <c r="M481" s="11">
        <v>5129</v>
      </c>
      <c r="N481" s="182">
        <f>+'havelvac 7.2'!N483+'havelvac 7.3'!N483+'havelvac 7.4'!N483+'havelvac 7.5'!N483+'havelvac 7.6'!N483+'havelvac 7.7'!N483+'havelvac 7.9'!N483+'havelvac 7.8'!N483+'havelvac 7.10'!N483+'havelvac 7.11'!N483+'havelvac 7.12'!N483+'havelvac 7.13'!N481</f>
        <v>0</v>
      </c>
      <c r="O481" s="182">
        <f>+'havelvac 7.2'!O483+'havelvac 7.3'!O483+'havelvac 7.4'!O483+'havelvac 7.5'!O483+'havelvac 7.6'!O483+'havelvac 7.7'!O483+'havelvac 7.9'!O483+'havelvac 7.8'!O483+'havelvac 7.10'!O483+'havelvac 7.11'!O483+'havelvac 7.12'!O483+'havelvac 7.13'!O481</f>
        <v>0</v>
      </c>
      <c r="P481" s="230" t="str">
        <f t="shared" si="53"/>
        <v xml:space="preserve"> </v>
      </c>
      <c r="Q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30" t="str">
        <f t="shared" si="54"/>
        <v xml:space="preserve"> </v>
      </c>
      <c r="S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30" t="str">
        <f t="shared" si="55"/>
        <v xml:space="preserve"> </v>
      </c>
      <c r="U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2">
        <f>+'havelvac 7.2'!P483+'havelvac 7.3'!P483+'havelvac 7.4'!P483+'havelvac 7.5'!P483+'havelvac 7.6'!P483+'havelvac 7.7'!P483+'havelvac 7.9'!P483+'havelvac 7.8'!P483+'havelvac 7.10'!P483+'havelvac 7.11'!P483+'havelvac 7.12'!P483+'havelvac 7.13'!P481</f>
        <v>0</v>
      </c>
      <c r="W481" s="230" t="str">
        <f t="shared" si="56"/>
        <v xml:space="preserve"> </v>
      </c>
      <c r="X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30" t="str">
        <f t="shared" si="57"/>
        <v xml:space="preserve"> </v>
      </c>
      <c r="Z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30" t="str">
        <f t="shared" si="58"/>
        <v xml:space="preserve"> </v>
      </c>
      <c r="AB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7" customFormat="1" ht="27" hidden="1">
      <c r="A482" s="183" t="str">
        <f t="shared" si="59"/>
        <v>71090101030000</v>
      </c>
      <c r="B482" s="184" t="s">
        <v>439</v>
      </c>
      <c r="C482" s="133" t="s">
        <v>187</v>
      </c>
      <c r="D482" s="132" t="s">
        <v>106</v>
      </c>
      <c r="E482" s="131" t="s">
        <v>106</v>
      </c>
      <c r="F482" s="185" t="s">
        <v>442</v>
      </c>
      <c r="G482" s="186" t="s">
        <v>440</v>
      </c>
      <c r="H482" s="145"/>
      <c r="I482" s="146"/>
      <c r="J482" s="147"/>
      <c r="K482" s="147"/>
      <c r="L482" s="26" t="s">
        <v>320</v>
      </c>
      <c r="M482" s="27"/>
      <c r="N482" s="196">
        <f>+'havelvac 7.2'!N484+'havelvac 7.3'!N484+'havelvac 7.4'!N484+'havelvac 7.5'!N484+'havelvac 7.6'!N484+'havelvac 7.7'!N484+'havelvac 7.9'!N484+'havelvac 7.8'!N484+'havelvac 7.10'!N484+'havelvac 7.11'!N484+'havelvac 7.12'!N484+'havelvac 7.13'!N482</f>
        <v>0</v>
      </c>
      <c r="O482" s="196">
        <f>+'havelvac 7.2'!O484+'havelvac 7.3'!O484+'havelvac 7.4'!O484+'havelvac 7.5'!O484+'havelvac 7.6'!O484+'havelvac 7.7'!O484+'havelvac 7.9'!O484+'havelvac 7.8'!O484+'havelvac 7.10'!O484+'havelvac 7.11'!O484+'havelvac 7.12'!O484+'havelvac 7.13'!O482</f>
        <v>0</v>
      </c>
      <c r="P482" s="229" t="str">
        <f t="shared" si="53"/>
        <v xml:space="preserve"> </v>
      </c>
      <c r="Q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9" t="str">
        <f t="shared" si="54"/>
        <v xml:space="preserve"> </v>
      </c>
      <c r="S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9" t="str">
        <f t="shared" si="55"/>
        <v xml:space="preserve"> </v>
      </c>
      <c r="U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6">
        <f>+'havelvac 7.2'!P484+'havelvac 7.3'!P484+'havelvac 7.4'!P484+'havelvac 7.5'!P484+'havelvac 7.6'!P484+'havelvac 7.7'!P484+'havelvac 7.9'!P484+'havelvac 7.8'!P484+'havelvac 7.10'!P484+'havelvac 7.11'!P484+'havelvac 7.12'!P484+'havelvac 7.13'!P482</f>
        <v>0</v>
      </c>
      <c r="W482" s="229" t="str">
        <f t="shared" si="56"/>
        <v xml:space="preserve"> </v>
      </c>
      <c r="X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9" t="str">
        <f t="shared" si="57"/>
        <v xml:space="preserve"> </v>
      </c>
      <c r="Z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9" t="str">
        <f t="shared" si="58"/>
        <v xml:space="preserve"> </v>
      </c>
      <c r="AB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6" customFormat="1" hidden="1">
      <c r="A483" s="183" t="str">
        <f t="shared" si="59"/>
        <v>71090101034239</v>
      </c>
      <c r="B483" s="184" t="s">
        <v>439</v>
      </c>
      <c r="C483" s="133" t="s">
        <v>187</v>
      </c>
      <c r="D483" s="132" t="s">
        <v>106</v>
      </c>
      <c r="E483" s="131" t="s">
        <v>106</v>
      </c>
      <c r="F483" s="185" t="s">
        <v>442</v>
      </c>
      <c r="G483" s="130">
        <v>4239</v>
      </c>
      <c r="H483" s="24"/>
      <c r="I483" s="24"/>
      <c r="J483" s="25"/>
      <c r="K483" s="25"/>
      <c r="L483" s="28" t="s">
        <v>125</v>
      </c>
      <c r="M483" s="11">
        <v>4239</v>
      </c>
      <c r="N483" s="182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83" s="182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83" s="230" t="str">
        <f t="shared" si="53"/>
        <v xml:space="preserve"> </v>
      </c>
      <c r="Q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30" t="str">
        <f t="shared" si="54"/>
        <v xml:space="preserve"> </v>
      </c>
      <c r="S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30" t="str">
        <f t="shared" si="55"/>
        <v xml:space="preserve"> </v>
      </c>
      <c r="U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2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83" s="230" t="str">
        <f t="shared" si="56"/>
        <v xml:space="preserve"> </v>
      </c>
      <c r="X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30" t="str">
        <f t="shared" si="57"/>
        <v xml:space="preserve"> </v>
      </c>
      <c r="Z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30" t="str">
        <f t="shared" si="58"/>
        <v xml:space="preserve"> </v>
      </c>
      <c r="AB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8" customFormat="1" ht="25.5" hidden="1">
      <c r="A484" s="183" t="str">
        <f t="shared" si="59"/>
        <v>71090101034511</v>
      </c>
      <c r="B484" s="184" t="s">
        <v>439</v>
      </c>
      <c r="C484" s="133" t="s">
        <v>187</v>
      </c>
      <c r="D484" s="132" t="s">
        <v>106</v>
      </c>
      <c r="E484" s="131" t="s">
        <v>106</v>
      </c>
      <c r="F484" s="185" t="s">
        <v>442</v>
      </c>
      <c r="G484" s="186" t="s">
        <v>83</v>
      </c>
      <c r="H484" s="193"/>
      <c r="I484" s="193"/>
      <c r="J484" s="194"/>
      <c r="K484" s="195"/>
      <c r="L484" s="35" t="s">
        <v>217</v>
      </c>
      <c r="M484" s="11" t="s">
        <v>83</v>
      </c>
      <c r="N484" s="182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84" s="182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84" s="230" t="str">
        <f t="shared" si="53"/>
        <v xml:space="preserve"> </v>
      </c>
      <c r="Q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30" t="str">
        <f t="shared" si="54"/>
        <v xml:space="preserve"> </v>
      </c>
      <c r="S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30" t="str">
        <f t="shared" si="55"/>
        <v xml:space="preserve"> </v>
      </c>
      <c r="U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2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84" s="230" t="str">
        <f t="shared" si="56"/>
        <v xml:space="preserve"> </v>
      </c>
      <c r="X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30" t="str">
        <f t="shared" si="57"/>
        <v xml:space="preserve"> </v>
      </c>
      <c r="Z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30" t="str">
        <f t="shared" si="58"/>
        <v xml:space="preserve"> </v>
      </c>
      <c r="AB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  <c r="BW484" s="136"/>
      <c r="BX484" s="136"/>
      <c r="BY484" s="136"/>
      <c r="BZ484" s="136"/>
      <c r="CA484" s="136"/>
      <c r="CB484" s="136"/>
      <c r="CC484" s="136"/>
      <c r="CD484" s="136"/>
      <c r="CE484" s="136"/>
      <c r="CF484" s="136"/>
      <c r="CG484" s="136"/>
      <c r="CH484" s="136"/>
      <c r="CI484" s="136"/>
      <c r="CJ484" s="136"/>
      <c r="CK484" s="136"/>
      <c r="CL484" s="136"/>
      <c r="CM484" s="136"/>
      <c r="CN484" s="136"/>
      <c r="CO484" s="136"/>
      <c r="CP484" s="136"/>
      <c r="CQ484" s="136"/>
      <c r="CR484" s="136"/>
      <c r="CS484" s="136"/>
      <c r="CT484" s="136"/>
      <c r="CU484" s="136"/>
      <c r="CV484" s="136"/>
      <c r="CW484" s="136"/>
      <c r="CX484" s="136"/>
      <c r="CY484" s="136"/>
      <c r="CZ484" s="136"/>
      <c r="DA484" s="136"/>
      <c r="DB484" s="136"/>
      <c r="DC484" s="136"/>
      <c r="DD484" s="136"/>
      <c r="DE484" s="136"/>
      <c r="DF484" s="136"/>
      <c r="DG484" s="136"/>
      <c r="DH484" s="136"/>
      <c r="DI484" s="136"/>
      <c r="DJ484" s="136"/>
      <c r="DK484" s="136"/>
      <c r="DL484" s="136"/>
      <c r="DM484" s="136"/>
      <c r="DN484" s="136"/>
      <c r="DO484" s="136"/>
      <c r="DP484" s="136"/>
      <c r="DQ484" s="136"/>
      <c r="DR484" s="136"/>
      <c r="DS484" s="136"/>
      <c r="DT484" s="136"/>
      <c r="DU484" s="136"/>
      <c r="DV484" s="136"/>
      <c r="DW484" s="136"/>
      <c r="DX484" s="136"/>
      <c r="DY484" s="136"/>
      <c r="DZ484" s="136"/>
      <c r="EA484" s="136"/>
      <c r="EB484" s="136"/>
      <c r="EC484" s="136"/>
      <c r="ED484" s="136"/>
      <c r="EE484" s="136"/>
      <c r="EF484" s="136"/>
      <c r="EG484" s="136"/>
      <c r="EH484" s="136"/>
      <c r="EI484" s="136"/>
      <c r="EJ484" s="136"/>
      <c r="EK484" s="136"/>
      <c r="EL484" s="136"/>
      <c r="EM484" s="136"/>
      <c r="EN484" s="136"/>
      <c r="EO484" s="136"/>
      <c r="EP484" s="136"/>
      <c r="EQ484" s="136"/>
      <c r="ER484" s="136"/>
      <c r="ES484" s="136"/>
      <c r="ET484" s="136"/>
      <c r="EU484" s="136"/>
      <c r="EV484" s="136"/>
      <c r="EW484" s="136"/>
      <c r="EX484" s="136"/>
      <c r="EY484" s="136"/>
      <c r="EZ484" s="136"/>
      <c r="FA484" s="136"/>
      <c r="FB484" s="136"/>
      <c r="FC484" s="136"/>
      <c r="FD484" s="136"/>
      <c r="FE484" s="136"/>
      <c r="FF484" s="136"/>
      <c r="FG484" s="136"/>
      <c r="FH484" s="136"/>
      <c r="FI484" s="136"/>
      <c r="FJ484" s="136"/>
      <c r="FK484" s="136"/>
      <c r="FL484" s="136"/>
      <c r="FM484" s="136"/>
      <c r="FN484" s="136"/>
      <c r="FO484" s="136"/>
      <c r="FP484" s="136"/>
      <c r="FQ484" s="136"/>
      <c r="FR484" s="136"/>
      <c r="FS484" s="136"/>
      <c r="FT484" s="136"/>
      <c r="FU484" s="136"/>
      <c r="FV484" s="136"/>
      <c r="FW484" s="136"/>
      <c r="FX484" s="136"/>
      <c r="FY484" s="136"/>
      <c r="FZ484" s="136"/>
      <c r="GA484" s="136"/>
      <c r="GB484" s="136"/>
      <c r="GC484" s="136"/>
      <c r="GD484" s="136"/>
      <c r="GE484" s="136"/>
      <c r="GF484" s="136"/>
      <c r="GG484" s="136"/>
      <c r="GH484" s="136"/>
      <c r="GI484" s="136"/>
      <c r="GJ484" s="136"/>
      <c r="GK484" s="136"/>
      <c r="GL484" s="136"/>
      <c r="GM484" s="136"/>
      <c r="GN484" s="136"/>
      <c r="GO484" s="136"/>
      <c r="GP484" s="136"/>
      <c r="GQ484" s="136"/>
      <c r="GR484" s="136"/>
      <c r="GS484" s="136"/>
      <c r="GT484" s="136"/>
      <c r="GU484" s="136"/>
      <c r="GV484" s="136"/>
      <c r="GW484" s="136"/>
      <c r="GX484" s="136"/>
      <c r="GY484" s="136"/>
      <c r="GZ484" s="136"/>
      <c r="HA484" s="136"/>
      <c r="HB484" s="136"/>
      <c r="HC484" s="136"/>
      <c r="HD484" s="136"/>
      <c r="HE484" s="136"/>
      <c r="HF484" s="136"/>
      <c r="HG484" s="136"/>
      <c r="HH484" s="136"/>
      <c r="HI484" s="136"/>
      <c r="HJ484" s="136"/>
      <c r="HK484" s="136"/>
      <c r="HL484" s="136"/>
      <c r="HM484" s="136"/>
      <c r="HN484" s="136"/>
      <c r="HO484" s="136"/>
      <c r="HP484" s="136"/>
      <c r="HQ484" s="136"/>
      <c r="HR484" s="136"/>
      <c r="HS484" s="136"/>
      <c r="HT484" s="136"/>
      <c r="HU484" s="136"/>
      <c r="HV484" s="136"/>
      <c r="HW484" s="136"/>
      <c r="HX484" s="136"/>
      <c r="HY484" s="136"/>
      <c r="HZ484" s="136"/>
      <c r="IA484" s="136"/>
      <c r="IB484" s="136"/>
      <c r="IC484" s="136"/>
      <c r="ID484" s="136"/>
      <c r="IE484" s="136"/>
      <c r="IF484" s="136"/>
      <c r="IG484" s="136"/>
      <c r="IH484" s="136"/>
      <c r="II484" s="136"/>
      <c r="IJ484" s="136"/>
      <c r="IK484" s="136"/>
      <c r="IL484" s="136"/>
      <c r="IM484" s="136"/>
      <c r="IN484" s="136"/>
      <c r="IO484" s="136"/>
      <c r="IP484" s="136"/>
      <c r="IQ484" s="136"/>
      <c r="IR484" s="136"/>
      <c r="IS484" s="136"/>
      <c r="IT484" s="136"/>
      <c r="IU484" s="136"/>
    </row>
    <row r="485" spans="1:255" s="192" customFormat="1" ht="25.5" hidden="1">
      <c r="A485" s="183" t="str">
        <f t="shared" si="59"/>
        <v>71090102000000</v>
      </c>
      <c r="B485" s="184" t="s">
        <v>439</v>
      </c>
      <c r="C485" s="133" t="s">
        <v>187</v>
      </c>
      <c r="D485" s="132" t="s">
        <v>106</v>
      </c>
      <c r="E485" s="131" t="s">
        <v>140</v>
      </c>
      <c r="F485" s="185" t="s">
        <v>441</v>
      </c>
      <c r="G485" s="186" t="s">
        <v>440</v>
      </c>
      <c r="H485" s="150">
        <v>2911</v>
      </c>
      <c r="I485" s="151" t="s">
        <v>187</v>
      </c>
      <c r="J485" s="152">
        <v>1</v>
      </c>
      <c r="K485" s="152">
        <v>2</v>
      </c>
      <c r="L485" s="153" t="s">
        <v>321</v>
      </c>
      <c r="M485" s="154"/>
      <c r="N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7.13'!N485</f>
        <v>#REF!</v>
      </c>
      <c r="O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7.13'!O485</f>
        <v>#REF!</v>
      </c>
      <c r="P485" s="228" t="str">
        <f t="shared" si="53"/>
        <v xml:space="preserve"> </v>
      </c>
      <c r="Q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8" t="str">
        <f t="shared" si="54"/>
        <v xml:space="preserve"> </v>
      </c>
      <c r="S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8" t="str">
        <f t="shared" si="55"/>
        <v xml:space="preserve"> </v>
      </c>
      <c r="U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7.13'!P485</f>
        <v>#REF!</v>
      </c>
      <c r="W485" s="228" t="str">
        <f t="shared" si="56"/>
        <v xml:space="preserve"> </v>
      </c>
      <c r="X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8" t="str">
        <f t="shared" si="57"/>
        <v xml:space="preserve"> </v>
      </c>
      <c r="Z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8" t="str">
        <f t="shared" si="58"/>
        <v xml:space="preserve"> </v>
      </c>
      <c r="AB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6" customFormat="1" ht="12.75" hidden="1">
      <c r="A486" s="183" t="str">
        <f t="shared" si="59"/>
        <v>71090102000001</v>
      </c>
      <c r="B486" s="184" t="s">
        <v>439</v>
      </c>
      <c r="C486" s="133" t="s">
        <v>187</v>
      </c>
      <c r="D486" s="132" t="s">
        <v>106</v>
      </c>
      <c r="E486" s="131" t="s">
        <v>140</v>
      </c>
      <c r="F486" s="185" t="s">
        <v>441</v>
      </c>
      <c r="G486" s="186" t="s">
        <v>96</v>
      </c>
      <c r="H486" s="24"/>
      <c r="I486" s="24"/>
      <c r="J486" s="25"/>
      <c r="K486" s="25"/>
      <c r="L486" s="29" t="s">
        <v>108</v>
      </c>
      <c r="M486" s="30"/>
      <c r="N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7.13'!N486</f>
        <v>#REF!</v>
      </c>
      <c r="O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7.13'!O486</f>
        <v>#REF!</v>
      </c>
      <c r="P486" s="226" t="str">
        <f t="shared" si="53"/>
        <v xml:space="preserve"> </v>
      </c>
      <c r="Q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6" t="str">
        <f t="shared" si="54"/>
        <v xml:space="preserve"> </v>
      </c>
      <c r="S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6" t="str">
        <f t="shared" si="55"/>
        <v xml:space="preserve"> </v>
      </c>
      <c r="U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7.13'!P486</f>
        <v>#REF!</v>
      </c>
      <c r="W486" s="226" t="str">
        <f t="shared" si="56"/>
        <v xml:space="preserve"> </v>
      </c>
      <c r="X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6" t="str">
        <f t="shared" si="57"/>
        <v xml:space="preserve"> </v>
      </c>
      <c r="Z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6" t="str">
        <f t="shared" si="58"/>
        <v xml:space="preserve"> </v>
      </c>
      <c r="AB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7" customFormat="1" ht="13.5" hidden="1">
      <c r="A487" s="183" t="str">
        <f t="shared" si="59"/>
        <v>71090102010000</v>
      </c>
      <c r="B487" s="184" t="s">
        <v>439</v>
      </c>
      <c r="C487" s="133" t="s">
        <v>187</v>
      </c>
      <c r="D487" s="132" t="s">
        <v>106</v>
      </c>
      <c r="E487" s="131" t="s">
        <v>140</v>
      </c>
      <c r="F487" s="185" t="s">
        <v>106</v>
      </c>
      <c r="G487" s="186" t="s">
        <v>440</v>
      </c>
      <c r="H487" s="145"/>
      <c r="I487" s="146"/>
      <c r="J487" s="147"/>
      <c r="K487" s="147"/>
      <c r="L487" s="26" t="s">
        <v>322</v>
      </c>
      <c r="M487" s="27"/>
      <c r="N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9" t="str">
        <f t="shared" si="53"/>
        <v xml:space="preserve"> </v>
      </c>
      <c r="Q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9" t="str">
        <f t="shared" si="54"/>
        <v xml:space="preserve"> </v>
      </c>
      <c r="S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9" t="str">
        <f t="shared" si="55"/>
        <v xml:space="preserve"> </v>
      </c>
      <c r="U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9" t="str">
        <f t="shared" si="56"/>
        <v xml:space="preserve"> </v>
      </c>
      <c r="X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9" t="str">
        <f t="shared" si="57"/>
        <v xml:space="preserve"> </v>
      </c>
      <c r="Z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9" t="str">
        <f t="shared" si="58"/>
        <v xml:space="preserve"> </v>
      </c>
      <c r="AB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6" customFormat="1" hidden="1">
      <c r="A488" s="183" t="str">
        <f t="shared" si="59"/>
        <v>71090102014239</v>
      </c>
      <c r="B488" s="184" t="s">
        <v>439</v>
      </c>
      <c r="C488" s="133" t="s">
        <v>187</v>
      </c>
      <c r="D488" s="132" t="s">
        <v>106</v>
      </c>
      <c r="E488" s="131" t="s">
        <v>140</v>
      </c>
      <c r="F488" s="185" t="s">
        <v>106</v>
      </c>
      <c r="G488" s="130">
        <v>4239</v>
      </c>
      <c r="H488" s="24"/>
      <c r="I488" s="17"/>
      <c r="J488" s="18"/>
      <c r="K488" s="18"/>
      <c r="L488" s="28" t="s">
        <v>125</v>
      </c>
      <c r="M488" s="11">
        <v>4239</v>
      </c>
      <c r="N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30" t="str">
        <f t="shared" si="53"/>
        <v xml:space="preserve"> </v>
      </c>
      <c r="Q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30" t="str">
        <f t="shared" si="54"/>
        <v xml:space="preserve"> </v>
      </c>
      <c r="S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30" t="str">
        <f t="shared" si="55"/>
        <v xml:space="preserve"> </v>
      </c>
      <c r="U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30" t="str">
        <f t="shared" si="56"/>
        <v xml:space="preserve"> </v>
      </c>
      <c r="X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30" t="str">
        <f t="shared" si="57"/>
        <v xml:space="preserve"> </v>
      </c>
      <c r="Z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30" t="str">
        <f t="shared" si="58"/>
        <v xml:space="preserve"> </v>
      </c>
      <c r="AB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6" customFormat="1" ht="25.5" hidden="1">
      <c r="A489" s="183" t="str">
        <f t="shared" si="59"/>
        <v>71090102014511</v>
      </c>
      <c r="B489" s="199" t="s">
        <v>439</v>
      </c>
      <c r="C489" s="133" t="s">
        <v>187</v>
      </c>
      <c r="D489" s="132" t="s">
        <v>106</v>
      </c>
      <c r="E489" s="131" t="s">
        <v>140</v>
      </c>
      <c r="F489" s="185" t="s">
        <v>106</v>
      </c>
      <c r="G489" s="130">
        <v>4511</v>
      </c>
      <c r="H489" s="190"/>
      <c r="I489" s="193"/>
      <c r="J489" s="200"/>
      <c r="K489" s="201"/>
      <c r="L489" s="202" t="s">
        <v>217</v>
      </c>
      <c r="M489" s="12">
        <v>4511</v>
      </c>
      <c r="N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30" t="str">
        <f t="shared" si="53"/>
        <v xml:space="preserve"> </v>
      </c>
      <c r="Q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30" t="str">
        <f t="shared" si="54"/>
        <v xml:space="preserve"> </v>
      </c>
      <c r="S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30" t="str">
        <f t="shared" si="55"/>
        <v xml:space="preserve"> </v>
      </c>
      <c r="U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30" t="str">
        <f t="shared" si="56"/>
        <v xml:space="preserve"> </v>
      </c>
      <c r="X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30" t="str">
        <f t="shared" si="57"/>
        <v xml:space="preserve"> </v>
      </c>
      <c r="Z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30" t="str">
        <f t="shared" si="58"/>
        <v xml:space="preserve"> </v>
      </c>
      <c r="AB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7" customFormat="1" ht="13.5" hidden="1">
      <c r="A490" s="183" t="str">
        <f t="shared" si="59"/>
        <v>71090102020000</v>
      </c>
      <c r="B490" s="184" t="s">
        <v>439</v>
      </c>
      <c r="C490" s="133" t="s">
        <v>187</v>
      </c>
      <c r="D490" s="132" t="s">
        <v>106</v>
      </c>
      <c r="E490" s="131" t="s">
        <v>140</v>
      </c>
      <c r="F490" s="185" t="s">
        <v>140</v>
      </c>
      <c r="G490" s="186" t="s">
        <v>440</v>
      </c>
      <c r="H490" s="145"/>
      <c r="I490" s="146"/>
      <c r="J490" s="147"/>
      <c r="K490" s="147"/>
      <c r="L490" s="26" t="s">
        <v>323</v>
      </c>
      <c r="M490" s="27"/>
      <c r="N490" s="196" t="e">
        <f>+'havelvac 7.2'!N489+'havelvac 7.3'!N489+'havelvac 7.4'!N489+'havelvac 7.5'!N489+'havelvac 7.6'!N489+'havelvac 7.7'!N489+'havelvac 7.9'!N489+'havelvac 7.8'!N489+'havelvac 7.10'!N489+'havelvac 7.11'!N489+'havelvac 7.12'!N489+'havelvac 7.13'!#REF!</f>
        <v>#REF!</v>
      </c>
      <c r="O490" s="196" t="e">
        <f>+'havelvac 7.2'!O489+'havelvac 7.3'!O489+'havelvac 7.4'!O489+'havelvac 7.5'!O489+'havelvac 7.6'!O489+'havelvac 7.7'!O489+'havelvac 7.9'!O489+'havelvac 7.8'!O489+'havelvac 7.10'!O489+'havelvac 7.11'!O489+'havelvac 7.12'!O489+'havelvac 7.13'!#REF!</f>
        <v>#REF!</v>
      </c>
      <c r="P490" s="229" t="str">
        <f t="shared" si="53"/>
        <v xml:space="preserve"> </v>
      </c>
      <c r="Q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9" t="str">
        <f t="shared" si="54"/>
        <v xml:space="preserve"> </v>
      </c>
      <c r="S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9" t="str">
        <f t="shared" si="55"/>
        <v xml:space="preserve"> </v>
      </c>
      <c r="U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6" t="e">
        <f>+'havelvac 7.2'!P489+'havelvac 7.3'!P489+'havelvac 7.4'!P489+'havelvac 7.5'!P489+'havelvac 7.6'!P489+'havelvac 7.7'!P489+'havelvac 7.9'!P489+'havelvac 7.8'!P489+'havelvac 7.10'!P489+'havelvac 7.11'!P489+'havelvac 7.12'!P489+'havelvac 7.13'!#REF!</f>
        <v>#REF!</v>
      </c>
      <c r="W490" s="229" t="str">
        <f t="shared" si="56"/>
        <v xml:space="preserve"> </v>
      </c>
      <c r="X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9" t="str">
        <f t="shared" si="57"/>
        <v xml:space="preserve"> </v>
      </c>
      <c r="Z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9" t="str">
        <f t="shared" si="58"/>
        <v xml:space="preserve"> </v>
      </c>
      <c r="AB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6" customFormat="1" hidden="1">
      <c r="A491" s="183" t="str">
        <f t="shared" si="59"/>
        <v>71090102024239</v>
      </c>
      <c r="B491" s="184" t="s">
        <v>439</v>
      </c>
      <c r="C491" s="133" t="s">
        <v>187</v>
      </c>
      <c r="D491" s="132" t="s">
        <v>106</v>
      </c>
      <c r="E491" s="131" t="s">
        <v>140</v>
      </c>
      <c r="F491" s="185" t="s">
        <v>140</v>
      </c>
      <c r="G491" s="130">
        <v>4239</v>
      </c>
      <c r="H491" s="24"/>
      <c r="I491" s="17"/>
      <c r="J491" s="18"/>
      <c r="K491" s="18"/>
      <c r="L491" s="28" t="s">
        <v>125</v>
      </c>
      <c r="M491" s="11">
        <v>4239</v>
      </c>
      <c r="N491" s="182" t="e">
        <f>+'havelvac 7.2'!N490+'havelvac 7.3'!N490+'havelvac 7.4'!N490+'havelvac 7.5'!N490+'havelvac 7.6'!N490+'havelvac 7.7'!N490+'havelvac 7.9'!N490+'havelvac 7.8'!N490+'havelvac 7.10'!N490+'havelvac 7.11'!N490+'havelvac 7.12'!N490+'havelvac 7.13'!#REF!</f>
        <v>#REF!</v>
      </c>
      <c r="O491" s="182" t="e">
        <f>+'havelvac 7.2'!O490+'havelvac 7.3'!O490+'havelvac 7.4'!O490+'havelvac 7.5'!O490+'havelvac 7.6'!O490+'havelvac 7.7'!O490+'havelvac 7.9'!O490+'havelvac 7.8'!O490+'havelvac 7.10'!O490+'havelvac 7.11'!O490+'havelvac 7.12'!O490+'havelvac 7.13'!#REF!</f>
        <v>#REF!</v>
      </c>
      <c r="P491" s="230" t="str">
        <f t="shared" si="53"/>
        <v xml:space="preserve"> </v>
      </c>
      <c r="Q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30" t="str">
        <f t="shared" si="54"/>
        <v xml:space="preserve"> </v>
      </c>
      <c r="S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30" t="str">
        <f t="shared" si="55"/>
        <v xml:space="preserve"> </v>
      </c>
      <c r="U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2" t="e">
        <f>+'havelvac 7.2'!P490+'havelvac 7.3'!P490+'havelvac 7.4'!P490+'havelvac 7.5'!P490+'havelvac 7.6'!P490+'havelvac 7.7'!P490+'havelvac 7.9'!P490+'havelvac 7.8'!P490+'havelvac 7.10'!P490+'havelvac 7.11'!P490+'havelvac 7.12'!P490+'havelvac 7.13'!#REF!</f>
        <v>#REF!</v>
      </c>
      <c r="W491" s="230" t="str">
        <f t="shared" si="56"/>
        <v xml:space="preserve"> </v>
      </c>
      <c r="X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30" t="str">
        <f t="shared" si="57"/>
        <v xml:space="preserve"> </v>
      </c>
      <c r="Z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30" t="str">
        <f t="shared" si="58"/>
        <v xml:space="preserve"> </v>
      </c>
      <c r="AB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6" customFormat="1" ht="25.5" hidden="1">
      <c r="A492" s="183" t="str">
        <f t="shared" si="59"/>
        <v>71090102024511</v>
      </c>
      <c r="B492" s="199" t="s">
        <v>439</v>
      </c>
      <c r="C492" s="133" t="s">
        <v>187</v>
      </c>
      <c r="D492" s="132" t="s">
        <v>106</v>
      </c>
      <c r="E492" s="131" t="s">
        <v>140</v>
      </c>
      <c r="F492" s="185" t="s">
        <v>140</v>
      </c>
      <c r="G492" s="130">
        <v>4511</v>
      </c>
      <c r="H492" s="190"/>
      <c r="I492" s="193"/>
      <c r="J492" s="200"/>
      <c r="K492" s="201"/>
      <c r="L492" s="202" t="s">
        <v>217</v>
      </c>
      <c r="M492" s="12">
        <v>4511</v>
      </c>
      <c r="N492" s="182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2" s="182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2" s="230" t="str">
        <f t="shared" si="53"/>
        <v xml:space="preserve"> </v>
      </c>
      <c r="Q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30" t="str">
        <f t="shared" si="54"/>
        <v xml:space="preserve"> </v>
      </c>
      <c r="S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30" t="str">
        <f t="shared" si="55"/>
        <v xml:space="preserve"> </v>
      </c>
      <c r="U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2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2" s="230" t="str">
        <f t="shared" si="56"/>
        <v xml:space="preserve"> </v>
      </c>
      <c r="X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30" t="str">
        <f t="shared" si="57"/>
        <v xml:space="preserve"> </v>
      </c>
      <c r="Z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30" t="str">
        <f t="shared" si="58"/>
        <v xml:space="preserve"> </v>
      </c>
      <c r="AB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7" customFormat="1" ht="13.5" hidden="1">
      <c r="A493" s="183" t="str">
        <f t="shared" si="59"/>
        <v>71090102030000</v>
      </c>
      <c r="B493" s="184" t="s">
        <v>439</v>
      </c>
      <c r="C493" s="133" t="s">
        <v>187</v>
      </c>
      <c r="D493" s="132" t="s">
        <v>106</v>
      </c>
      <c r="E493" s="131" t="s">
        <v>140</v>
      </c>
      <c r="F493" s="185" t="s">
        <v>442</v>
      </c>
      <c r="G493" s="186" t="s">
        <v>440</v>
      </c>
      <c r="H493" s="145"/>
      <c r="I493" s="146"/>
      <c r="J493" s="147"/>
      <c r="K493" s="147"/>
      <c r="L493" s="26" t="s">
        <v>324</v>
      </c>
      <c r="M493" s="27"/>
      <c r="N493" s="196">
        <f>+'havelvac 7.2'!N492+'havelvac 7.3'!N492+'havelvac 7.4'!N492+'havelvac 7.5'!N492+'havelvac 7.6'!N492+'havelvac 7.7'!N492+'havelvac 7.9'!N492+'havelvac 7.8'!N492+'havelvac 7.10'!N492+'havelvac 7.11'!N492+'havelvac 7.12'!N492+'havelvac 7.13'!N490</f>
        <v>0</v>
      </c>
      <c r="O493" s="196">
        <f>+'havelvac 7.2'!O492+'havelvac 7.3'!O492+'havelvac 7.4'!O492+'havelvac 7.5'!O492+'havelvac 7.6'!O492+'havelvac 7.7'!O492+'havelvac 7.9'!O492+'havelvac 7.8'!O492+'havelvac 7.10'!O492+'havelvac 7.11'!O492+'havelvac 7.12'!O492+'havelvac 7.13'!O490</f>
        <v>0</v>
      </c>
      <c r="P493" s="229" t="str">
        <f t="shared" si="53"/>
        <v xml:space="preserve"> </v>
      </c>
      <c r="Q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9" t="str">
        <f t="shared" si="54"/>
        <v xml:space="preserve"> </v>
      </c>
      <c r="S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9" t="str">
        <f t="shared" si="55"/>
        <v xml:space="preserve"> </v>
      </c>
      <c r="U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6">
        <f>+'havelvac 7.2'!P492+'havelvac 7.3'!P492+'havelvac 7.4'!P492+'havelvac 7.5'!P492+'havelvac 7.6'!P492+'havelvac 7.7'!P492+'havelvac 7.9'!P492+'havelvac 7.8'!P492+'havelvac 7.10'!P492+'havelvac 7.11'!P492+'havelvac 7.12'!P492+'havelvac 7.13'!P490</f>
        <v>0</v>
      </c>
      <c r="W493" s="229" t="str">
        <f t="shared" si="56"/>
        <v xml:space="preserve"> </v>
      </c>
      <c r="X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9" t="str">
        <f t="shared" si="57"/>
        <v xml:space="preserve"> </v>
      </c>
      <c r="Z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9" t="str">
        <f t="shared" si="58"/>
        <v xml:space="preserve"> </v>
      </c>
      <c r="AB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6" customFormat="1" hidden="1">
      <c r="A494" s="183" t="str">
        <f t="shared" si="59"/>
        <v>71090102034239</v>
      </c>
      <c r="B494" s="184" t="s">
        <v>439</v>
      </c>
      <c r="C494" s="133" t="s">
        <v>187</v>
      </c>
      <c r="D494" s="132" t="s">
        <v>106</v>
      </c>
      <c r="E494" s="131" t="s">
        <v>140</v>
      </c>
      <c r="F494" s="185" t="s">
        <v>442</v>
      </c>
      <c r="G494" s="130">
        <v>4239</v>
      </c>
      <c r="H494" s="24"/>
      <c r="I494" s="17"/>
      <c r="J494" s="18"/>
      <c r="K494" s="18"/>
      <c r="L494" s="28" t="s">
        <v>125</v>
      </c>
      <c r="M494" s="11">
        <v>4239</v>
      </c>
      <c r="N494" s="182">
        <f>+'havelvac 7.2'!N493+'havelvac 7.3'!N493+'havelvac 7.4'!N493+'havelvac 7.5'!N493+'havelvac 7.6'!N493+'havelvac 7.7'!N493+'havelvac 7.9'!N493+'havelvac 7.8'!N493+'havelvac 7.10'!N493+'havelvac 7.11'!N493+'havelvac 7.12'!N493+'havelvac 7.13'!N491</f>
        <v>0</v>
      </c>
      <c r="O494" s="182">
        <f>+'havelvac 7.2'!O493+'havelvac 7.3'!O493+'havelvac 7.4'!O493+'havelvac 7.5'!O493+'havelvac 7.6'!O493+'havelvac 7.7'!O493+'havelvac 7.9'!O493+'havelvac 7.8'!O493+'havelvac 7.10'!O493+'havelvac 7.11'!O493+'havelvac 7.12'!O493+'havelvac 7.13'!O491</f>
        <v>0</v>
      </c>
      <c r="P494" s="230" t="str">
        <f t="shared" si="53"/>
        <v xml:space="preserve"> </v>
      </c>
      <c r="Q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30" t="str">
        <f t="shared" si="54"/>
        <v xml:space="preserve"> </v>
      </c>
      <c r="S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30" t="str">
        <f t="shared" si="55"/>
        <v xml:space="preserve"> </v>
      </c>
      <c r="U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2">
        <f>+'havelvac 7.2'!P493+'havelvac 7.3'!P493+'havelvac 7.4'!P493+'havelvac 7.5'!P493+'havelvac 7.6'!P493+'havelvac 7.7'!P493+'havelvac 7.9'!P493+'havelvac 7.8'!P493+'havelvac 7.10'!P493+'havelvac 7.11'!P493+'havelvac 7.12'!P493+'havelvac 7.13'!P491</f>
        <v>0</v>
      </c>
      <c r="W494" s="230" t="str">
        <f t="shared" si="56"/>
        <v xml:space="preserve"> </v>
      </c>
      <c r="X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30" t="str">
        <f t="shared" si="57"/>
        <v xml:space="preserve"> </v>
      </c>
      <c r="Z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30" t="str">
        <f t="shared" si="58"/>
        <v xml:space="preserve"> </v>
      </c>
      <c r="AB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6" customFormat="1" ht="25.5" hidden="1">
      <c r="A495" s="183" t="str">
        <f t="shared" si="59"/>
        <v>71090102034511</v>
      </c>
      <c r="B495" s="199" t="s">
        <v>439</v>
      </c>
      <c r="C495" s="133" t="s">
        <v>187</v>
      </c>
      <c r="D495" s="132" t="s">
        <v>106</v>
      </c>
      <c r="E495" s="131" t="s">
        <v>140</v>
      </c>
      <c r="F495" s="185" t="s">
        <v>442</v>
      </c>
      <c r="G495" s="130">
        <v>4511</v>
      </c>
      <c r="H495" s="190"/>
      <c r="I495" s="193"/>
      <c r="J495" s="200"/>
      <c r="K495" s="201"/>
      <c r="L495" s="202" t="s">
        <v>217</v>
      </c>
      <c r="M495" s="12">
        <v>4511</v>
      </c>
      <c r="N495" s="182">
        <f>+'havelvac 7.2'!N494+'havelvac 7.3'!N494+'havelvac 7.4'!N494+'havelvac 7.5'!N494+'havelvac 7.6'!N494+'havelvac 7.7'!N494+'havelvac 7.9'!N494+'havelvac 7.8'!N494+'havelvac 7.10'!N494+'havelvac 7.11'!N494+'havelvac 7.12'!N494+'havelvac 7.13'!N492</f>
        <v>0</v>
      </c>
      <c r="O495" s="182">
        <f>+'havelvac 7.2'!O494+'havelvac 7.3'!O494+'havelvac 7.4'!O494+'havelvac 7.5'!O494+'havelvac 7.6'!O494+'havelvac 7.7'!O494+'havelvac 7.9'!O494+'havelvac 7.8'!O494+'havelvac 7.10'!O494+'havelvac 7.11'!O494+'havelvac 7.12'!O494+'havelvac 7.13'!O492</f>
        <v>0</v>
      </c>
      <c r="P495" s="230" t="str">
        <f t="shared" si="53"/>
        <v xml:space="preserve"> </v>
      </c>
      <c r="Q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30" t="str">
        <f t="shared" si="54"/>
        <v xml:space="preserve"> </v>
      </c>
      <c r="S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30" t="str">
        <f t="shared" si="55"/>
        <v xml:space="preserve"> </v>
      </c>
      <c r="U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2">
        <f>+'havelvac 7.2'!P494+'havelvac 7.3'!P494+'havelvac 7.4'!P494+'havelvac 7.5'!P494+'havelvac 7.6'!P494+'havelvac 7.7'!P494+'havelvac 7.9'!P494+'havelvac 7.8'!P494+'havelvac 7.10'!P494+'havelvac 7.11'!P494+'havelvac 7.12'!P494+'havelvac 7.13'!P492</f>
        <v>0</v>
      </c>
      <c r="W495" s="230" t="str">
        <f t="shared" si="56"/>
        <v xml:space="preserve"> </v>
      </c>
      <c r="X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30" t="str">
        <f t="shared" si="57"/>
        <v xml:space="preserve"> </v>
      </c>
      <c r="Z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30" t="str">
        <f t="shared" si="58"/>
        <v xml:space="preserve"> </v>
      </c>
      <c r="AB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8" customFormat="1" ht="13.5" hidden="1">
      <c r="A496" s="183" t="str">
        <f t="shared" si="59"/>
        <v>71090200000000</v>
      </c>
      <c r="B496" s="184" t="s">
        <v>439</v>
      </c>
      <c r="C496" s="133" t="s">
        <v>187</v>
      </c>
      <c r="D496" s="132" t="s">
        <v>140</v>
      </c>
      <c r="E496" s="131" t="s">
        <v>441</v>
      </c>
      <c r="F496" s="185" t="s">
        <v>441</v>
      </c>
      <c r="G496" s="186" t="s">
        <v>440</v>
      </c>
      <c r="H496" s="174">
        <v>2920</v>
      </c>
      <c r="I496" s="165" t="s">
        <v>187</v>
      </c>
      <c r="J496" s="166">
        <v>2</v>
      </c>
      <c r="K496" s="166">
        <v>0</v>
      </c>
      <c r="L496" s="167" t="s">
        <v>325</v>
      </c>
      <c r="M496" s="175"/>
      <c r="N496" s="187">
        <f>+'havelvac 7.2'!N495+'havelvac 7.3'!N495+'havelvac 7.4'!N495+'havelvac 7.5'!N495+'havelvac 7.6'!N495+'havelvac 7.7'!N495+'havelvac 7.9'!N495+'havelvac 7.8'!N495+'havelvac 7.10'!N495+'havelvac 7.11'!N495+'havelvac 7.12'!N495+'havelvac 7.13'!N493</f>
        <v>0</v>
      </c>
      <c r="O496" s="187">
        <f>+'havelvac 7.2'!O495+'havelvac 7.3'!O495+'havelvac 7.4'!O495+'havelvac 7.5'!O495+'havelvac 7.6'!O495+'havelvac 7.7'!O495+'havelvac 7.9'!O495+'havelvac 7.8'!O495+'havelvac 7.10'!O495+'havelvac 7.11'!O495+'havelvac 7.12'!O495+'havelvac 7.13'!O493</f>
        <v>0</v>
      </c>
      <c r="P496" s="227" t="str">
        <f t="shared" si="53"/>
        <v xml:space="preserve"> </v>
      </c>
      <c r="Q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7" t="str">
        <f t="shared" si="54"/>
        <v xml:space="preserve"> </v>
      </c>
      <c r="S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7" t="str">
        <f t="shared" si="55"/>
        <v xml:space="preserve"> </v>
      </c>
      <c r="U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7">
        <f>+'havelvac 7.2'!P495+'havelvac 7.3'!P495+'havelvac 7.4'!P495+'havelvac 7.5'!P495+'havelvac 7.6'!P495+'havelvac 7.7'!P495+'havelvac 7.9'!P495+'havelvac 7.8'!P495+'havelvac 7.10'!P495+'havelvac 7.11'!P495+'havelvac 7.12'!P495+'havelvac 7.13'!P493</f>
        <v>0</v>
      </c>
      <c r="W496" s="227" t="str">
        <f t="shared" si="56"/>
        <v xml:space="preserve"> </v>
      </c>
      <c r="X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7" t="str">
        <f t="shared" si="57"/>
        <v xml:space="preserve"> </v>
      </c>
      <c r="Z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7" t="str">
        <f t="shared" si="58"/>
        <v xml:space="preserve"> </v>
      </c>
      <c r="AB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6" customFormat="1" ht="12.75" hidden="1">
      <c r="A497" s="183" t="str">
        <f t="shared" si="59"/>
        <v>71090200000001</v>
      </c>
      <c r="B497" s="184" t="s">
        <v>439</v>
      </c>
      <c r="C497" s="133" t="s">
        <v>187</v>
      </c>
      <c r="D497" s="132" t="s">
        <v>140</v>
      </c>
      <c r="E497" s="131" t="s">
        <v>441</v>
      </c>
      <c r="F497" s="185" t="s">
        <v>441</v>
      </c>
      <c r="G497" s="186" t="s">
        <v>96</v>
      </c>
      <c r="H497" s="24"/>
      <c r="I497" s="17"/>
      <c r="J497" s="18"/>
      <c r="K497" s="18"/>
      <c r="L497" s="29" t="s">
        <v>110</v>
      </c>
      <c r="M497" s="30"/>
      <c r="N497" s="189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497" s="189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497" s="226" t="str">
        <f t="shared" si="53"/>
        <v xml:space="preserve"> </v>
      </c>
      <c r="Q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6" t="str">
        <f t="shared" si="54"/>
        <v xml:space="preserve"> </v>
      </c>
      <c r="S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6" t="str">
        <f t="shared" si="55"/>
        <v xml:space="preserve"> </v>
      </c>
      <c r="U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9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497" s="226" t="str">
        <f t="shared" si="56"/>
        <v xml:space="preserve"> </v>
      </c>
      <c r="X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6" t="str">
        <f t="shared" si="57"/>
        <v xml:space="preserve"> </v>
      </c>
      <c r="Z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6" t="str">
        <f t="shared" si="58"/>
        <v xml:space="preserve"> </v>
      </c>
      <c r="AB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2" customFormat="1" ht="25.5" hidden="1">
      <c r="A498" s="183" t="str">
        <f t="shared" si="59"/>
        <v>71090201000000</v>
      </c>
      <c r="B498" s="184" t="s">
        <v>439</v>
      </c>
      <c r="C498" s="133" t="s">
        <v>187</v>
      </c>
      <c r="D498" s="132" t="s">
        <v>140</v>
      </c>
      <c r="E498" s="131" t="s">
        <v>106</v>
      </c>
      <c r="F498" s="185" t="s">
        <v>441</v>
      </c>
      <c r="G498" s="186" t="s">
        <v>440</v>
      </c>
      <c r="H498" s="150">
        <v>2921</v>
      </c>
      <c r="I498" s="151" t="s">
        <v>187</v>
      </c>
      <c r="J498" s="152">
        <v>2</v>
      </c>
      <c r="K498" s="152">
        <v>1</v>
      </c>
      <c r="L498" s="153" t="s">
        <v>326</v>
      </c>
      <c r="M498" s="154"/>
      <c r="N498" s="191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498" s="191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498" s="228" t="str">
        <f t="shared" si="53"/>
        <v xml:space="preserve"> </v>
      </c>
      <c r="Q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8" t="str">
        <f t="shared" si="54"/>
        <v xml:space="preserve"> </v>
      </c>
      <c r="S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8" t="str">
        <f t="shared" si="55"/>
        <v xml:space="preserve"> </v>
      </c>
      <c r="U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1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498" s="228" t="str">
        <f t="shared" si="56"/>
        <v xml:space="preserve"> </v>
      </c>
      <c r="X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8" t="str">
        <f t="shared" si="57"/>
        <v xml:space="preserve"> </v>
      </c>
      <c r="Z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8" t="str">
        <f t="shared" si="58"/>
        <v xml:space="preserve"> </v>
      </c>
      <c r="AB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6" customFormat="1" ht="12.75" hidden="1">
      <c r="A499" s="183" t="str">
        <f t="shared" si="59"/>
        <v>71090201000001</v>
      </c>
      <c r="B499" s="184" t="s">
        <v>439</v>
      </c>
      <c r="C499" s="133" t="s">
        <v>187</v>
      </c>
      <c r="D499" s="132" t="s">
        <v>140</v>
      </c>
      <c r="E499" s="131" t="s">
        <v>106</v>
      </c>
      <c r="F499" s="185" t="s">
        <v>441</v>
      </c>
      <c r="G499" s="186" t="s">
        <v>96</v>
      </c>
      <c r="H499" s="24"/>
      <c r="I499" s="24"/>
      <c r="J499" s="25"/>
      <c r="K499" s="25"/>
      <c r="L499" s="29" t="s">
        <v>108</v>
      </c>
      <c r="M499" s="30"/>
      <c r="N499" s="189">
        <f>+'havelvac 7.2'!N500+'havelvac 7.3'!N500+'havelvac 7.4'!N500+'havelvac 7.5'!N500+'havelvac 7.6'!N500+'havelvac 7.7'!N500+'havelvac 7.9'!N500+'havelvac 7.8'!N500+'havelvac 7.10'!N500+'havelvac 7.11'!N500+'havelvac 7.12'!N500+'havelvac 7.13'!N496</f>
        <v>0</v>
      </c>
      <c r="O499" s="189">
        <f>+'havelvac 7.2'!O500+'havelvac 7.3'!O500+'havelvac 7.4'!O500+'havelvac 7.5'!O500+'havelvac 7.6'!O500+'havelvac 7.7'!O500+'havelvac 7.9'!O500+'havelvac 7.8'!O500+'havelvac 7.10'!O500+'havelvac 7.11'!O500+'havelvac 7.12'!O500+'havelvac 7.13'!O496</f>
        <v>0</v>
      </c>
      <c r="P499" s="226" t="str">
        <f t="shared" si="53"/>
        <v xml:space="preserve"> </v>
      </c>
      <c r="Q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6" t="str">
        <f t="shared" si="54"/>
        <v xml:space="preserve"> </v>
      </c>
      <c r="S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6" t="str">
        <f t="shared" si="55"/>
        <v xml:space="preserve"> </v>
      </c>
      <c r="U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9">
        <f>+'havelvac 7.2'!P500+'havelvac 7.3'!P500+'havelvac 7.4'!P500+'havelvac 7.5'!P500+'havelvac 7.6'!P500+'havelvac 7.7'!P500+'havelvac 7.9'!P500+'havelvac 7.8'!P500+'havelvac 7.10'!P500+'havelvac 7.11'!P500+'havelvac 7.12'!P500+'havelvac 7.13'!P496</f>
        <v>0</v>
      </c>
      <c r="W499" s="226" t="str">
        <f t="shared" si="56"/>
        <v xml:space="preserve"> </v>
      </c>
      <c r="X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6" t="str">
        <f t="shared" si="57"/>
        <v xml:space="preserve"> </v>
      </c>
      <c r="Z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6" t="str">
        <f t="shared" si="58"/>
        <v xml:space="preserve"> </v>
      </c>
      <c r="AB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7" customFormat="1" ht="13.5" hidden="1">
      <c r="A500" s="183" t="str">
        <f t="shared" si="59"/>
        <v>71090201010000</v>
      </c>
      <c r="B500" s="184" t="s">
        <v>439</v>
      </c>
      <c r="C500" s="133" t="s">
        <v>187</v>
      </c>
      <c r="D500" s="132" t="s">
        <v>140</v>
      </c>
      <c r="E500" s="131" t="s">
        <v>106</v>
      </c>
      <c r="F500" s="185" t="s">
        <v>106</v>
      </c>
      <c r="G500" s="186" t="s">
        <v>440</v>
      </c>
      <c r="H500" s="145"/>
      <c r="I500" s="146"/>
      <c r="J500" s="147"/>
      <c r="K500" s="147"/>
      <c r="L500" s="26" t="s">
        <v>322</v>
      </c>
      <c r="M500" s="27"/>
      <c r="N500" s="196">
        <f>+'havelvac 7.2'!N501+'havelvac 7.3'!N501+'havelvac 7.4'!N501+'havelvac 7.5'!N501+'havelvac 7.6'!N501+'havelvac 7.7'!N501+'havelvac 7.9'!N501+'havelvac 7.8'!N501+'havelvac 7.10'!N501+'havelvac 7.11'!N501+'havelvac 7.12'!N501+'havelvac 7.13'!N497</f>
        <v>0</v>
      </c>
      <c r="O500" s="196">
        <f>+'havelvac 7.2'!O501+'havelvac 7.3'!O501+'havelvac 7.4'!O501+'havelvac 7.5'!O501+'havelvac 7.6'!O501+'havelvac 7.7'!O501+'havelvac 7.9'!O501+'havelvac 7.8'!O501+'havelvac 7.10'!O501+'havelvac 7.11'!O501+'havelvac 7.12'!O501+'havelvac 7.13'!O497</f>
        <v>0</v>
      </c>
      <c r="P500" s="229" t="str">
        <f t="shared" si="53"/>
        <v xml:space="preserve"> </v>
      </c>
      <c r="Q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9" t="str">
        <f t="shared" si="54"/>
        <v xml:space="preserve"> </v>
      </c>
      <c r="S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9" t="str">
        <f t="shared" si="55"/>
        <v xml:space="preserve"> </v>
      </c>
      <c r="U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6">
        <f>+'havelvac 7.2'!P501+'havelvac 7.3'!P501+'havelvac 7.4'!P501+'havelvac 7.5'!P501+'havelvac 7.6'!P501+'havelvac 7.7'!P501+'havelvac 7.9'!P501+'havelvac 7.8'!P501+'havelvac 7.10'!P501+'havelvac 7.11'!P501+'havelvac 7.12'!P501+'havelvac 7.13'!P497</f>
        <v>0</v>
      </c>
      <c r="W500" s="229" t="str">
        <f t="shared" si="56"/>
        <v xml:space="preserve"> </v>
      </c>
      <c r="X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9" t="str">
        <f t="shared" si="57"/>
        <v xml:space="preserve"> </v>
      </c>
      <c r="Z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9" t="str">
        <f t="shared" si="58"/>
        <v xml:space="preserve"> </v>
      </c>
      <c r="AB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6" customFormat="1" hidden="1">
      <c r="A501" s="183" t="str">
        <f t="shared" si="59"/>
        <v>71090201014239</v>
      </c>
      <c r="B501" s="184" t="s">
        <v>439</v>
      </c>
      <c r="C501" s="133" t="s">
        <v>187</v>
      </c>
      <c r="D501" s="132" t="s">
        <v>140</v>
      </c>
      <c r="E501" s="131" t="s">
        <v>106</v>
      </c>
      <c r="F501" s="185" t="s">
        <v>106</v>
      </c>
      <c r="G501" s="130">
        <v>4239</v>
      </c>
      <c r="H501" s="24"/>
      <c r="I501" s="17"/>
      <c r="J501" s="18"/>
      <c r="K501" s="18"/>
      <c r="L501" s="28" t="s">
        <v>125</v>
      </c>
      <c r="M501" s="11">
        <v>4239</v>
      </c>
      <c r="N501" s="182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1" s="182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1" s="230" t="str">
        <f t="shared" si="53"/>
        <v xml:space="preserve"> </v>
      </c>
      <c r="Q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30" t="str">
        <f t="shared" si="54"/>
        <v xml:space="preserve"> </v>
      </c>
      <c r="S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30" t="str">
        <f t="shared" si="55"/>
        <v xml:space="preserve"> </v>
      </c>
      <c r="U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2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1" s="230" t="str">
        <f t="shared" si="56"/>
        <v xml:space="preserve"> </v>
      </c>
      <c r="X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30" t="str">
        <f t="shared" si="57"/>
        <v xml:space="preserve"> </v>
      </c>
      <c r="Z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30" t="str">
        <f t="shared" si="58"/>
        <v xml:space="preserve"> </v>
      </c>
      <c r="AB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6" customFormat="1" ht="25.5" hidden="1">
      <c r="A502" s="183" t="str">
        <f t="shared" si="59"/>
        <v>71090201014511</v>
      </c>
      <c r="B502" s="199" t="s">
        <v>439</v>
      </c>
      <c r="C502" s="133" t="s">
        <v>187</v>
      </c>
      <c r="D502" s="132" t="s">
        <v>140</v>
      </c>
      <c r="E502" s="131" t="s">
        <v>106</v>
      </c>
      <c r="F502" s="185" t="s">
        <v>106</v>
      </c>
      <c r="G502" s="130">
        <v>4511</v>
      </c>
      <c r="H502" s="190"/>
      <c r="I502" s="193"/>
      <c r="J502" s="200"/>
      <c r="K502" s="201"/>
      <c r="L502" s="202" t="s">
        <v>217</v>
      </c>
      <c r="M502" s="12">
        <v>4511</v>
      </c>
      <c r="N502" s="182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2" s="182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2" s="230" t="str">
        <f t="shared" si="53"/>
        <v xml:space="preserve"> </v>
      </c>
      <c r="Q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30" t="str">
        <f t="shared" si="54"/>
        <v xml:space="preserve"> </v>
      </c>
      <c r="S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30" t="str">
        <f t="shared" si="55"/>
        <v xml:space="preserve"> </v>
      </c>
      <c r="U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2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2" s="230" t="str">
        <f t="shared" si="56"/>
        <v xml:space="preserve"> </v>
      </c>
      <c r="X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30" t="str">
        <f t="shared" si="57"/>
        <v xml:space="preserve"> </v>
      </c>
      <c r="Z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30" t="str">
        <f t="shared" si="58"/>
        <v xml:space="preserve"> </v>
      </c>
      <c r="AB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7" customFormat="1" ht="13.5" hidden="1">
      <c r="A503" s="183" t="str">
        <f t="shared" si="59"/>
        <v>71090201020000</v>
      </c>
      <c r="B503" s="184" t="s">
        <v>439</v>
      </c>
      <c r="C503" s="133" t="s">
        <v>187</v>
      </c>
      <c r="D503" s="132" t="s">
        <v>140</v>
      </c>
      <c r="E503" s="131" t="s">
        <v>106</v>
      </c>
      <c r="F503" s="185" t="s">
        <v>140</v>
      </c>
      <c r="G503" s="186" t="s">
        <v>440</v>
      </c>
      <c r="H503" s="145"/>
      <c r="I503" s="146"/>
      <c r="J503" s="147"/>
      <c r="K503" s="147"/>
      <c r="L503" s="26" t="s">
        <v>323</v>
      </c>
      <c r="M503" s="27"/>
      <c r="N503" s="196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3" s="196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3" s="229" t="str">
        <f t="shared" si="53"/>
        <v xml:space="preserve"> </v>
      </c>
      <c r="Q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9" t="str">
        <f t="shared" si="54"/>
        <v xml:space="preserve"> </v>
      </c>
      <c r="S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9" t="str">
        <f t="shared" si="55"/>
        <v xml:space="preserve"> </v>
      </c>
      <c r="U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6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3" s="229" t="str">
        <f t="shared" si="56"/>
        <v xml:space="preserve"> </v>
      </c>
      <c r="X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9" t="str">
        <f t="shared" si="57"/>
        <v xml:space="preserve"> </v>
      </c>
      <c r="Z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9" t="str">
        <f t="shared" si="58"/>
        <v xml:space="preserve"> </v>
      </c>
      <c r="AB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6" customFormat="1" hidden="1">
      <c r="A504" s="183" t="str">
        <f t="shared" si="59"/>
        <v>71090201024239</v>
      </c>
      <c r="B504" s="184" t="s">
        <v>439</v>
      </c>
      <c r="C504" s="133" t="s">
        <v>187</v>
      </c>
      <c r="D504" s="132" t="s">
        <v>140</v>
      </c>
      <c r="E504" s="131" t="s">
        <v>106</v>
      </c>
      <c r="F504" s="185" t="s">
        <v>140</v>
      </c>
      <c r="G504" s="130">
        <v>4239</v>
      </c>
      <c r="H504" s="24"/>
      <c r="I504" s="17"/>
      <c r="J504" s="18"/>
      <c r="K504" s="18"/>
      <c r="L504" s="28" t="s">
        <v>125</v>
      </c>
      <c r="M504" s="11">
        <v>4239</v>
      </c>
      <c r="N504" s="182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04" s="182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04" s="230" t="str">
        <f t="shared" si="53"/>
        <v xml:space="preserve"> </v>
      </c>
      <c r="Q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30" t="str">
        <f t="shared" si="54"/>
        <v xml:space="preserve"> </v>
      </c>
      <c r="S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30" t="str">
        <f t="shared" si="55"/>
        <v xml:space="preserve"> </v>
      </c>
      <c r="U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2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04" s="230" t="str">
        <f t="shared" si="56"/>
        <v xml:space="preserve"> </v>
      </c>
      <c r="X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30" t="str">
        <f t="shared" si="57"/>
        <v xml:space="preserve"> </v>
      </c>
      <c r="Z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30" t="str">
        <f t="shared" si="58"/>
        <v xml:space="preserve"> </v>
      </c>
      <c r="AB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6" customFormat="1" ht="25.5" hidden="1">
      <c r="A505" s="183" t="str">
        <f t="shared" si="59"/>
        <v>71090201024511</v>
      </c>
      <c r="B505" s="199" t="s">
        <v>439</v>
      </c>
      <c r="C505" s="133" t="s">
        <v>187</v>
      </c>
      <c r="D505" s="132" t="s">
        <v>140</v>
      </c>
      <c r="E505" s="131" t="s">
        <v>106</v>
      </c>
      <c r="F505" s="185" t="s">
        <v>140</v>
      </c>
      <c r="G505" s="130">
        <v>4511</v>
      </c>
      <c r="H505" s="190"/>
      <c r="I505" s="193"/>
      <c r="J505" s="200"/>
      <c r="K505" s="201"/>
      <c r="L505" s="202" t="s">
        <v>217</v>
      </c>
      <c r="M505" s="12">
        <v>4511</v>
      </c>
      <c r="N505" s="182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05" s="182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05" s="230" t="str">
        <f t="shared" si="53"/>
        <v xml:space="preserve"> </v>
      </c>
      <c r="Q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30" t="str">
        <f t="shared" si="54"/>
        <v xml:space="preserve"> </v>
      </c>
      <c r="S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30" t="str">
        <f t="shared" si="55"/>
        <v xml:space="preserve"> </v>
      </c>
      <c r="U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2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05" s="230" t="str">
        <f t="shared" si="56"/>
        <v xml:space="preserve"> </v>
      </c>
      <c r="X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30" t="str">
        <f t="shared" si="57"/>
        <v xml:space="preserve"> </v>
      </c>
      <c r="Z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30" t="str">
        <f t="shared" si="58"/>
        <v xml:space="preserve"> </v>
      </c>
      <c r="AB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7" customFormat="1" ht="13.5" hidden="1">
      <c r="A506" s="183" t="str">
        <f t="shared" si="59"/>
        <v>71090201030000</v>
      </c>
      <c r="B506" s="184" t="s">
        <v>439</v>
      </c>
      <c r="C506" s="133" t="s">
        <v>187</v>
      </c>
      <c r="D506" s="132" t="s">
        <v>140</v>
      </c>
      <c r="E506" s="131" t="s">
        <v>106</v>
      </c>
      <c r="F506" s="185" t="s">
        <v>442</v>
      </c>
      <c r="G506" s="186" t="s">
        <v>440</v>
      </c>
      <c r="H506" s="145"/>
      <c r="I506" s="146"/>
      <c r="J506" s="147"/>
      <c r="K506" s="147"/>
      <c r="L506" s="26" t="s">
        <v>324</v>
      </c>
      <c r="M506" s="27"/>
      <c r="N506" s="196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06" s="196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06" s="229" t="str">
        <f t="shared" si="53"/>
        <v xml:space="preserve"> </v>
      </c>
      <c r="Q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9" t="str">
        <f t="shared" si="54"/>
        <v xml:space="preserve"> </v>
      </c>
      <c r="S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9" t="str">
        <f t="shared" si="55"/>
        <v xml:space="preserve"> </v>
      </c>
      <c r="U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6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06" s="229" t="str">
        <f t="shared" si="56"/>
        <v xml:space="preserve"> </v>
      </c>
      <c r="X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9" t="str">
        <f t="shared" si="57"/>
        <v xml:space="preserve"> </v>
      </c>
      <c r="Z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9" t="str">
        <f t="shared" si="58"/>
        <v xml:space="preserve"> </v>
      </c>
      <c r="AB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6" customFormat="1" hidden="1">
      <c r="A507" s="183" t="str">
        <f t="shared" si="59"/>
        <v>71090201034239</v>
      </c>
      <c r="B507" s="184" t="s">
        <v>439</v>
      </c>
      <c r="C507" s="133" t="s">
        <v>187</v>
      </c>
      <c r="D507" s="132" t="s">
        <v>140</v>
      </c>
      <c r="E507" s="131" t="s">
        <v>106</v>
      </c>
      <c r="F507" s="185" t="s">
        <v>442</v>
      </c>
      <c r="G507" s="130">
        <v>4239</v>
      </c>
      <c r="H507" s="24"/>
      <c r="I507" s="17"/>
      <c r="J507" s="18"/>
      <c r="K507" s="18"/>
      <c r="L507" s="28" t="s">
        <v>125</v>
      </c>
      <c r="M507" s="11">
        <v>4239</v>
      </c>
      <c r="N507" s="182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07" s="182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07" s="230" t="str">
        <f t="shared" si="53"/>
        <v xml:space="preserve"> </v>
      </c>
      <c r="Q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30" t="str">
        <f t="shared" si="54"/>
        <v xml:space="preserve"> </v>
      </c>
      <c r="S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30" t="str">
        <f t="shared" si="55"/>
        <v xml:space="preserve"> </v>
      </c>
      <c r="U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2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07" s="230" t="str">
        <f t="shared" si="56"/>
        <v xml:space="preserve"> </v>
      </c>
      <c r="X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30" t="str">
        <f t="shared" si="57"/>
        <v xml:space="preserve"> </v>
      </c>
      <c r="Z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30" t="str">
        <f t="shared" si="58"/>
        <v xml:space="preserve"> </v>
      </c>
      <c r="AB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6" customFormat="1" ht="25.5" hidden="1">
      <c r="A508" s="183" t="str">
        <f t="shared" si="59"/>
        <v>71090201034511</v>
      </c>
      <c r="B508" s="199" t="s">
        <v>439</v>
      </c>
      <c r="C508" s="133" t="s">
        <v>187</v>
      </c>
      <c r="D508" s="132" t="s">
        <v>140</v>
      </c>
      <c r="E508" s="131" t="s">
        <v>106</v>
      </c>
      <c r="F508" s="185" t="s">
        <v>442</v>
      </c>
      <c r="G508" s="130">
        <v>4511</v>
      </c>
      <c r="H508" s="190"/>
      <c r="I508" s="193"/>
      <c r="J508" s="200"/>
      <c r="K508" s="201"/>
      <c r="L508" s="202" t="s">
        <v>217</v>
      </c>
      <c r="M508" s="12">
        <v>4511</v>
      </c>
      <c r="N508" s="182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08" s="182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08" s="230" t="str">
        <f t="shared" si="53"/>
        <v xml:space="preserve"> </v>
      </c>
      <c r="Q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30" t="str">
        <f t="shared" si="54"/>
        <v xml:space="preserve"> </v>
      </c>
      <c r="S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30" t="str">
        <f t="shared" si="55"/>
        <v xml:space="preserve"> </v>
      </c>
      <c r="U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2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08" s="230" t="str">
        <f t="shared" si="56"/>
        <v xml:space="preserve"> </v>
      </c>
      <c r="X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30" t="str">
        <f t="shared" si="57"/>
        <v xml:space="preserve"> </v>
      </c>
      <c r="Z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30" t="str">
        <f t="shared" si="58"/>
        <v xml:space="preserve"> </v>
      </c>
      <c r="AB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7" customFormat="1" ht="13.5" hidden="1">
      <c r="A509" s="183" t="str">
        <f t="shared" si="59"/>
        <v>71090201040000</v>
      </c>
      <c r="B509" s="184" t="s">
        <v>439</v>
      </c>
      <c r="C509" s="133" t="s">
        <v>187</v>
      </c>
      <c r="D509" s="132" t="s">
        <v>140</v>
      </c>
      <c r="E509" s="131" t="s">
        <v>106</v>
      </c>
      <c r="F509" s="185" t="s">
        <v>155</v>
      </c>
      <c r="G509" s="186" t="s">
        <v>440</v>
      </c>
      <c r="H509" s="145"/>
      <c r="I509" s="146"/>
      <c r="J509" s="147"/>
      <c r="K509" s="147"/>
      <c r="L509" s="26" t="s">
        <v>327</v>
      </c>
      <c r="M509" s="27"/>
      <c r="N509" s="196">
        <f>+'havelvac 7.2'!N510+'havelvac 7.3'!N510+'havelvac 7.4'!N510+'havelvac 7.5'!N510+'havelvac 7.6'!N510+'havelvac 7.7'!N510+'havelvac 7.9'!N510+'havelvac 7.8'!N510+'havelvac 7.10'!N510+'havelvac 7.11'!N510+'havelvac 7.12'!N510+'havelvac 7.13'!N508</f>
        <v>0</v>
      </c>
      <c r="O509" s="196">
        <f>+'havelvac 7.2'!O510+'havelvac 7.3'!O510+'havelvac 7.4'!O510+'havelvac 7.5'!O510+'havelvac 7.6'!O510+'havelvac 7.7'!O510+'havelvac 7.9'!O510+'havelvac 7.8'!O510+'havelvac 7.10'!O510+'havelvac 7.11'!O510+'havelvac 7.12'!O510+'havelvac 7.13'!O508</f>
        <v>0</v>
      </c>
      <c r="P509" s="229" t="str">
        <f t="shared" si="53"/>
        <v xml:space="preserve"> </v>
      </c>
      <c r="Q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9" t="str">
        <f t="shared" si="54"/>
        <v xml:space="preserve"> </v>
      </c>
      <c r="S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9" t="str">
        <f t="shared" si="55"/>
        <v xml:space="preserve"> </v>
      </c>
      <c r="U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6">
        <f>+'havelvac 7.2'!P510+'havelvac 7.3'!P510+'havelvac 7.4'!P510+'havelvac 7.5'!P510+'havelvac 7.6'!P510+'havelvac 7.7'!P510+'havelvac 7.9'!P510+'havelvac 7.8'!P510+'havelvac 7.10'!P510+'havelvac 7.11'!P510+'havelvac 7.12'!P510+'havelvac 7.13'!P508</f>
        <v>0</v>
      </c>
      <c r="W509" s="229" t="str">
        <f t="shared" si="56"/>
        <v xml:space="preserve"> </v>
      </c>
      <c r="X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9" t="str">
        <f t="shared" si="57"/>
        <v xml:space="preserve"> </v>
      </c>
      <c r="Z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9" t="str">
        <f t="shared" si="58"/>
        <v xml:space="preserve"> </v>
      </c>
      <c r="AB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6" customFormat="1" hidden="1">
      <c r="A510" s="183" t="str">
        <f t="shared" si="59"/>
        <v>71090201044239</v>
      </c>
      <c r="B510" s="184" t="s">
        <v>439</v>
      </c>
      <c r="C510" s="133" t="s">
        <v>187</v>
      </c>
      <c r="D510" s="132" t="s">
        <v>140</v>
      </c>
      <c r="E510" s="131" t="s">
        <v>106</v>
      </c>
      <c r="F510" s="185" t="s">
        <v>155</v>
      </c>
      <c r="G510" s="130">
        <v>4239</v>
      </c>
      <c r="H510" s="24"/>
      <c r="I510" s="17"/>
      <c r="J510" s="18"/>
      <c r="K510" s="18"/>
      <c r="L510" s="28" t="s">
        <v>125</v>
      </c>
      <c r="M510" s="11">
        <v>4239</v>
      </c>
      <c r="N510" s="182">
        <f>+'havelvac 7.2'!N511+'havelvac 7.3'!N511+'havelvac 7.4'!N511+'havelvac 7.5'!N511+'havelvac 7.6'!N511+'havelvac 7.7'!N511+'havelvac 7.9'!N511+'havelvac 7.8'!N511+'havelvac 7.10'!N511+'havelvac 7.11'!N511+'havelvac 7.12'!N511+'havelvac 7.13'!N509</f>
        <v>0</v>
      </c>
      <c r="O510" s="182">
        <f>+'havelvac 7.2'!O511+'havelvac 7.3'!O511+'havelvac 7.4'!O511+'havelvac 7.5'!O511+'havelvac 7.6'!O511+'havelvac 7.7'!O511+'havelvac 7.9'!O511+'havelvac 7.8'!O511+'havelvac 7.10'!O511+'havelvac 7.11'!O511+'havelvac 7.12'!O511+'havelvac 7.13'!O509</f>
        <v>0</v>
      </c>
      <c r="P510" s="230" t="str">
        <f t="shared" si="53"/>
        <v xml:space="preserve"> </v>
      </c>
      <c r="Q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30" t="str">
        <f t="shared" si="54"/>
        <v xml:space="preserve"> </v>
      </c>
      <c r="S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30" t="str">
        <f t="shared" si="55"/>
        <v xml:space="preserve"> </v>
      </c>
      <c r="U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2">
        <f>+'havelvac 7.2'!P511+'havelvac 7.3'!P511+'havelvac 7.4'!P511+'havelvac 7.5'!P511+'havelvac 7.6'!P511+'havelvac 7.7'!P511+'havelvac 7.9'!P511+'havelvac 7.8'!P511+'havelvac 7.10'!P511+'havelvac 7.11'!P511+'havelvac 7.12'!P511+'havelvac 7.13'!P509</f>
        <v>0</v>
      </c>
      <c r="W510" s="230" t="str">
        <f t="shared" si="56"/>
        <v xml:space="preserve"> </v>
      </c>
      <c r="X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30" t="str">
        <f t="shared" si="57"/>
        <v xml:space="preserve"> </v>
      </c>
      <c r="Z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30" t="str">
        <f t="shared" si="58"/>
        <v xml:space="preserve"> </v>
      </c>
      <c r="AB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6" customFormat="1" ht="25.5" hidden="1">
      <c r="A511" s="183" t="str">
        <f t="shared" si="59"/>
        <v>71090201044511</v>
      </c>
      <c r="B511" s="199" t="s">
        <v>439</v>
      </c>
      <c r="C511" s="133" t="s">
        <v>187</v>
      </c>
      <c r="D511" s="132" t="s">
        <v>140</v>
      </c>
      <c r="E511" s="131" t="s">
        <v>106</v>
      </c>
      <c r="F511" s="185" t="s">
        <v>155</v>
      </c>
      <c r="G511" s="130">
        <v>4511</v>
      </c>
      <c r="H511" s="190"/>
      <c r="I511" s="193"/>
      <c r="J511" s="200"/>
      <c r="K511" s="201"/>
      <c r="L511" s="202" t="s">
        <v>217</v>
      </c>
      <c r="M511" s="12">
        <v>4511</v>
      </c>
      <c r="N511" s="182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1" s="182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1" s="230" t="str">
        <f t="shared" si="53"/>
        <v xml:space="preserve"> </v>
      </c>
      <c r="Q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30" t="str">
        <f t="shared" si="54"/>
        <v xml:space="preserve"> </v>
      </c>
      <c r="S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30" t="str">
        <f t="shared" si="55"/>
        <v xml:space="preserve"> </v>
      </c>
      <c r="U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2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1" s="230" t="str">
        <f t="shared" si="56"/>
        <v xml:space="preserve"> </v>
      </c>
      <c r="X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30" t="str">
        <f t="shared" si="57"/>
        <v xml:space="preserve"> </v>
      </c>
      <c r="Z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30" t="str">
        <f t="shared" si="58"/>
        <v xml:space="preserve"> </v>
      </c>
      <c r="AB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2" customFormat="1" ht="25.5" hidden="1">
      <c r="A512" s="183" t="str">
        <f t="shared" si="59"/>
        <v>71090202000000</v>
      </c>
      <c r="B512" s="184" t="s">
        <v>439</v>
      </c>
      <c r="C512" s="133" t="s">
        <v>187</v>
      </c>
      <c r="D512" s="132" t="s">
        <v>140</v>
      </c>
      <c r="E512" s="131" t="s">
        <v>140</v>
      </c>
      <c r="F512" s="185" t="s">
        <v>441</v>
      </c>
      <c r="G512" s="186" t="s">
        <v>440</v>
      </c>
      <c r="H512" s="150">
        <v>2922</v>
      </c>
      <c r="I512" s="151" t="s">
        <v>187</v>
      </c>
      <c r="J512" s="152">
        <v>2</v>
      </c>
      <c r="K512" s="152">
        <v>2</v>
      </c>
      <c r="L512" s="153" t="s">
        <v>328</v>
      </c>
      <c r="M512" s="154"/>
      <c r="N512" s="191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12" s="191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12" s="228" t="str">
        <f t="shared" si="53"/>
        <v xml:space="preserve"> </v>
      </c>
      <c r="Q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8" t="str">
        <f t="shared" si="54"/>
        <v xml:space="preserve"> </v>
      </c>
      <c r="S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8" t="str">
        <f t="shared" si="55"/>
        <v xml:space="preserve"> </v>
      </c>
      <c r="U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1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12" s="228" t="str">
        <f t="shared" si="56"/>
        <v xml:space="preserve"> </v>
      </c>
      <c r="X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8" t="str">
        <f t="shared" si="57"/>
        <v xml:space="preserve"> </v>
      </c>
      <c r="Z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8" t="str">
        <f t="shared" si="58"/>
        <v xml:space="preserve"> </v>
      </c>
      <c r="AB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6" customFormat="1" ht="12.75" hidden="1">
      <c r="A513" s="183" t="str">
        <f t="shared" si="59"/>
        <v>71090202000001</v>
      </c>
      <c r="B513" s="184" t="s">
        <v>439</v>
      </c>
      <c r="C513" s="133" t="s">
        <v>187</v>
      </c>
      <c r="D513" s="132" t="s">
        <v>140</v>
      </c>
      <c r="E513" s="131" t="s">
        <v>140</v>
      </c>
      <c r="F513" s="185" t="s">
        <v>441</v>
      </c>
      <c r="G513" s="186" t="s">
        <v>96</v>
      </c>
      <c r="H513" s="24"/>
      <c r="I513" s="24"/>
      <c r="J513" s="25"/>
      <c r="K513" s="25"/>
      <c r="L513" s="29" t="s">
        <v>108</v>
      </c>
      <c r="M513" s="30"/>
      <c r="N513" s="189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13" s="189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13" s="226" t="str">
        <f t="shared" si="53"/>
        <v xml:space="preserve"> </v>
      </c>
      <c r="Q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6" t="str">
        <f t="shared" si="54"/>
        <v xml:space="preserve"> </v>
      </c>
      <c r="S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6" t="str">
        <f t="shared" si="55"/>
        <v xml:space="preserve"> </v>
      </c>
      <c r="U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9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13" s="226" t="str">
        <f t="shared" si="56"/>
        <v xml:space="preserve"> </v>
      </c>
      <c r="X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6" t="str">
        <f t="shared" si="57"/>
        <v xml:space="preserve"> </v>
      </c>
      <c r="Z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6" t="str">
        <f t="shared" si="58"/>
        <v xml:space="preserve"> </v>
      </c>
      <c r="AB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7" customFormat="1" ht="13.5" hidden="1">
      <c r="A514" s="183" t="str">
        <f t="shared" si="59"/>
        <v>71090202010000</v>
      </c>
      <c r="B514" s="184" t="s">
        <v>439</v>
      </c>
      <c r="C514" s="133" t="s">
        <v>187</v>
      </c>
      <c r="D514" s="132" t="s">
        <v>140</v>
      </c>
      <c r="E514" s="131" t="s">
        <v>140</v>
      </c>
      <c r="F514" s="185" t="s">
        <v>106</v>
      </c>
      <c r="G514" s="186" t="s">
        <v>440</v>
      </c>
      <c r="H514" s="145"/>
      <c r="I514" s="146"/>
      <c r="J514" s="147"/>
      <c r="K514" s="147"/>
      <c r="L514" s="26" t="s">
        <v>322</v>
      </c>
      <c r="M514" s="27"/>
      <c r="N514" s="196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14" s="196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14" s="229" t="str">
        <f t="shared" si="53"/>
        <v xml:space="preserve"> </v>
      </c>
      <c r="Q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9" t="str">
        <f t="shared" si="54"/>
        <v xml:space="preserve"> </v>
      </c>
      <c r="S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9" t="str">
        <f t="shared" si="55"/>
        <v xml:space="preserve"> </v>
      </c>
      <c r="U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6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14" s="229" t="str">
        <f t="shared" si="56"/>
        <v xml:space="preserve"> </v>
      </c>
      <c r="X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9" t="str">
        <f t="shared" si="57"/>
        <v xml:space="preserve"> </v>
      </c>
      <c r="Z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9" t="str">
        <f t="shared" si="58"/>
        <v xml:space="preserve"> </v>
      </c>
      <c r="AB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6" customFormat="1" hidden="1">
      <c r="A515" s="183" t="str">
        <f t="shared" si="59"/>
        <v>71090202014239</v>
      </c>
      <c r="B515" s="184" t="s">
        <v>439</v>
      </c>
      <c r="C515" s="133" t="s">
        <v>187</v>
      </c>
      <c r="D515" s="132" t="s">
        <v>140</v>
      </c>
      <c r="E515" s="131" t="s">
        <v>140</v>
      </c>
      <c r="F515" s="185" t="s">
        <v>106</v>
      </c>
      <c r="G515" s="130">
        <v>4239</v>
      </c>
      <c r="H515" s="24"/>
      <c r="I515" s="17"/>
      <c r="J515" s="18"/>
      <c r="K515" s="18"/>
      <c r="L515" s="28" t="s">
        <v>125</v>
      </c>
      <c r="M515" s="11">
        <v>4239</v>
      </c>
      <c r="N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7.13'!N514</f>
        <v>#REF!</v>
      </c>
      <c r="O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7.13'!O514</f>
        <v>#REF!</v>
      </c>
      <c r="P515" s="230" t="str">
        <f t="shared" si="53"/>
        <v xml:space="preserve"> </v>
      </c>
      <c r="Q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30" t="str">
        <f t="shared" si="54"/>
        <v xml:space="preserve"> </v>
      </c>
      <c r="S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30" t="str">
        <f t="shared" si="55"/>
        <v xml:space="preserve"> </v>
      </c>
      <c r="U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7.13'!P514</f>
        <v>#REF!</v>
      </c>
      <c r="W515" s="230" t="str">
        <f t="shared" si="56"/>
        <v xml:space="preserve"> </v>
      </c>
      <c r="X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30" t="str">
        <f t="shared" si="57"/>
        <v xml:space="preserve"> </v>
      </c>
      <c r="Z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30" t="str">
        <f t="shared" si="58"/>
        <v xml:space="preserve"> </v>
      </c>
      <c r="AB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6" customFormat="1" ht="25.5" hidden="1">
      <c r="A516" s="183" t="str">
        <f t="shared" si="59"/>
        <v>71090202014511</v>
      </c>
      <c r="B516" s="199" t="s">
        <v>439</v>
      </c>
      <c r="C516" s="133" t="s">
        <v>187</v>
      </c>
      <c r="D516" s="132" t="s">
        <v>140</v>
      </c>
      <c r="E516" s="131" t="s">
        <v>140</v>
      </c>
      <c r="F516" s="185" t="s">
        <v>106</v>
      </c>
      <c r="G516" s="130">
        <v>4511</v>
      </c>
      <c r="H516" s="190"/>
      <c r="I516" s="193"/>
      <c r="J516" s="200"/>
      <c r="K516" s="201"/>
      <c r="L516" s="202" t="s">
        <v>217</v>
      </c>
      <c r="M516" s="12">
        <v>4511</v>
      </c>
      <c r="N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7.13'!N515</f>
        <v>#REF!</v>
      </c>
      <c r="O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7.13'!O515</f>
        <v>#REF!</v>
      </c>
      <c r="P516" s="230" t="str">
        <f t="shared" si="53"/>
        <v xml:space="preserve"> </v>
      </c>
      <c r="Q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30" t="str">
        <f t="shared" si="54"/>
        <v xml:space="preserve"> </v>
      </c>
      <c r="S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30" t="str">
        <f t="shared" si="55"/>
        <v xml:space="preserve"> </v>
      </c>
      <c r="U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7.13'!P515</f>
        <v>#REF!</v>
      </c>
      <c r="W516" s="230" t="str">
        <f t="shared" si="56"/>
        <v xml:space="preserve"> </v>
      </c>
      <c r="X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30" t="str">
        <f t="shared" si="57"/>
        <v xml:space="preserve"> </v>
      </c>
      <c r="Z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30" t="str">
        <f t="shared" si="58"/>
        <v xml:space="preserve"> </v>
      </c>
      <c r="AB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7" customFormat="1" ht="13.5" hidden="1">
      <c r="A517" s="183" t="str">
        <f t="shared" si="59"/>
        <v>71090202020000</v>
      </c>
      <c r="B517" s="184" t="s">
        <v>439</v>
      </c>
      <c r="C517" s="133" t="s">
        <v>187</v>
      </c>
      <c r="D517" s="132" t="s">
        <v>140</v>
      </c>
      <c r="E517" s="131" t="s">
        <v>140</v>
      </c>
      <c r="F517" s="185" t="s">
        <v>140</v>
      </c>
      <c r="G517" s="186" t="s">
        <v>440</v>
      </c>
      <c r="H517" s="145"/>
      <c r="I517" s="146"/>
      <c r="J517" s="147"/>
      <c r="K517" s="147"/>
      <c r="L517" s="26" t="s">
        <v>323</v>
      </c>
      <c r="M517" s="27"/>
      <c r="N517" s="196" t="e">
        <f>+'havelvac 7.2'!N516+'havelvac 7.3'!N516+'havelvac 7.4'!N516+'havelvac 7.5'!N516+'havelvac 7.6'!N516+'havelvac 7.7'!N516+'havelvac 7.9'!N516+'havelvac 7.8'!N516+'havelvac 7.10'!N516+'havelvac 7.11'!N516+'havelvac 7.12'!N516+'havelvac 7.13'!#REF!</f>
        <v>#REF!</v>
      </c>
      <c r="O517" s="196" t="e">
        <f>+'havelvac 7.2'!O516+'havelvac 7.3'!O516+'havelvac 7.4'!O516+'havelvac 7.5'!O516+'havelvac 7.6'!O516+'havelvac 7.7'!O516+'havelvac 7.9'!O516+'havelvac 7.8'!O516+'havelvac 7.10'!O516+'havelvac 7.11'!O516+'havelvac 7.12'!O516+'havelvac 7.13'!#REF!</f>
        <v>#REF!</v>
      </c>
      <c r="P517" s="229" t="str">
        <f t="shared" si="53"/>
        <v xml:space="preserve"> </v>
      </c>
      <c r="Q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9" t="str">
        <f t="shared" si="54"/>
        <v xml:space="preserve"> </v>
      </c>
      <c r="S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9" t="str">
        <f t="shared" si="55"/>
        <v xml:space="preserve"> </v>
      </c>
      <c r="U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6" t="e">
        <f>+'havelvac 7.2'!P516+'havelvac 7.3'!P516+'havelvac 7.4'!P516+'havelvac 7.5'!P516+'havelvac 7.6'!P516+'havelvac 7.7'!P516+'havelvac 7.9'!P516+'havelvac 7.8'!P516+'havelvac 7.10'!P516+'havelvac 7.11'!P516+'havelvac 7.12'!P516+'havelvac 7.13'!#REF!</f>
        <v>#REF!</v>
      </c>
      <c r="W517" s="229" t="str">
        <f t="shared" si="56"/>
        <v xml:space="preserve"> </v>
      </c>
      <c r="X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9" t="str">
        <f t="shared" si="57"/>
        <v xml:space="preserve"> </v>
      </c>
      <c r="Z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9" t="str">
        <f t="shared" si="58"/>
        <v xml:space="preserve"> </v>
      </c>
      <c r="AB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6" customFormat="1" hidden="1">
      <c r="A518" s="183" t="str">
        <f t="shared" si="59"/>
        <v>71090202024239</v>
      </c>
      <c r="B518" s="184" t="s">
        <v>439</v>
      </c>
      <c r="C518" s="133" t="s">
        <v>187</v>
      </c>
      <c r="D518" s="132" t="s">
        <v>140</v>
      </c>
      <c r="E518" s="131" t="s">
        <v>140</v>
      </c>
      <c r="F518" s="185" t="s">
        <v>140</v>
      </c>
      <c r="G518" s="130">
        <v>4239</v>
      </c>
      <c r="H518" s="24"/>
      <c r="I518" s="17"/>
      <c r="J518" s="18"/>
      <c r="K518" s="18"/>
      <c r="L518" s="28" t="s">
        <v>125</v>
      </c>
      <c r="M518" s="11">
        <v>4239</v>
      </c>
      <c r="N518" s="182" t="e">
        <f>+'havelvac 7.2'!N517+'havelvac 7.3'!N517+'havelvac 7.4'!N517+'havelvac 7.5'!N517+'havelvac 7.6'!N517+'havelvac 7.7'!N517+'havelvac 7.9'!N517+'havelvac 7.8'!N517+'havelvac 7.10'!N517+'havelvac 7.11'!N517+'havelvac 7.12'!N517+'havelvac 7.13'!#REF!</f>
        <v>#REF!</v>
      </c>
      <c r="O518" s="182" t="e">
        <f>+'havelvac 7.2'!O517+'havelvac 7.3'!O517+'havelvac 7.4'!O517+'havelvac 7.5'!O517+'havelvac 7.6'!O517+'havelvac 7.7'!O517+'havelvac 7.9'!O517+'havelvac 7.8'!O517+'havelvac 7.10'!O517+'havelvac 7.11'!O517+'havelvac 7.12'!O517+'havelvac 7.13'!#REF!</f>
        <v>#REF!</v>
      </c>
      <c r="P518" s="230" t="str">
        <f t="shared" si="53"/>
        <v xml:space="preserve"> </v>
      </c>
      <c r="Q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30" t="str">
        <f t="shared" si="54"/>
        <v xml:space="preserve"> </v>
      </c>
      <c r="S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30" t="str">
        <f t="shared" si="55"/>
        <v xml:space="preserve"> </v>
      </c>
      <c r="U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2" t="e">
        <f>+'havelvac 7.2'!P517+'havelvac 7.3'!P517+'havelvac 7.4'!P517+'havelvac 7.5'!P517+'havelvac 7.6'!P517+'havelvac 7.7'!P517+'havelvac 7.9'!P517+'havelvac 7.8'!P517+'havelvac 7.10'!P517+'havelvac 7.11'!P517+'havelvac 7.12'!P517+'havelvac 7.13'!#REF!</f>
        <v>#REF!</v>
      </c>
      <c r="W518" s="230" t="str">
        <f t="shared" si="56"/>
        <v xml:space="preserve"> </v>
      </c>
      <c r="X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30" t="str">
        <f t="shared" si="57"/>
        <v xml:space="preserve"> </v>
      </c>
      <c r="Z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30" t="str">
        <f t="shared" si="58"/>
        <v xml:space="preserve"> </v>
      </c>
      <c r="AB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6" customFormat="1" ht="25.5" hidden="1">
      <c r="A519" s="183" t="str">
        <f t="shared" si="59"/>
        <v>71090202024511</v>
      </c>
      <c r="B519" s="199" t="s">
        <v>439</v>
      </c>
      <c r="C519" s="133" t="s">
        <v>187</v>
      </c>
      <c r="D519" s="132" t="s">
        <v>140</v>
      </c>
      <c r="E519" s="131" t="s">
        <v>140</v>
      </c>
      <c r="F519" s="185" t="s">
        <v>140</v>
      </c>
      <c r="G519" s="130">
        <v>4511</v>
      </c>
      <c r="H519" s="190"/>
      <c r="I519" s="193"/>
      <c r="J519" s="200"/>
      <c r="K519" s="201"/>
      <c r="L519" s="202" t="s">
        <v>217</v>
      </c>
      <c r="M519" s="12">
        <v>4511</v>
      </c>
      <c r="N519" s="182">
        <f>+'havelvac 7.2'!N518+'havelvac 7.3'!N518+'havelvac 7.4'!N518+'havelvac 7.5'!N518+'havelvac 7.6'!N518+'havelvac 7.7'!N518+'havelvac 7.9'!N518+'havelvac 7.8'!N518+'havelvac 7.10'!N518+'havelvac 7.11'!N518+'havelvac 7.12'!N518+'havelvac 7.13'!N516</f>
        <v>0</v>
      </c>
      <c r="O519" s="182">
        <f>+'havelvac 7.2'!O518+'havelvac 7.3'!O518+'havelvac 7.4'!O518+'havelvac 7.5'!O518+'havelvac 7.6'!O518+'havelvac 7.7'!O518+'havelvac 7.9'!O518+'havelvac 7.8'!O518+'havelvac 7.10'!O518+'havelvac 7.11'!O518+'havelvac 7.12'!O518+'havelvac 7.13'!O516</f>
        <v>0</v>
      </c>
      <c r="P519" s="230" t="str">
        <f t="shared" si="53"/>
        <v xml:space="preserve"> </v>
      </c>
      <c r="Q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30" t="str">
        <f t="shared" si="54"/>
        <v xml:space="preserve"> </v>
      </c>
      <c r="S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30" t="str">
        <f t="shared" si="55"/>
        <v xml:space="preserve"> </v>
      </c>
      <c r="U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2">
        <f>+'havelvac 7.2'!P518+'havelvac 7.3'!P518+'havelvac 7.4'!P518+'havelvac 7.5'!P518+'havelvac 7.6'!P518+'havelvac 7.7'!P518+'havelvac 7.9'!P518+'havelvac 7.8'!P518+'havelvac 7.10'!P518+'havelvac 7.11'!P518+'havelvac 7.12'!P518+'havelvac 7.13'!P516</f>
        <v>0</v>
      </c>
      <c r="W519" s="230" t="str">
        <f t="shared" si="56"/>
        <v xml:space="preserve"> </v>
      </c>
      <c r="X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30" t="str">
        <f t="shared" si="57"/>
        <v xml:space="preserve"> </v>
      </c>
      <c r="Z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30" t="str">
        <f t="shared" si="58"/>
        <v xml:space="preserve"> </v>
      </c>
      <c r="AB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7" customFormat="1" ht="13.5" hidden="1">
      <c r="A520" s="183" t="str">
        <f t="shared" si="59"/>
        <v>71090202030000</v>
      </c>
      <c r="B520" s="184" t="s">
        <v>439</v>
      </c>
      <c r="C520" s="133" t="s">
        <v>187</v>
      </c>
      <c r="D520" s="132" t="s">
        <v>140</v>
      </c>
      <c r="E520" s="131" t="s">
        <v>140</v>
      </c>
      <c r="F520" s="185" t="s">
        <v>442</v>
      </c>
      <c r="G520" s="186" t="s">
        <v>440</v>
      </c>
      <c r="H520" s="145"/>
      <c r="I520" s="146"/>
      <c r="J520" s="147"/>
      <c r="K520" s="147"/>
      <c r="L520" s="26" t="s">
        <v>324</v>
      </c>
      <c r="M520" s="27"/>
      <c r="N520" s="196">
        <f>+'havelvac 7.2'!N519+'havelvac 7.3'!N519+'havelvac 7.4'!N519+'havelvac 7.5'!N519+'havelvac 7.6'!N519+'havelvac 7.7'!N519+'havelvac 7.9'!N519+'havelvac 7.8'!N519+'havelvac 7.10'!N519+'havelvac 7.11'!N519+'havelvac 7.12'!N519+'havelvac 7.13'!N517</f>
        <v>0</v>
      </c>
      <c r="O520" s="196">
        <f>+'havelvac 7.2'!O519+'havelvac 7.3'!O519+'havelvac 7.4'!O519+'havelvac 7.5'!O519+'havelvac 7.6'!O519+'havelvac 7.7'!O519+'havelvac 7.9'!O519+'havelvac 7.8'!O519+'havelvac 7.10'!O519+'havelvac 7.11'!O519+'havelvac 7.12'!O519+'havelvac 7.13'!O517</f>
        <v>0</v>
      </c>
      <c r="P520" s="229" t="str">
        <f t="shared" si="53"/>
        <v xml:space="preserve"> </v>
      </c>
      <c r="Q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9" t="str">
        <f t="shared" si="54"/>
        <v xml:space="preserve"> </v>
      </c>
      <c r="S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9" t="str">
        <f t="shared" si="55"/>
        <v xml:space="preserve"> </v>
      </c>
      <c r="U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6">
        <f>+'havelvac 7.2'!P519+'havelvac 7.3'!P519+'havelvac 7.4'!P519+'havelvac 7.5'!P519+'havelvac 7.6'!P519+'havelvac 7.7'!P519+'havelvac 7.9'!P519+'havelvac 7.8'!P519+'havelvac 7.10'!P519+'havelvac 7.11'!P519+'havelvac 7.12'!P519+'havelvac 7.13'!P517</f>
        <v>0</v>
      </c>
      <c r="W520" s="229" t="str">
        <f t="shared" si="56"/>
        <v xml:space="preserve"> </v>
      </c>
      <c r="X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9" t="str">
        <f t="shared" si="57"/>
        <v xml:space="preserve"> </v>
      </c>
      <c r="Z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9" t="str">
        <f t="shared" si="58"/>
        <v xml:space="preserve"> </v>
      </c>
      <c r="AB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6" customFormat="1" hidden="1">
      <c r="A521" s="183" t="str">
        <f t="shared" si="59"/>
        <v>71090202034239</v>
      </c>
      <c r="B521" s="184" t="s">
        <v>439</v>
      </c>
      <c r="C521" s="133" t="s">
        <v>187</v>
      </c>
      <c r="D521" s="132" t="s">
        <v>140</v>
      </c>
      <c r="E521" s="131" t="s">
        <v>140</v>
      </c>
      <c r="F521" s="185" t="s">
        <v>442</v>
      </c>
      <c r="G521" s="130">
        <v>4239</v>
      </c>
      <c r="H521" s="24"/>
      <c r="I521" s="17"/>
      <c r="J521" s="18"/>
      <c r="K521" s="18"/>
      <c r="L521" s="28" t="s">
        <v>125</v>
      </c>
      <c r="M521" s="11">
        <v>4239</v>
      </c>
      <c r="N521" s="182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1" s="182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1" s="230" t="str">
        <f t="shared" si="53"/>
        <v xml:space="preserve"> </v>
      </c>
      <c r="Q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30" t="str">
        <f t="shared" si="54"/>
        <v xml:space="preserve"> </v>
      </c>
      <c r="S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30" t="str">
        <f t="shared" si="55"/>
        <v xml:space="preserve"> </v>
      </c>
      <c r="U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2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1" s="230" t="str">
        <f t="shared" si="56"/>
        <v xml:space="preserve"> </v>
      </c>
      <c r="X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30" t="str">
        <f t="shared" si="57"/>
        <v xml:space="preserve"> </v>
      </c>
      <c r="Z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30" t="str">
        <f t="shared" si="58"/>
        <v xml:space="preserve"> </v>
      </c>
      <c r="AB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6" customFormat="1" ht="25.5" hidden="1">
      <c r="A522" s="183" t="str">
        <f t="shared" si="59"/>
        <v>71090202034511</v>
      </c>
      <c r="B522" s="199" t="s">
        <v>439</v>
      </c>
      <c r="C522" s="133" t="s">
        <v>187</v>
      </c>
      <c r="D522" s="132" t="s">
        <v>140</v>
      </c>
      <c r="E522" s="131" t="s">
        <v>140</v>
      </c>
      <c r="F522" s="185" t="s">
        <v>442</v>
      </c>
      <c r="G522" s="130">
        <v>4511</v>
      </c>
      <c r="H522" s="190"/>
      <c r="I522" s="193"/>
      <c r="J522" s="200"/>
      <c r="K522" s="201"/>
      <c r="L522" s="202" t="s">
        <v>217</v>
      </c>
      <c r="M522" s="12">
        <v>4511</v>
      </c>
      <c r="N522" s="182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22" s="182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22" s="230" t="str">
        <f t="shared" si="53"/>
        <v xml:space="preserve"> </v>
      </c>
      <c r="Q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30" t="str">
        <f t="shared" si="54"/>
        <v xml:space="preserve"> </v>
      </c>
      <c r="S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30" t="str">
        <f t="shared" si="55"/>
        <v xml:space="preserve"> </v>
      </c>
      <c r="U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2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22" s="230" t="str">
        <f t="shared" si="56"/>
        <v xml:space="preserve"> </v>
      </c>
      <c r="X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30" t="str">
        <f t="shared" si="57"/>
        <v xml:space="preserve"> </v>
      </c>
      <c r="Z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30" t="str">
        <f t="shared" si="58"/>
        <v xml:space="preserve"> </v>
      </c>
      <c r="AB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7" customFormat="1" ht="13.5" hidden="1">
      <c r="A523" s="183" t="str">
        <f t="shared" si="59"/>
        <v>71090202040000</v>
      </c>
      <c r="B523" s="184" t="s">
        <v>439</v>
      </c>
      <c r="C523" s="133" t="s">
        <v>187</v>
      </c>
      <c r="D523" s="132" t="s">
        <v>140</v>
      </c>
      <c r="E523" s="131" t="s">
        <v>140</v>
      </c>
      <c r="F523" s="185" t="s">
        <v>155</v>
      </c>
      <c r="G523" s="186" t="s">
        <v>440</v>
      </c>
      <c r="H523" s="145"/>
      <c r="I523" s="146"/>
      <c r="J523" s="147"/>
      <c r="K523" s="147"/>
      <c r="L523" s="26" t="s">
        <v>327</v>
      </c>
      <c r="M523" s="27"/>
      <c r="N523" s="196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23" s="196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23" s="229" t="str">
        <f t="shared" si="53"/>
        <v xml:space="preserve"> </v>
      </c>
      <c r="Q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9" t="str">
        <f t="shared" si="54"/>
        <v xml:space="preserve"> </v>
      </c>
      <c r="S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9" t="str">
        <f t="shared" si="55"/>
        <v xml:space="preserve"> </v>
      </c>
      <c r="U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6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23" s="229" t="str">
        <f t="shared" si="56"/>
        <v xml:space="preserve"> </v>
      </c>
      <c r="X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9" t="str">
        <f t="shared" si="57"/>
        <v xml:space="preserve"> </v>
      </c>
      <c r="Z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9" t="str">
        <f t="shared" si="58"/>
        <v xml:space="preserve"> </v>
      </c>
      <c r="AB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6" customFormat="1" hidden="1">
      <c r="A524" s="183" t="str">
        <f t="shared" si="59"/>
        <v>71090202044239</v>
      </c>
      <c r="B524" s="184" t="s">
        <v>439</v>
      </c>
      <c r="C524" s="133" t="s">
        <v>187</v>
      </c>
      <c r="D524" s="132" t="s">
        <v>140</v>
      </c>
      <c r="E524" s="131" t="s">
        <v>140</v>
      </c>
      <c r="F524" s="185" t="s">
        <v>155</v>
      </c>
      <c r="G524" s="130">
        <v>4239</v>
      </c>
      <c r="H524" s="24"/>
      <c r="I524" s="17"/>
      <c r="J524" s="18"/>
      <c r="K524" s="18"/>
      <c r="L524" s="28" t="s">
        <v>125</v>
      </c>
      <c r="M524" s="11">
        <v>4239</v>
      </c>
      <c r="N524" s="182">
        <f>+'havelvac 7.2'!N523+'havelvac 7.3'!N523+'havelvac 7.4'!N523+'havelvac 7.5'!N523+'havelvac 7.6'!N523+'havelvac 7.7'!N523+'havelvac 7.9'!N523+'havelvac 7.8'!N523+'havelvac 7.10'!N523+'havelvac 7.11'!N523+'havelvac 7.12'!N523+'havelvac 7.13'!N521</f>
        <v>0</v>
      </c>
      <c r="O524" s="182">
        <f>+'havelvac 7.2'!O523+'havelvac 7.3'!O523+'havelvac 7.4'!O523+'havelvac 7.5'!O523+'havelvac 7.6'!O523+'havelvac 7.7'!O523+'havelvac 7.9'!O523+'havelvac 7.8'!O523+'havelvac 7.10'!O523+'havelvac 7.11'!O523+'havelvac 7.12'!O523+'havelvac 7.13'!O521</f>
        <v>0</v>
      </c>
      <c r="P524" s="230" t="str">
        <f t="shared" si="53"/>
        <v xml:space="preserve"> </v>
      </c>
      <c r="Q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30" t="str">
        <f t="shared" si="54"/>
        <v xml:space="preserve"> </v>
      </c>
      <c r="S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30" t="str">
        <f t="shared" si="55"/>
        <v xml:space="preserve"> </v>
      </c>
      <c r="U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2">
        <f>+'havelvac 7.2'!P523+'havelvac 7.3'!P523+'havelvac 7.4'!P523+'havelvac 7.5'!P523+'havelvac 7.6'!P523+'havelvac 7.7'!P523+'havelvac 7.9'!P523+'havelvac 7.8'!P523+'havelvac 7.10'!P523+'havelvac 7.11'!P523+'havelvac 7.12'!P523+'havelvac 7.13'!P521</f>
        <v>0</v>
      </c>
      <c r="W524" s="230" t="str">
        <f t="shared" si="56"/>
        <v xml:space="preserve"> </v>
      </c>
      <c r="X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30" t="str">
        <f t="shared" si="57"/>
        <v xml:space="preserve"> </v>
      </c>
      <c r="Z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30" t="str">
        <f t="shared" si="58"/>
        <v xml:space="preserve"> </v>
      </c>
      <c r="AB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6" customFormat="1" ht="25.5" hidden="1">
      <c r="A525" s="183" t="str">
        <f t="shared" si="59"/>
        <v>71090202044511</v>
      </c>
      <c r="B525" s="199" t="s">
        <v>439</v>
      </c>
      <c r="C525" s="133" t="s">
        <v>187</v>
      </c>
      <c r="D525" s="132" t="s">
        <v>140</v>
      </c>
      <c r="E525" s="131" t="s">
        <v>140</v>
      </c>
      <c r="F525" s="185" t="s">
        <v>155</v>
      </c>
      <c r="G525" s="130">
        <v>4511</v>
      </c>
      <c r="H525" s="190"/>
      <c r="I525" s="193"/>
      <c r="J525" s="200"/>
      <c r="K525" s="201"/>
      <c r="L525" s="202" t="s">
        <v>217</v>
      </c>
      <c r="M525" s="12">
        <v>4511</v>
      </c>
      <c r="N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25" s="230" t="str">
        <f t="shared" si="53"/>
        <v xml:space="preserve"> </v>
      </c>
      <c r="Q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30" t="str">
        <f t="shared" si="54"/>
        <v xml:space="preserve"> </v>
      </c>
      <c r="S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30" t="str">
        <f t="shared" si="55"/>
        <v xml:space="preserve"> </v>
      </c>
      <c r="U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25" s="230" t="str">
        <f t="shared" si="56"/>
        <v xml:space="preserve"> </v>
      </c>
      <c r="X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30" t="str">
        <f t="shared" si="57"/>
        <v xml:space="preserve"> </v>
      </c>
      <c r="Z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30" t="str">
        <f t="shared" si="58"/>
        <v xml:space="preserve"> </v>
      </c>
      <c r="AB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8" customFormat="1" ht="13.5">
      <c r="A526" s="183" t="str">
        <f t="shared" si="59"/>
        <v>71090500000000</v>
      </c>
      <c r="B526" s="184" t="s">
        <v>439</v>
      </c>
      <c r="C526" s="133" t="s">
        <v>187</v>
      </c>
      <c r="D526" s="132" t="s">
        <v>149</v>
      </c>
      <c r="E526" s="131" t="s">
        <v>441</v>
      </c>
      <c r="F526" s="185" t="s">
        <v>441</v>
      </c>
      <c r="G526" s="186" t="s">
        <v>440</v>
      </c>
      <c r="H526" s="174">
        <v>2950</v>
      </c>
      <c r="I526" s="165" t="s">
        <v>187</v>
      </c>
      <c r="J526" s="166">
        <v>5</v>
      </c>
      <c r="K526" s="166">
        <v>0</v>
      </c>
      <c r="L526" s="167" t="s">
        <v>329</v>
      </c>
      <c r="M526" s="175"/>
      <c r="N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26" s="227" t="str">
        <f t="shared" si="53"/>
        <v xml:space="preserve"> </v>
      </c>
      <c r="Q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7" t="str">
        <f t="shared" si="54"/>
        <v xml:space="preserve"> </v>
      </c>
      <c r="S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7" t="str">
        <f t="shared" si="55"/>
        <v xml:space="preserve"> </v>
      </c>
      <c r="U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26" s="227" t="str">
        <f t="shared" si="56"/>
        <v xml:space="preserve"> </v>
      </c>
      <c r="X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7" t="str">
        <f t="shared" si="57"/>
        <v xml:space="preserve"> </v>
      </c>
      <c r="Z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7" t="str">
        <f t="shared" si="58"/>
        <v xml:space="preserve"> </v>
      </c>
      <c r="AB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6" customFormat="1" ht="12.75">
      <c r="A527" s="183" t="str">
        <f t="shared" si="59"/>
        <v>71090500000001</v>
      </c>
      <c r="B527" s="184" t="s">
        <v>439</v>
      </c>
      <c r="C527" s="133" t="s">
        <v>187</v>
      </c>
      <c r="D527" s="132" t="s">
        <v>149</v>
      </c>
      <c r="E527" s="131" t="s">
        <v>441</v>
      </c>
      <c r="F527" s="185" t="s">
        <v>441</v>
      </c>
      <c r="G527" s="186" t="s">
        <v>96</v>
      </c>
      <c r="H527" s="24"/>
      <c r="I527" s="17"/>
      <c r="J527" s="18"/>
      <c r="K527" s="18"/>
      <c r="L527" s="29" t="s">
        <v>110</v>
      </c>
      <c r="M527" s="30"/>
      <c r="N527" s="189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27" s="189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27" s="226" t="str">
        <f t="shared" si="53"/>
        <v xml:space="preserve"> </v>
      </c>
      <c r="Q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6" t="str">
        <f t="shared" si="54"/>
        <v xml:space="preserve"> </v>
      </c>
      <c r="S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6" t="str">
        <f t="shared" si="55"/>
        <v xml:space="preserve"> </v>
      </c>
      <c r="U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9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27" s="226" t="str">
        <f t="shared" si="56"/>
        <v xml:space="preserve"> </v>
      </c>
      <c r="X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6" t="str">
        <f t="shared" si="57"/>
        <v xml:space="preserve"> </v>
      </c>
      <c r="Z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6" t="str">
        <f t="shared" si="58"/>
        <v xml:space="preserve"> </v>
      </c>
      <c r="AB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2" customFormat="1" ht="12.75">
      <c r="A528" s="183" t="str">
        <f t="shared" si="59"/>
        <v>71090501000000</v>
      </c>
      <c r="B528" s="184" t="s">
        <v>439</v>
      </c>
      <c r="C528" s="133" t="s">
        <v>187</v>
      </c>
      <c r="D528" s="132" t="s">
        <v>149</v>
      </c>
      <c r="E528" s="131" t="s">
        <v>106</v>
      </c>
      <c r="F528" s="185" t="s">
        <v>441</v>
      </c>
      <c r="G528" s="186" t="s">
        <v>440</v>
      </c>
      <c r="H528" s="150">
        <v>2951</v>
      </c>
      <c r="I528" s="151" t="s">
        <v>187</v>
      </c>
      <c r="J528" s="152">
        <v>5</v>
      </c>
      <c r="K528" s="152">
        <v>1</v>
      </c>
      <c r="L528" s="153" t="s">
        <v>330</v>
      </c>
      <c r="M528" s="154"/>
      <c r="N528" s="191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28" s="191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28" s="228" t="str">
        <f t="shared" ref="P528:P591" si="60">IFERROR(Q528/O528, " ")</f>
        <v xml:space="preserve"> </v>
      </c>
      <c r="Q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8" t="str">
        <f t="shared" ref="R528:R591" si="61">IFERROR(S528/O528, " ")</f>
        <v xml:space="preserve"> </v>
      </c>
      <c r="S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8" t="str">
        <f t="shared" ref="T528:T591" si="62">IFERROR(U528/O528, " ")</f>
        <v xml:space="preserve"> </v>
      </c>
      <c r="U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1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28" s="228" t="str">
        <f t="shared" ref="W528:W591" si="63">IFERROR(X528/V528, " ")</f>
        <v xml:space="preserve"> </v>
      </c>
      <c r="X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8" t="str">
        <f t="shared" ref="Y528:Y591" si="64">IFERROR(Z528/V528, " ")</f>
        <v xml:space="preserve"> </v>
      </c>
      <c r="Z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8" t="str">
        <f t="shared" ref="AA528:AA591" si="65">IFERROR(AB528/V528, " ")</f>
        <v xml:space="preserve"> </v>
      </c>
      <c r="AB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6" customFormat="1" ht="12.75">
      <c r="A529" s="183" t="str">
        <f t="shared" si="59"/>
        <v>71090501000001</v>
      </c>
      <c r="B529" s="184" t="s">
        <v>439</v>
      </c>
      <c r="C529" s="133" t="s">
        <v>187</v>
      </c>
      <c r="D529" s="132" t="s">
        <v>149</v>
      </c>
      <c r="E529" s="131" t="s">
        <v>106</v>
      </c>
      <c r="F529" s="185" t="s">
        <v>441</v>
      </c>
      <c r="G529" s="186" t="s">
        <v>96</v>
      </c>
      <c r="H529" s="24"/>
      <c r="I529" s="24"/>
      <c r="J529" s="25"/>
      <c r="K529" s="25"/>
      <c r="L529" s="29" t="s">
        <v>108</v>
      </c>
      <c r="M529" s="30"/>
      <c r="N529" s="189">
        <f>+'havelvac 7.2'!N526+'havelvac 7.3'!N526+'havelvac 7.4'!N526+'havelvac 7.5'!N526+'havelvac 7.6'!N526+'havelvac 7.7'!N526+'havelvac 7.9'!N526+'havelvac 7.8'!N526+'havelvac 7.10'!N526+'havelvac 7.11'!N526+'havelvac 7.12'!N526+'havelvac 7.13'!N524</f>
        <v>0</v>
      </c>
      <c r="O529" s="189">
        <f>+'havelvac 7.2'!O526+'havelvac 7.3'!O526+'havelvac 7.4'!O526+'havelvac 7.5'!O526+'havelvac 7.6'!O526+'havelvac 7.7'!O526+'havelvac 7.9'!O526+'havelvac 7.8'!O526+'havelvac 7.10'!O526+'havelvac 7.11'!O526+'havelvac 7.12'!O526+'havelvac 7.13'!O524</f>
        <v>0</v>
      </c>
      <c r="P529" s="226" t="str">
        <f t="shared" si="60"/>
        <v xml:space="preserve"> </v>
      </c>
      <c r="Q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6" t="str">
        <f t="shared" si="61"/>
        <v xml:space="preserve"> </v>
      </c>
      <c r="S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6" t="str">
        <f t="shared" si="62"/>
        <v xml:space="preserve"> </v>
      </c>
      <c r="U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9">
        <f>+'havelvac 7.2'!P526+'havelvac 7.3'!P526+'havelvac 7.4'!P526+'havelvac 7.5'!P526+'havelvac 7.6'!P526+'havelvac 7.7'!P526+'havelvac 7.9'!P526+'havelvac 7.8'!P526+'havelvac 7.10'!P526+'havelvac 7.11'!P526+'havelvac 7.12'!P526+'havelvac 7.13'!P524</f>
        <v>0</v>
      </c>
      <c r="W529" s="226" t="str">
        <f t="shared" si="63"/>
        <v xml:space="preserve"> </v>
      </c>
      <c r="X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6" t="str">
        <f t="shared" si="64"/>
        <v xml:space="preserve"> </v>
      </c>
      <c r="Z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6" t="str">
        <f t="shared" si="65"/>
        <v xml:space="preserve"> </v>
      </c>
      <c r="AB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7" customFormat="1" ht="13.5">
      <c r="A530" s="183" t="str">
        <f t="shared" si="59"/>
        <v>71090501010000</v>
      </c>
      <c r="B530" s="184" t="s">
        <v>439</v>
      </c>
      <c r="C530" s="133" t="s">
        <v>187</v>
      </c>
      <c r="D530" s="132" t="s">
        <v>149</v>
      </c>
      <c r="E530" s="131" t="s">
        <v>106</v>
      </c>
      <c r="F530" s="185" t="s">
        <v>106</v>
      </c>
      <c r="G530" s="186" t="s">
        <v>440</v>
      </c>
      <c r="H530" s="145"/>
      <c r="I530" s="146"/>
      <c r="J530" s="147"/>
      <c r="K530" s="147"/>
      <c r="L530" s="26" t="s">
        <v>331</v>
      </c>
      <c r="M530" s="27"/>
      <c r="N530" s="196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30" s="196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30" s="229" t="str">
        <f t="shared" si="60"/>
        <v xml:space="preserve"> </v>
      </c>
      <c r="Q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9" t="str">
        <f t="shared" si="61"/>
        <v xml:space="preserve"> </v>
      </c>
      <c r="S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9" t="str">
        <f t="shared" si="62"/>
        <v xml:space="preserve"> </v>
      </c>
      <c r="U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6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30" s="229" t="str">
        <f t="shared" si="63"/>
        <v xml:space="preserve"> </v>
      </c>
      <c r="X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9" t="str">
        <f t="shared" si="64"/>
        <v xml:space="preserve"> </v>
      </c>
      <c r="Z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9" t="str">
        <f t="shared" si="65"/>
        <v xml:space="preserve"> </v>
      </c>
      <c r="AB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6" customFormat="1" hidden="1">
      <c r="A531" s="183" t="str">
        <f t="shared" si="59"/>
        <v>71090501014239</v>
      </c>
      <c r="B531" s="184" t="s">
        <v>439</v>
      </c>
      <c r="C531" s="133" t="s">
        <v>187</v>
      </c>
      <c r="D531" s="132" t="s">
        <v>149</v>
      </c>
      <c r="E531" s="131" t="s">
        <v>106</v>
      </c>
      <c r="F531" s="185" t="s">
        <v>106</v>
      </c>
      <c r="G531" s="130">
        <v>4239</v>
      </c>
      <c r="H531" s="24"/>
      <c r="I531" s="17"/>
      <c r="J531" s="18"/>
      <c r="K531" s="18"/>
      <c r="L531" s="28" t="s">
        <v>125</v>
      </c>
      <c r="M531" s="11">
        <v>4239</v>
      </c>
      <c r="N531" s="182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31" s="182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31" s="230" t="str">
        <f t="shared" si="60"/>
        <v xml:space="preserve"> </v>
      </c>
      <c r="Q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30" t="str">
        <f t="shared" si="61"/>
        <v xml:space="preserve"> </v>
      </c>
      <c r="S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30" t="str">
        <f t="shared" si="62"/>
        <v xml:space="preserve"> </v>
      </c>
      <c r="U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2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31" s="230" t="str">
        <f t="shared" si="63"/>
        <v xml:space="preserve"> </v>
      </c>
      <c r="X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30" t="str">
        <f t="shared" si="64"/>
        <v xml:space="preserve"> </v>
      </c>
      <c r="Z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30" t="str">
        <f t="shared" si="65"/>
        <v xml:space="preserve"> </v>
      </c>
      <c r="AB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6" customFormat="1" ht="25.5">
      <c r="A532" s="183" t="str">
        <f t="shared" si="59"/>
        <v>71090501014511</v>
      </c>
      <c r="B532" s="184" t="s">
        <v>439</v>
      </c>
      <c r="C532" s="133" t="s">
        <v>187</v>
      </c>
      <c r="D532" s="132" t="s">
        <v>149</v>
      </c>
      <c r="E532" s="131" t="s">
        <v>106</v>
      </c>
      <c r="F532" s="185" t="s">
        <v>106</v>
      </c>
      <c r="G532" s="130">
        <v>4511</v>
      </c>
      <c r="H532" s="24"/>
      <c r="I532" s="17"/>
      <c r="J532" s="18"/>
      <c r="K532" s="18"/>
      <c r="L532" s="28" t="s">
        <v>131</v>
      </c>
      <c r="M532" s="11">
        <v>4511</v>
      </c>
      <c r="N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7.13'!N527</f>
        <v>#REF!</v>
      </c>
      <c r="O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7.13'!O527</f>
        <v>#REF!</v>
      </c>
      <c r="P532" s="230" t="str">
        <f t="shared" si="60"/>
        <v xml:space="preserve"> </v>
      </c>
      <c r="Q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30" t="str">
        <f t="shared" si="61"/>
        <v xml:space="preserve"> </v>
      </c>
      <c r="S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30" t="str">
        <f t="shared" si="62"/>
        <v xml:space="preserve"> </v>
      </c>
      <c r="U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7.13'!P527</f>
        <v>#REF!</v>
      </c>
      <c r="W532" s="230" t="str">
        <f t="shared" si="63"/>
        <v xml:space="preserve"> </v>
      </c>
      <c r="X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30" t="str">
        <f t="shared" si="64"/>
        <v xml:space="preserve"> </v>
      </c>
      <c r="Z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30" t="str">
        <f t="shared" si="65"/>
        <v xml:space="preserve"> </v>
      </c>
      <c r="AB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6" customFormat="1" ht="25.5" hidden="1">
      <c r="A533" s="183" t="str">
        <f t="shared" si="59"/>
        <v>71090501014819</v>
      </c>
      <c r="B533" s="199" t="s">
        <v>439</v>
      </c>
      <c r="C533" s="133" t="s">
        <v>187</v>
      </c>
      <c r="D533" s="132" t="s">
        <v>149</v>
      </c>
      <c r="E533" s="131" t="s">
        <v>106</v>
      </c>
      <c r="F533" s="185" t="s">
        <v>106</v>
      </c>
      <c r="G533" s="130">
        <v>4819</v>
      </c>
      <c r="H533" s="190"/>
      <c r="I533" s="193"/>
      <c r="J533" s="200"/>
      <c r="K533" s="201"/>
      <c r="L533" s="202" t="s">
        <v>219</v>
      </c>
      <c r="M533" s="12">
        <v>4819</v>
      </c>
      <c r="N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7.13'!N528</f>
        <v>#REF!</v>
      </c>
      <c r="O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7.13'!O528</f>
        <v>#REF!</v>
      </c>
      <c r="P533" s="230" t="str">
        <f t="shared" si="60"/>
        <v xml:space="preserve"> </v>
      </c>
      <c r="Q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30" t="str">
        <f t="shared" si="61"/>
        <v xml:space="preserve"> </v>
      </c>
      <c r="S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30" t="str">
        <f t="shared" si="62"/>
        <v xml:space="preserve"> </v>
      </c>
      <c r="U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7.13'!P528</f>
        <v>#REF!</v>
      </c>
      <c r="W533" s="230" t="str">
        <f t="shared" si="63"/>
        <v xml:space="preserve"> </v>
      </c>
      <c r="X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30" t="str">
        <f t="shared" si="64"/>
        <v xml:space="preserve"> </v>
      </c>
      <c r="Z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30" t="str">
        <f t="shared" si="65"/>
        <v xml:space="preserve"> </v>
      </c>
      <c r="AB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6" customFormat="1" hidden="1">
      <c r="A534" s="183" t="str">
        <f t="shared" si="59"/>
        <v>71090501015122</v>
      </c>
      <c r="B534" s="184" t="s">
        <v>439</v>
      </c>
      <c r="C534" s="133" t="s">
        <v>187</v>
      </c>
      <c r="D534" s="132" t="s">
        <v>149</v>
      </c>
      <c r="E534" s="131" t="s">
        <v>106</v>
      </c>
      <c r="F534" s="185" t="s">
        <v>106</v>
      </c>
      <c r="G534" s="130">
        <v>5122</v>
      </c>
      <c r="H534" s="16"/>
      <c r="I534" s="24"/>
      <c r="J534" s="25"/>
      <c r="K534" s="25"/>
      <c r="L534" s="31" t="s">
        <v>332</v>
      </c>
      <c r="M534" s="32">
        <v>5122</v>
      </c>
      <c r="N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30" t="str">
        <f t="shared" si="60"/>
        <v xml:space="preserve"> </v>
      </c>
      <c r="Q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30" t="str">
        <f t="shared" si="61"/>
        <v xml:space="preserve"> </v>
      </c>
      <c r="S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30" t="str">
        <f t="shared" si="62"/>
        <v xml:space="preserve"> </v>
      </c>
      <c r="U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30" t="str">
        <f t="shared" si="63"/>
        <v xml:space="preserve"> </v>
      </c>
      <c r="X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30" t="str">
        <f t="shared" si="64"/>
        <v xml:space="preserve"> </v>
      </c>
      <c r="Z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30" t="str">
        <f t="shared" si="65"/>
        <v xml:space="preserve"> </v>
      </c>
      <c r="AB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7" customFormat="1" ht="27" hidden="1">
      <c r="A535" s="183" t="str">
        <f t="shared" si="59"/>
        <v>71090501020000</v>
      </c>
      <c r="B535" s="184" t="s">
        <v>439</v>
      </c>
      <c r="C535" s="133" t="s">
        <v>187</v>
      </c>
      <c r="D535" s="132" t="s">
        <v>149</v>
      </c>
      <c r="E535" s="131" t="s">
        <v>106</v>
      </c>
      <c r="F535" s="185" t="s">
        <v>140</v>
      </c>
      <c r="G535" s="186" t="s">
        <v>440</v>
      </c>
      <c r="H535" s="145"/>
      <c r="I535" s="146"/>
      <c r="J535" s="147"/>
      <c r="K535" s="147"/>
      <c r="L535" s="26" t="s">
        <v>333</v>
      </c>
      <c r="M535" s="27"/>
      <c r="N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9" t="str">
        <f t="shared" si="60"/>
        <v xml:space="preserve"> </v>
      </c>
      <c r="Q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9" t="str">
        <f t="shared" si="61"/>
        <v xml:space="preserve"> </v>
      </c>
      <c r="S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9" t="str">
        <f t="shared" si="62"/>
        <v xml:space="preserve"> </v>
      </c>
      <c r="U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9" t="str">
        <f t="shared" si="63"/>
        <v xml:space="preserve"> </v>
      </c>
      <c r="X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9" t="str">
        <f t="shared" si="64"/>
        <v xml:space="preserve"> </v>
      </c>
      <c r="Z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9" t="str">
        <f t="shared" si="65"/>
        <v xml:space="preserve"> </v>
      </c>
      <c r="AB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6" customFormat="1" hidden="1">
      <c r="A536" s="183" t="str">
        <f t="shared" si="59"/>
        <v>71090501025113</v>
      </c>
      <c r="B536" s="184" t="s">
        <v>439</v>
      </c>
      <c r="C536" s="133" t="s">
        <v>187</v>
      </c>
      <c r="D536" s="132" t="s">
        <v>149</v>
      </c>
      <c r="E536" s="131" t="s">
        <v>106</v>
      </c>
      <c r="F536" s="185" t="s">
        <v>140</v>
      </c>
      <c r="G536" s="130">
        <v>5113</v>
      </c>
      <c r="H536" s="24"/>
      <c r="I536" s="17"/>
      <c r="J536" s="18"/>
      <c r="K536" s="18"/>
      <c r="L536" s="31" t="s">
        <v>143</v>
      </c>
      <c r="M536" s="47">
        <v>5113</v>
      </c>
      <c r="N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30" t="str">
        <f t="shared" si="60"/>
        <v xml:space="preserve"> </v>
      </c>
      <c r="Q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30" t="str">
        <f t="shared" si="61"/>
        <v xml:space="preserve"> </v>
      </c>
      <c r="S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30" t="str">
        <f t="shared" si="62"/>
        <v xml:space="preserve"> </v>
      </c>
      <c r="U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30" t="str">
        <f t="shared" si="63"/>
        <v xml:space="preserve"> </v>
      </c>
      <c r="X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30" t="str">
        <f t="shared" si="64"/>
        <v xml:space="preserve"> </v>
      </c>
      <c r="Z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30" t="str">
        <f t="shared" si="65"/>
        <v xml:space="preserve"> </v>
      </c>
      <c r="AB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7" customFormat="1" ht="40.5" hidden="1">
      <c r="A537" s="183" t="str">
        <f t="shared" si="59"/>
        <v>71090501030000</v>
      </c>
      <c r="B537" s="184" t="s">
        <v>439</v>
      </c>
      <c r="C537" s="133" t="s">
        <v>187</v>
      </c>
      <c r="D537" s="132" t="s">
        <v>149</v>
      </c>
      <c r="E537" s="131" t="s">
        <v>106</v>
      </c>
      <c r="F537" s="185" t="s">
        <v>442</v>
      </c>
      <c r="G537" s="186" t="s">
        <v>440</v>
      </c>
      <c r="H537" s="145"/>
      <c r="I537" s="146"/>
      <c r="J537" s="147"/>
      <c r="K537" s="147"/>
      <c r="L537" s="26" t="s">
        <v>334</v>
      </c>
      <c r="M537" s="27"/>
      <c r="N537" s="196" t="e">
        <f>+'havelvac 7.2'!N530+'havelvac 7.3'!N530+'havelvac 7.4'!N530+'havelvac 7.5'!N530+'havelvac 7.6'!N530+'havelvac 7.7'!N530+'havelvac 7.9'!N530+'havelvac 7.8'!N530+'havelvac 7.10'!N530+'havelvac 7.11'!N530+'havelvac 7.12'!N530+'havelvac 7.13'!#REF!</f>
        <v>#REF!</v>
      </c>
      <c r="O537" s="196" t="e">
        <f>+'havelvac 7.2'!O530+'havelvac 7.3'!O530+'havelvac 7.4'!O530+'havelvac 7.5'!O530+'havelvac 7.6'!O530+'havelvac 7.7'!O530+'havelvac 7.9'!O530+'havelvac 7.8'!O530+'havelvac 7.10'!O530+'havelvac 7.11'!O530+'havelvac 7.12'!O530+'havelvac 7.13'!#REF!</f>
        <v>#REF!</v>
      </c>
      <c r="P537" s="229" t="str">
        <f t="shared" si="60"/>
        <v xml:space="preserve"> </v>
      </c>
      <c r="Q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9" t="str">
        <f t="shared" si="61"/>
        <v xml:space="preserve"> </v>
      </c>
      <c r="S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9" t="str">
        <f t="shared" si="62"/>
        <v xml:space="preserve"> </v>
      </c>
      <c r="U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6" t="e">
        <f>+'havelvac 7.2'!P530+'havelvac 7.3'!P530+'havelvac 7.4'!P530+'havelvac 7.5'!P530+'havelvac 7.6'!P530+'havelvac 7.7'!P530+'havelvac 7.9'!P530+'havelvac 7.8'!P530+'havelvac 7.10'!P530+'havelvac 7.11'!P530+'havelvac 7.12'!P530+'havelvac 7.13'!#REF!</f>
        <v>#REF!</v>
      </c>
      <c r="W537" s="229" t="str">
        <f t="shared" si="63"/>
        <v xml:space="preserve"> </v>
      </c>
      <c r="X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9" t="str">
        <f t="shared" si="64"/>
        <v xml:space="preserve"> </v>
      </c>
      <c r="Z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9" t="str">
        <f t="shared" si="65"/>
        <v xml:space="preserve"> </v>
      </c>
      <c r="AB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6" customFormat="1" hidden="1">
      <c r="A538" s="183" t="str">
        <f t="shared" si="59"/>
        <v>71090501034239</v>
      </c>
      <c r="B538" s="184" t="s">
        <v>439</v>
      </c>
      <c r="C538" s="133" t="s">
        <v>187</v>
      </c>
      <c r="D538" s="132" t="s">
        <v>149</v>
      </c>
      <c r="E538" s="131" t="s">
        <v>106</v>
      </c>
      <c r="F538" s="185" t="s">
        <v>442</v>
      </c>
      <c r="G538" s="130">
        <v>4239</v>
      </c>
      <c r="H538" s="24"/>
      <c r="I538" s="17"/>
      <c r="J538" s="18"/>
      <c r="K538" s="18"/>
      <c r="L538" s="28" t="s">
        <v>125</v>
      </c>
      <c r="M538" s="11">
        <v>4239</v>
      </c>
      <c r="N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7.13'!N529</f>
        <v>#REF!</v>
      </c>
      <c r="O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7.13'!O529</f>
        <v>#REF!</v>
      </c>
      <c r="P538" s="230" t="str">
        <f t="shared" si="60"/>
        <v xml:space="preserve"> </v>
      </c>
      <c r="Q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30" t="str">
        <f t="shared" si="61"/>
        <v xml:space="preserve"> </v>
      </c>
      <c r="S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30" t="str">
        <f t="shared" si="62"/>
        <v xml:space="preserve"> </v>
      </c>
      <c r="U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7.13'!P529</f>
        <v>#REF!</v>
      </c>
      <c r="W538" s="230" t="str">
        <f t="shared" si="63"/>
        <v xml:space="preserve"> </v>
      </c>
      <c r="X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30" t="str">
        <f t="shared" si="64"/>
        <v xml:space="preserve"> </v>
      </c>
      <c r="Z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30" t="str">
        <f t="shared" si="65"/>
        <v xml:space="preserve"> </v>
      </c>
      <c r="AB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6" customFormat="1" ht="25.5" hidden="1">
      <c r="A539" s="183" t="str">
        <f t="shared" si="59"/>
        <v>71090501034511</v>
      </c>
      <c r="B539" s="199" t="s">
        <v>439</v>
      </c>
      <c r="C539" s="133" t="s">
        <v>187</v>
      </c>
      <c r="D539" s="132" t="s">
        <v>149</v>
      </c>
      <c r="E539" s="131" t="s">
        <v>106</v>
      </c>
      <c r="F539" s="185" t="s">
        <v>442</v>
      </c>
      <c r="G539" s="130">
        <v>4511</v>
      </c>
      <c r="H539" s="190"/>
      <c r="I539" s="193"/>
      <c r="J539" s="200"/>
      <c r="K539" s="201"/>
      <c r="L539" s="202" t="s">
        <v>217</v>
      </c>
      <c r="M539" s="12">
        <v>4511</v>
      </c>
      <c r="N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7.13'!N530</f>
        <v>#REF!</v>
      </c>
      <c r="O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7.13'!O530</f>
        <v>#REF!</v>
      </c>
      <c r="P539" s="230" t="str">
        <f t="shared" si="60"/>
        <v xml:space="preserve"> </v>
      </c>
      <c r="Q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30" t="str">
        <f t="shared" si="61"/>
        <v xml:space="preserve"> </v>
      </c>
      <c r="S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30" t="str">
        <f t="shared" si="62"/>
        <v xml:space="preserve"> </v>
      </c>
      <c r="U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7.13'!P530</f>
        <v>#REF!</v>
      </c>
      <c r="W539" s="230" t="str">
        <f t="shared" si="63"/>
        <v xml:space="preserve"> </v>
      </c>
      <c r="X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30" t="str">
        <f t="shared" si="64"/>
        <v xml:space="preserve"> </v>
      </c>
      <c r="Z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30" t="str">
        <f t="shared" si="65"/>
        <v xml:space="preserve"> </v>
      </c>
      <c r="AB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7" customFormat="1" ht="27" hidden="1">
      <c r="A540" s="183" t="str">
        <f t="shared" si="59"/>
        <v>71090501040000</v>
      </c>
      <c r="B540" s="184" t="s">
        <v>439</v>
      </c>
      <c r="C540" s="133" t="s">
        <v>187</v>
      </c>
      <c r="D540" s="132" t="s">
        <v>149</v>
      </c>
      <c r="E540" s="131" t="s">
        <v>106</v>
      </c>
      <c r="F540" s="185" t="s">
        <v>155</v>
      </c>
      <c r="G540" s="186" t="s">
        <v>440</v>
      </c>
      <c r="H540" s="145"/>
      <c r="I540" s="146"/>
      <c r="J540" s="147"/>
      <c r="K540" s="147"/>
      <c r="L540" s="26" t="s">
        <v>335</v>
      </c>
      <c r="M540" s="27"/>
      <c r="N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9" t="str">
        <f t="shared" si="60"/>
        <v xml:space="preserve"> </v>
      </c>
      <c r="Q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9" t="str">
        <f t="shared" si="61"/>
        <v xml:space="preserve"> </v>
      </c>
      <c r="S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9" t="str">
        <f t="shared" si="62"/>
        <v xml:space="preserve"> </v>
      </c>
      <c r="U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9" t="str">
        <f t="shared" si="63"/>
        <v xml:space="preserve"> </v>
      </c>
      <c r="X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9" t="str">
        <f t="shared" si="64"/>
        <v xml:space="preserve"> </v>
      </c>
      <c r="Z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9" t="str">
        <f t="shared" si="65"/>
        <v xml:space="preserve"> </v>
      </c>
      <c r="AB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6" customFormat="1" hidden="1">
      <c r="A541" s="183" t="str">
        <f t="shared" si="59"/>
        <v>71090501044239</v>
      </c>
      <c r="B541" s="184" t="s">
        <v>439</v>
      </c>
      <c r="C541" s="133" t="s">
        <v>187</v>
      </c>
      <c r="D541" s="132" t="s">
        <v>149</v>
      </c>
      <c r="E541" s="131" t="s">
        <v>106</v>
      </c>
      <c r="F541" s="185" t="s">
        <v>155</v>
      </c>
      <c r="G541" s="130">
        <v>4239</v>
      </c>
      <c r="H541" s="24"/>
      <c r="I541" s="17"/>
      <c r="J541" s="18"/>
      <c r="K541" s="18"/>
      <c r="L541" s="28" t="s">
        <v>125</v>
      </c>
      <c r="M541" s="11">
        <v>4239</v>
      </c>
      <c r="N541" s="182" t="e">
        <f>+'havelvac 7.2'!N531+'havelvac 7.3'!N531+'havelvac 7.4'!N531+'havelvac 7.5'!N531+'havelvac 7.6'!N531+'havelvac 7.7'!N531+'havelvac 7.9'!N531+'havelvac 7.8'!N531+'havelvac 7.10'!N531+'havelvac 7.11'!N531+'havelvac 7.12'!N531+'havelvac 7.13'!#REF!</f>
        <v>#REF!</v>
      </c>
      <c r="O541" s="182" t="e">
        <f>+'havelvac 7.2'!O531+'havelvac 7.3'!O531+'havelvac 7.4'!O531+'havelvac 7.5'!O531+'havelvac 7.6'!O531+'havelvac 7.7'!O531+'havelvac 7.9'!O531+'havelvac 7.8'!O531+'havelvac 7.10'!O531+'havelvac 7.11'!O531+'havelvac 7.12'!O531+'havelvac 7.13'!#REF!</f>
        <v>#REF!</v>
      </c>
      <c r="P541" s="230" t="str">
        <f t="shared" si="60"/>
        <v xml:space="preserve"> </v>
      </c>
      <c r="Q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30" t="str">
        <f t="shared" si="61"/>
        <v xml:space="preserve"> </v>
      </c>
      <c r="S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30" t="str">
        <f t="shared" si="62"/>
        <v xml:space="preserve"> </v>
      </c>
      <c r="U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2" t="e">
        <f>+'havelvac 7.2'!P531+'havelvac 7.3'!P531+'havelvac 7.4'!P531+'havelvac 7.5'!P531+'havelvac 7.6'!P531+'havelvac 7.7'!P531+'havelvac 7.9'!P531+'havelvac 7.8'!P531+'havelvac 7.10'!P531+'havelvac 7.11'!P531+'havelvac 7.12'!P531+'havelvac 7.13'!#REF!</f>
        <v>#REF!</v>
      </c>
      <c r="W541" s="230" t="str">
        <f t="shared" si="63"/>
        <v xml:space="preserve"> </v>
      </c>
      <c r="X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30" t="str">
        <f t="shared" si="64"/>
        <v xml:space="preserve"> </v>
      </c>
      <c r="Z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30" t="str">
        <f t="shared" si="65"/>
        <v xml:space="preserve"> </v>
      </c>
      <c r="AB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7" customFormat="1" ht="27" hidden="1">
      <c r="A542" s="183" t="str">
        <f t="shared" si="59"/>
        <v>71090501050000</v>
      </c>
      <c r="B542" s="184" t="s">
        <v>439</v>
      </c>
      <c r="C542" s="133" t="s">
        <v>187</v>
      </c>
      <c r="D542" s="132" t="s">
        <v>149</v>
      </c>
      <c r="E542" s="131" t="s">
        <v>106</v>
      </c>
      <c r="F542" s="185" t="s">
        <v>149</v>
      </c>
      <c r="G542" s="186" t="s">
        <v>440</v>
      </c>
      <c r="H542" s="145"/>
      <c r="I542" s="146"/>
      <c r="J542" s="147"/>
      <c r="K542" s="147"/>
      <c r="L542" s="26" t="s">
        <v>336</v>
      </c>
      <c r="M542" s="27"/>
      <c r="N542" s="196" t="e">
        <f>+'havelvac 7.2'!N532+'havelvac 7.3'!N532+'havelvac 7.4'!N532+'havelvac 7.5'!N532+'havelvac 7.6'!N532+'havelvac 7.7'!N532+'havelvac 7.9'!N532+'havelvac 7.8'!N532+'havelvac 7.10'!N532+'havelvac 7.11'!N532+'havelvac 7.12'!N532+'havelvac 7.13'!#REF!</f>
        <v>#REF!</v>
      </c>
      <c r="O542" s="196" t="e">
        <f>+'havelvac 7.2'!O532+'havelvac 7.3'!O532+'havelvac 7.4'!O532+'havelvac 7.5'!O532+'havelvac 7.6'!O532+'havelvac 7.7'!O532+'havelvac 7.9'!O532+'havelvac 7.8'!O532+'havelvac 7.10'!O532+'havelvac 7.11'!O532+'havelvac 7.12'!O532+'havelvac 7.13'!#REF!</f>
        <v>#REF!</v>
      </c>
      <c r="P542" s="229" t="str">
        <f t="shared" si="60"/>
        <v xml:space="preserve"> </v>
      </c>
      <c r="Q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9" t="str">
        <f t="shared" si="61"/>
        <v xml:space="preserve"> </v>
      </c>
      <c r="S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9" t="str">
        <f t="shared" si="62"/>
        <v xml:space="preserve"> </v>
      </c>
      <c r="U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6" t="e">
        <f>+'havelvac 7.2'!P532+'havelvac 7.3'!P532+'havelvac 7.4'!P532+'havelvac 7.5'!P532+'havelvac 7.6'!P532+'havelvac 7.7'!P532+'havelvac 7.9'!P532+'havelvac 7.8'!P532+'havelvac 7.10'!P532+'havelvac 7.11'!P532+'havelvac 7.12'!P532+'havelvac 7.13'!#REF!</f>
        <v>#REF!</v>
      </c>
      <c r="W542" s="229" t="str">
        <f t="shared" si="63"/>
        <v xml:space="preserve"> </v>
      </c>
      <c r="X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9" t="str">
        <f t="shared" si="64"/>
        <v xml:space="preserve"> </v>
      </c>
      <c r="Z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9" t="str">
        <f t="shared" si="65"/>
        <v xml:space="preserve"> </v>
      </c>
      <c r="AB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6" customFormat="1" ht="25.5" hidden="1">
      <c r="A543" s="183" t="str">
        <f t="shared" si="59"/>
        <v>71090501054819</v>
      </c>
      <c r="B543" s="184" t="s">
        <v>439</v>
      </c>
      <c r="C543" s="133" t="s">
        <v>187</v>
      </c>
      <c r="D543" s="132" t="s">
        <v>149</v>
      </c>
      <c r="E543" s="131" t="s">
        <v>106</v>
      </c>
      <c r="F543" s="185" t="s">
        <v>149</v>
      </c>
      <c r="G543" s="130">
        <v>4819</v>
      </c>
      <c r="H543" s="24"/>
      <c r="I543" s="17"/>
      <c r="J543" s="18"/>
      <c r="K543" s="18"/>
      <c r="L543" s="28" t="s">
        <v>219</v>
      </c>
      <c r="M543" s="43">
        <v>4819</v>
      </c>
      <c r="N543" s="182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3" s="182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3" s="230" t="str">
        <f t="shared" si="60"/>
        <v xml:space="preserve"> </v>
      </c>
      <c r="Q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30" t="str">
        <f t="shared" si="61"/>
        <v xml:space="preserve"> </v>
      </c>
      <c r="S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30" t="str">
        <f t="shared" si="62"/>
        <v xml:space="preserve"> </v>
      </c>
      <c r="U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2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3" s="230" t="str">
        <f t="shared" si="63"/>
        <v xml:space="preserve"> </v>
      </c>
      <c r="X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30" t="str">
        <f t="shared" si="64"/>
        <v xml:space="preserve"> </v>
      </c>
      <c r="Z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30" t="str">
        <f t="shared" si="65"/>
        <v xml:space="preserve"> </v>
      </c>
      <c r="AB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6" customFormat="1" hidden="1">
      <c r="A544" s="183" t="str">
        <f t="shared" si="59"/>
        <v>71090501055129</v>
      </c>
      <c r="B544" s="184" t="s">
        <v>439</v>
      </c>
      <c r="C544" s="133" t="s">
        <v>187</v>
      </c>
      <c r="D544" s="132" t="s">
        <v>149</v>
      </c>
      <c r="E544" s="131" t="s">
        <v>106</v>
      </c>
      <c r="F544" s="185" t="s">
        <v>149</v>
      </c>
      <c r="G544" s="130">
        <v>5129</v>
      </c>
      <c r="H544" s="24"/>
      <c r="I544" s="17"/>
      <c r="J544" s="18"/>
      <c r="K544" s="18"/>
      <c r="L544" s="28" t="s">
        <v>137</v>
      </c>
      <c r="M544" s="11">
        <v>5129</v>
      </c>
      <c r="N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30" t="str">
        <f t="shared" si="60"/>
        <v xml:space="preserve"> </v>
      </c>
      <c r="Q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30" t="str">
        <f t="shared" si="61"/>
        <v xml:space="preserve"> </v>
      </c>
      <c r="S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30" t="str">
        <f t="shared" si="62"/>
        <v xml:space="preserve"> </v>
      </c>
      <c r="U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30" t="str">
        <f t="shared" si="63"/>
        <v xml:space="preserve"> </v>
      </c>
      <c r="X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30" t="str">
        <f t="shared" si="64"/>
        <v xml:space="preserve"> </v>
      </c>
      <c r="Z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30" t="str">
        <f t="shared" si="65"/>
        <v xml:space="preserve"> </v>
      </c>
      <c r="AB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8" customFormat="1" ht="13.5">
      <c r="A545" s="183" t="str">
        <f t="shared" ref="A545:A608" si="66">CONCATENATE(B545,C545,D545,E545,F545,G545)</f>
        <v>71090600000000</v>
      </c>
      <c r="B545" s="184" t="s">
        <v>439</v>
      </c>
      <c r="C545" s="133" t="s">
        <v>187</v>
      </c>
      <c r="D545" s="132" t="s">
        <v>157</v>
      </c>
      <c r="E545" s="131" t="s">
        <v>441</v>
      </c>
      <c r="F545" s="185" t="s">
        <v>441</v>
      </c>
      <c r="G545" s="186" t="s">
        <v>440</v>
      </c>
      <c r="H545" s="174">
        <v>2960</v>
      </c>
      <c r="I545" s="165" t="s">
        <v>187</v>
      </c>
      <c r="J545" s="166">
        <v>6</v>
      </c>
      <c r="K545" s="166">
        <v>0</v>
      </c>
      <c r="L545" s="167" t="s">
        <v>337</v>
      </c>
      <c r="M545" s="175"/>
      <c r="N545" s="187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45" s="187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45" s="227" t="str">
        <f t="shared" si="60"/>
        <v xml:space="preserve"> </v>
      </c>
      <c r="Q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7" t="str">
        <f t="shared" si="61"/>
        <v xml:space="preserve"> </v>
      </c>
      <c r="S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7" t="str">
        <f t="shared" si="62"/>
        <v xml:space="preserve"> </v>
      </c>
      <c r="U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7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45" s="227" t="str">
        <f t="shared" si="63"/>
        <v xml:space="preserve"> </v>
      </c>
      <c r="X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7" t="str">
        <f t="shared" si="64"/>
        <v xml:space="preserve"> </v>
      </c>
      <c r="Z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7" t="str">
        <f t="shared" si="65"/>
        <v xml:space="preserve"> </v>
      </c>
      <c r="AB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6" customFormat="1" ht="12.75">
      <c r="A546" s="183" t="str">
        <f t="shared" si="66"/>
        <v>71090600000001</v>
      </c>
      <c r="B546" s="184" t="s">
        <v>439</v>
      </c>
      <c r="C546" s="133" t="s">
        <v>187</v>
      </c>
      <c r="D546" s="132" t="s">
        <v>157</v>
      </c>
      <c r="E546" s="131" t="s">
        <v>441</v>
      </c>
      <c r="F546" s="185" t="s">
        <v>441</v>
      </c>
      <c r="G546" s="186" t="s">
        <v>96</v>
      </c>
      <c r="H546" s="24"/>
      <c r="I546" s="17"/>
      <c r="J546" s="18"/>
      <c r="K546" s="18"/>
      <c r="L546" s="29" t="s">
        <v>110</v>
      </c>
      <c r="M546" s="30"/>
      <c r="N546" s="189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46" s="189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46" s="226" t="str">
        <f t="shared" si="60"/>
        <v xml:space="preserve"> </v>
      </c>
      <c r="Q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6" t="str">
        <f t="shared" si="61"/>
        <v xml:space="preserve"> </v>
      </c>
      <c r="S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6" t="str">
        <f t="shared" si="62"/>
        <v xml:space="preserve"> </v>
      </c>
      <c r="U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9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46" s="226" t="str">
        <f t="shared" si="63"/>
        <v xml:space="preserve"> </v>
      </c>
      <c r="X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6" t="str">
        <f t="shared" si="64"/>
        <v xml:space="preserve"> </v>
      </c>
      <c r="Z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6" t="str">
        <f t="shared" si="65"/>
        <v xml:space="preserve"> </v>
      </c>
      <c r="AB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2" customFormat="1" ht="12.75">
      <c r="A547" s="183" t="str">
        <f t="shared" si="66"/>
        <v>71090601000000</v>
      </c>
      <c r="B547" s="184" t="s">
        <v>439</v>
      </c>
      <c r="C547" s="133" t="s">
        <v>187</v>
      </c>
      <c r="D547" s="132" t="s">
        <v>157</v>
      </c>
      <c r="E547" s="131" t="s">
        <v>106</v>
      </c>
      <c r="F547" s="185" t="s">
        <v>441</v>
      </c>
      <c r="G547" s="186" t="s">
        <v>440</v>
      </c>
      <c r="H547" s="150">
        <v>2961</v>
      </c>
      <c r="I547" s="151" t="s">
        <v>187</v>
      </c>
      <c r="J547" s="152">
        <v>6</v>
      </c>
      <c r="K547" s="152">
        <v>1</v>
      </c>
      <c r="L547" s="153" t="s">
        <v>337</v>
      </c>
      <c r="M547" s="154"/>
      <c r="N547" s="191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47" s="191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47" s="228" t="str">
        <f t="shared" si="60"/>
        <v xml:space="preserve"> </v>
      </c>
      <c r="Q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8" t="str">
        <f t="shared" si="61"/>
        <v xml:space="preserve"> </v>
      </c>
      <c r="S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8" t="str">
        <f t="shared" si="62"/>
        <v xml:space="preserve"> </v>
      </c>
      <c r="U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1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47" s="228" t="str">
        <f t="shared" si="63"/>
        <v xml:space="preserve"> </v>
      </c>
      <c r="X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8" t="str">
        <f t="shared" si="64"/>
        <v xml:space="preserve"> </v>
      </c>
      <c r="Z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8" t="str">
        <f t="shared" si="65"/>
        <v xml:space="preserve"> </v>
      </c>
      <c r="AB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6" customFormat="1" ht="12.75">
      <c r="A548" s="183" t="str">
        <f t="shared" si="66"/>
        <v>71090601000001</v>
      </c>
      <c r="B548" s="184" t="s">
        <v>439</v>
      </c>
      <c r="C548" s="133" t="s">
        <v>187</v>
      </c>
      <c r="D548" s="132" t="s">
        <v>157</v>
      </c>
      <c r="E548" s="131" t="s">
        <v>106</v>
      </c>
      <c r="F548" s="185" t="s">
        <v>441</v>
      </c>
      <c r="G548" s="186" t="s">
        <v>96</v>
      </c>
      <c r="H548" s="24"/>
      <c r="I548" s="24"/>
      <c r="J548" s="25"/>
      <c r="K548" s="25"/>
      <c r="L548" s="29" t="s">
        <v>108</v>
      </c>
      <c r="M548" s="30"/>
      <c r="N548" s="189">
        <f>+'havelvac 7.2'!N538+'havelvac 7.3'!N538+'havelvac 7.4'!N538+'havelvac 7.5'!N538+'havelvac 7.6'!N538+'havelvac 7.7'!N538+'havelvac 7.9'!N538+'havelvac 7.8'!N538+'havelvac 7.10'!N538+'havelvac 7.11'!N538+'havelvac 7.12'!N538+'havelvac 7.13'!N535</f>
        <v>0</v>
      </c>
      <c r="O548" s="189">
        <f>+'havelvac 7.2'!O538+'havelvac 7.3'!O538+'havelvac 7.4'!O538+'havelvac 7.5'!O538+'havelvac 7.6'!O538+'havelvac 7.7'!O538+'havelvac 7.9'!O538+'havelvac 7.8'!O538+'havelvac 7.10'!O538+'havelvac 7.11'!O538+'havelvac 7.12'!O538+'havelvac 7.13'!O535</f>
        <v>0</v>
      </c>
      <c r="P548" s="226" t="str">
        <f t="shared" si="60"/>
        <v xml:space="preserve"> </v>
      </c>
      <c r="Q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6" t="str">
        <f t="shared" si="61"/>
        <v xml:space="preserve"> </v>
      </c>
      <c r="S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6" t="str">
        <f t="shared" si="62"/>
        <v xml:space="preserve"> </v>
      </c>
      <c r="U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9">
        <f>+'havelvac 7.2'!P538+'havelvac 7.3'!P538+'havelvac 7.4'!P538+'havelvac 7.5'!P538+'havelvac 7.6'!P538+'havelvac 7.7'!P538+'havelvac 7.9'!P538+'havelvac 7.8'!P538+'havelvac 7.10'!P538+'havelvac 7.11'!P538+'havelvac 7.12'!P538+'havelvac 7.13'!P535</f>
        <v>0</v>
      </c>
      <c r="W548" s="226" t="str">
        <f t="shared" si="63"/>
        <v xml:space="preserve"> </v>
      </c>
      <c r="X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6" t="str">
        <f t="shared" si="64"/>
        <v xml:space="preserve"> </v>
      </c>
      <c r="Z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6" t="str">
        <f t="shared" si="65"/>
        <v xml:space="preserve"> </v>
      </c>
      <c r="AB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7" customFormat="1" ht="27">
      <c r="A549" s="183" t="str">
        <f t="shared" si="66"/>
        <v>71090601010000</v>
      </c>
      <c r="B549" s="184" t="s">
        <v>439</v>
      </c>
      <c r="C549" s="133" t="s">
        <v>187</v>
      </c>
      <c r="D549" s="132" t="s">
        <v>157</v>
      </c>
      <c r="E549" s="131" t="s">
        <v>106</v>
      </c>
      <c r="F549" s="185" t="s">
        <v>106</v>
      </c>
      <c r="G549" s="186" t="s">
        <v>440</v>
      </c>
      <c r="H549" s="145"/>
      <c r="I549" s="146"/>
      <c r="J549" s="147"/>
      <c r="K549" s="147"/>
      <c r="L549" s="26" t="s">
        <v>338</v>
      </c>
      <c r="M549" s="27"/>
      <c r="N549" s="196">
        <f>+'havelvac 7.2'!N539+'havelvac 7.3'!N539+'havelvac 7.4'!N539+'havelvac 7.5'!N539+'havelvac 7.6'!N539+'havelvac 7.7'!N539+'havelvac 7.9'!N539+'havelvac 7.8'!N539+'havelvac 7.10'!N539+'havelvac 7.11'!N539+'havelvac 7.12'!N539+'havelvac 7.13'!N537</f>
        <v>0</v>
      </c>
      <c r="O549" s="196">
        <f>+'havelvac 7.2'!O539+'havelvac 7.3'!O539+'havelvac 7.4'!O539+'havelvac 7.5'!O539+'havelvac 7.6'!O539+'havelvac 7.7'!O539+'havelvac 7.9'!O539+'havelvac 7.8'!O539+'havelvac 7.10'!O539+'havelvac 7.11'!O539+'havelvac 7.12'!O539+'havelvac 7.13'!O537</f>
        <v>0</v>
      </c>
      <c r="P549" s="229" t="str">
        <f t="shared" si="60"/>
        <v xml:space="preserve"> </v>
      </c>
      <c r="Q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9" t="str">
        <f t="shared" si="61"/>
        <v xml:space="preserve"> </v>
      </c>
      <c r="S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9" t="str">
        <f t="shared" si="62"/>
        <v xml:space="preserve"> </v>
      </c>
      <c r="U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6">
        <f>+'havelvac 7.2'!P539+'havelvac 7.3'!P539+'havelvac 7.4'!P539+'havelvac 7.5'!P539+'havelvac 7.6'!P539+'havelvac 7.7'!P539+'havelvac 7.9'!P539+'havelvac 7.8'!P539+'havelvac 7.10'!P539+'havelvac 7.11'!P539+'havelvac 7.12'!P539+'havelvac 7.13'!P537</f>
        <v>0</v>
      </c>
      <c r="W549" s="229" t="str">
        <f t="shared" si="63"/>
        <v xml:space="preserve"> </v>
      </c>
      <c r="X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9" t="str">
        <f t="shared" si="64"/>
        <v xml:space="preserve"> </v>
      </c>
      <c r="Z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9" t="str">
        <f t="shared" si="65"/>
        <v xml:space="preserve"> </v>
      </c>
      <c r="AB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6" customFormat="1" ht="25.5">
      <c r="A550" s="183" t="str">
        <f t="shared" si="66"/>
        <v>71090601014251</v>
      </c>
      <c r="B550" s="184" t="s">
        <v>439</v>
      </c>
      <c r="C550" s="133" t="s">
        <v>187</v>
      </c>
      <c r="D550" s="132" t="s">
        <v>157</v>
      </c>
      <c r="E550" s="131" t="s">
        <v>106</v>
      </c>
      <c r="F550" s="185" t="s">
        <v>106</v>
      </c>
      <c r="G550" s="130">
        <v>4251</v>
      </c>
      <c r="H550" s="16"/>
      <c r="I550" s="24"/>
      <c r="J550" s="25"/>
      <c r="K550" s="25"/>
      <c r="L550" s="29" t="s">
        <v>142</v>
      </c>
      <c r="M550" s="12">
        <v>4251</v>
      </c>
      <c r="N550" s="182">
        <f>+'havelvac 7.2'!N540+'havelvac 7.3'!N540+'havelvac 7.4'!N540+'havelvac 7.5'!N540+'havelvac 7.6'!N540+'havelvac 7.7'!N540+'havelvac 7.9'!N540+'havelvac 7.8'!N540+'havelvac 7.10'!N540+'havelvac 7.11'!N540+'havelvac 7.12'!N540+'havelvac 7.13'!N538</f>
        <v>0</v>
      </c>
      <c r="O550" s="182">
        <f>+'havelvac 7.2'!O540+'havelvac 7.3'!O540+'havelvac 7.4'!O540+'havelvac 7.5'!O540+'havelvac 7.6'!O540+'havelvac 7.7'!O540+'havelvac 7.9'!O540+'havelvac 7.8'!O540+'havelvac 7.10'!O540+'havelvac 7.11'!O540+'havelvac 7.12'!O540+'havelvac 7.13'!O538</f>
        <v>0</v>
      </c>
      <c r="P550" s="230" t="str">
        <f t="shared" si="60"/>
        <v xml:space="preserve"> </v>
      </c>
      <c r="Q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30" t="str">
        <f t="shared" si="61"/>
        <v xml:space="preserve"> </v>
      </c>
      <c r="S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30" t="str">
        <f t="shared" si="62"/>
        <v xml:space="preserve"> </v>
      </c>
      <c r="U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2">
        <f>+'havelvac 7.2'!P540+'havelvac 7.3'!P540+'havelvac 7.4'!P540+'havelvac 7.5'!P540+'havelvac 7.6'!P540+'havelvac 7.7'!P540+'havelvac 7.9'!P540+'havelvac 7.8'!P540+'havelvac 7.10'!P540+'havelvac 7.11'!P540+'havelvac 7.12'!P540+'havelvac 7.13'!P538</f>
        <v>0</v>
      </c>
      <c r="W550" s="230" t="str">
        <f t="shared" si="63"/>
        <v xml:space="preserve"> </v>
      </c>
      <c r="X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30" t="str">
        <f t="shared" si="64"/>
        <v xml:space="preserve"> </v>
      </c>
      <c r="Z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30" t="str">
        <f t="shared" si="65"/>
        <v xml:space="preserve"> </v>
      </c>
      <c r="AB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6" customFormat="1" hidden="1">
      <c r="A551" s="183" t="str">
        <f t="shared" si="66"/>
        <v>71090601015113</v>
      </c>
      <c r="B551" s="184" t="s">
        <v>439</v>
      </c>
      <c r="C551" s="133" t="s">
        <v>187</v>
      </c>
      <c r="D551" s="132" t="s">
        <v>157</v>
      </c>
      <c r="E551" s="131" t="s">
        <v>106</v>
      </c>
      <c r="F551" s="185" t="s">
        <v>106</v>
      </c>
      <c r="G551" s="130">
        <v>5113</v>
      </c>
      <c r="H551" s="24"/>
      <c r="I551" s="24"/>
      <c r="J551" s="25"/>
      <c r="K551" s="25"/>
      <c r="L551" s="31" t="s">
        <v>143</v>
      </c>
      <c r="M551" s="47">
        <v>5113</v>
      </c>
      <c r="N551" s="182">
        <f>+'havelvac 7.2'!N541+'havelvac 7.3'!N541+'havelvac 7.4'!N541+'havelvac 7.5'!N541+'havelvac 7.6'!N541+'havelvac 7.7'!N541+'havelvac 7.9'!N541+'havelvac 7.8'!N541+'havelvac 7.10'!N541+'havelvac 7.11'!N541+'havelvac 7.12'!N541+'havelvac 7.13'!N539</f>
        <v>0</v>
      </c>
      <c r="O551" s="182">
        <f>+'havelvac 7.2'!O541+'havelvac 7.3'!O541+'havelvac 7.4'!O541+'havelvac 7.5'!O541+'havelvac 7.6'!O541+'havelvac 7.7'!O541+'havelvac 7.9'!O541+'havelvac 7.8'!O541+'havelvac 7.10'!O541+'havelvac 7.11'!O541+'havelvac 7.12'!O541+'havelvac 7.13'!O539</f>
        <v>0</v>
      </c>
      <c r="P551" s="230" t="str">
        <f t="shared" si="60"/>
        <v xml:space="preserve"> </v>
      </c>
      <c r="Q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30" t="str">
        <f t="shared" si="61"/>
        <v xml:space="preserve"> </v>
      </c>
      <c r="S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30" t="str">
        <f t="shared" si="62"/>
        <v xml:space="preserve"> </v>
      </c>
      <c r="U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2">
        <f>+'havelvac 7.2'!P541+'havelvac 7.3'!P541+'havelvac 7.4'!P541+'havelvac 7.5'!P541+'havelvac 7.6'!P541+'havelvac 7.7'!P541+'havelvac 7.9'!P541+'havelvac 7.8'!P541+'havelvac 7.10'!P541+'havelvac 7.11'!P541+'havelvac 7.12'!P541+'havelvac 7.13'!P539</f>
        <v>0</v>
      </c>
      <c r="W551" s="230" t="str">
        <f t="shared" si="63"/>
        <v xml:space="preserve"> </v>
      </c>
      <c r="X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30" t="str">
        <f t="shared" si="64"/>
        <v xml:space="preserve"> </v>
      </c>
      <c r="Z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30" t="str">
        <f t="shared" si="65"/>
        <v xml:space="preserve"> </v>
      </c>
      <c r="AB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7" customFormat="1" ht="27" hidden="1">
      <c r="A552" s="183" t="str">
        <f t="shared" si="66"/>
        <v>71090601020000</v>
      </c>
      <c r="B552" s="184" t="s">
        <v>439</v>
      </c>
      <c r="C552" s="133" t="s">
        <v>187</v>
      </c>
      <c r="D552" s="132" t="s">
        <v>157</v>
      </c>
      <c r="E552" s="131" t="s">
        <v>106</v>
      </c>
      <c r="F552" s="185" t="s">
        <v>140</v>
      </c>
      <c r="G552" s="186" t="s">
        <v>440</v>
      </c>
      <c r="H552" s="145"/>
      <c r="I552" s="146"/>
      <c r="J552" s="147"/>
      <c r="K552" s="147"/>
      <c r="L552" s="26" t="s">
        <v>339</v>
      </c>
      <c r="M552" s="27"/>
      <c r="N552" s="196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2" s="196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2" s="229" t="str">
        <f t="shared" si="60"/>
        <v xml:space="preserve"> </v>
      </c>
      <c r="Q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9" t="str">
        <f t="shared" si="61"/>
        <v xml:space="preserve"> </v>
      </c>
      <c r="S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9" t="str">
        <f t="shared" si="62"/>
        <v xml:space="preserve"> </v>
      </c>
      <c r="U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6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2" s="229" t="str">
        <f t="shared" si="63"/>
        <v xml:space="preserve"> </v>
      </c>
      <c r="X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9" t="str">
        <f t="shared" si="64"/>
        <v xml:space="preserve"> </v>
      </c>
      <c r="Z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9" t="str">
        <f t="shared" si="65"/>
        <v xml:space="preserve"> </v>
      </c>
      <c r="AB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6" customFormat="1" hidden="1">
      <c r="A553" s="183" t="str">
        <f t="shared" si="66"/>
        <v>71090601024639</v>
      </c>
      <c r="B553" s="184" t="s">
        <v>439</v>
      </c>
      <c r="C553" s="133" t="s">
        <v>187</v>
      </c>
      <c r="D553" s="132" t="s">
        <v>157</v>
      </c>
      <c r="E553" s="131" t="s">
        <v>106</v>
      </c>
      <c r="F553" s="185" t="s">
        <v>140</v>
      </c>
      <c r="G553" s="130">
        <v>4639</v>
      </c>
      <c r="H553" s="24"/>
      <c r="I553" s="24"/>
      <c r="J553" s="25"/>
      <c r="K553" s="25"/>
      <c r="L553" s="28" t="s">
        <v>167</v>
      </c>
      <c r="M553" s="11">
        <v>4639</v>
      </c>
      <c r="N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7.13'!N541</f>
        <v>#REF!</v>
      </c>
      <c r="O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7.13'!O541</f>
        <v>#REF!</v>
      </c>
      <c r="P553" s="230" t="str">
        <f t="shared" si="60"/>
        <v xml:space="preserve"> </v>
      </c>
      <c r="Q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30" t="str">
        <f t="shared" si="61"/>
        <v xml:space="preserve"> </v>
      </c>
      <c r="S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30" t="str">
        <f t="shared" si="62"/>
        <v xml:space="preserve"> </v>
      </c>
      <c r="U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7.13'!P541</f>
        <v>#REF!</v>
      </c>
      <c r="W553" s="230" t="str">
        <f t="shared" si="63"/>
        <v xml:space="preserve"> </v>
      </c>
      <c r="X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30" t="str">
        <f t="shared" si="64"/>
        <v xml:space="preserve"> </v>
      </c>
      <c r="Z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30" t="str">
        <f t="shared" si="65"/>
        <v xml:space="preserve"> </v>
      </c>
      <c r="AB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7" customFormat="1" ht="40.5" hidden="1">
      <c r="A554" s="183" t="str">
        <f t="shared" si="66"/>
        <v>71090601030000</v>
      </c>
      <c r="B554" s="184" t="s">
        <v>439</v>
      </c>
      <c r="C554" s="133" t="s">
        <v>187</v>
      </c>
      <c r="D554" s="132" t="s">
        <v>157</v>
      </c>
      <c r="E554" s="131" t="s">
        <v>106</v>
      </c>
      <c r="F554" s="185" t="s">
        <v>442</v>
      </c>
      <c r="G554" s="186" t="s">
        <v>440</v>
      </c>
      <c r="H554" s="145"/>
      <c r="I554" s="146"/>
      <c r="J554" s="147"/>
      <c r="K554" s="147"/>
      <c r="L554" s="26" t="s">
        <v>340</v>
      </c>
      <c r="M554" s="27"/>
      <c r="N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7.13'!N543</f>
        <v>#REF!</v>
      </c>
      <c r="O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7.13'!O543</f>
        <v>#REF!</v>
      </c>
      <c r="P554" s="229" t="str">
        <f t="shared" si="60"/>
        <v xml:space="preserve"> </v>
      </c>
      <c r="Q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9" t="str">
        <f t="shared" si="61"/>
        <v xml:space="preserve"> </v>
      </c>
      <c r="S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9" t="str">
        <f t="shared" si="62"/>
        <v xml:space="preserve"> </v>
      </c>
      <c r="U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7.13'!P543</f>
        <v>#REF!</v>
      </c>
      <c r="W554" s="229" t="str">
        <f t="shared" si="63"/>
        <v xml:space="preserve"> </v>
      </c>
      <c r="X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9" t="str">
        <f t="shared" si="64"/>
        <v xml:space="preserve"> </v>
      </c>
      <c r="Z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9" t="str">
        <f t="shared" si="65"/>
        <v xml:space="preserve"> </v>
      </c>
      <c r="AB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6" customFormat="1" hidden="1">
      <c r="A555" s="183" t="str">
        <f t="shared" si="66"/>
        <v>71090601034639</v>
      </c>
      <c r="B555" s="184" t="s">
        <v>439</v>
      </c>
      <c r="C555" s="133" t="s">
        <v>187</v>
      </c>
      <c r="D555" s="132" t="s">
        <v>157</v>
      </c>
      <c r="E555" s="131" t="s">
        <v>106</v>
      </c>
      <c r="F555" s="185" t="s">
        <v>442</v>
      </c>
      <c r="G555" s="130">
        <v>4639</v>
      </c>
      <c r="H555" s="24"/>
      <c r="I555" s="24"/>
      <c r="J555" s="25"/>
      <c r="K555" s="25"/>
      <c r="L555" s="28" t="s">
        <v>167</v>
      </c>
      <c r="M555" s="11">
        <v>4639</v>
      </c>
      <c r="N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30" t="str">
        <f t="shared" si="60"/>
        <v xml:space="preserve"> </v>
      </c>
      <c r="Q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30" t="str">
        <f t="shared" si="61"/>
        <v xml:space="preserve"> </v>
      </c>
      <c r="S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30" t="str">
        <f t="shared" si="62"/>
        <v xml:space="preserve"> </v>
      </c>
      <c r="U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30" t="str">
        <f t="shared" si="63"/>
        <v xml:space="preserve"> </v>
      </c>
      <c r="X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30" t="str">
        <f t="shared" si="64"/>
        <v xml:space="preserve"> </v>
      </c>
      <c r="Z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30" t="str">
        <f t="shared" si="65"/>
        <v xml:space="preserve"> </v>
      </c>
      <c r="AB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7" customFormat="1" ht="13.5" hidden="1">
      <c r="A556" s="183" t="str">
        <f t="shared" si="66"/>
        <v>71090601040000</v>
      </c>
      <c r="B556" s="184" t="s">
        <v>439</v>
      </c>
      <c r="C556" s="133" t="s">
        <v>187</v>
      </c>
      <c r="D556" s="132" t="s">
        <v>157</v>
      </c>
      <c r="E556" s="131" t="s">
        <v>106</v>
      </c>
      <c r="F556" s="185" t="s">
        <v>155</v>
      </c>
      <c r="G556" s="186" t="s">
        <v>440</v>
      </c>
      <c r="H556" s="146"/>
      <c r="I556" s="146"/>
      <c r="J556" s="147"/>
      <c r="K556" s="147"/>
      <c r="L556" s="26" t="s">
        <v>341</v>
      </c>
      <c r="M556" s="27"/>
      <c r="N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9" t="str">
        <f t="shared" si="60"/>
        <v xml:space="preserve"> </v>
      </c>
      <c r="Q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9" t="str">
        <f t="shared" si="61"/>
        <v xml:space="preserve"> </v>
      </c>
      <c r="S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9" t="str">
        <f t="shared" si="62"/>
        <v xml:space="preserve"> </v>
      </c>
      <c r="U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9" t="str">
        <f t="shared" si="63"/>
        <v xml:space="preserve"> </v>
      </c>
      <c r="X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9" t="str">
        <f t="shared" si="64"/>
        <v xml:space="preserve"> </v>
      </c>
      <c r="Z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9" t="str">
        <f t="shared" si="65"/>
        <v xml:space="preserve"> </v>
      </c>
      <c r="AB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6" customFormat="1" hidden="1">
      <c r="A557" s="183" t="str">
        <f t="shared" si="66"/>
        <v>71090601045113</v>
      </c>
      <c r="B557" s="184" t="s">
        <v>439</v>
      </c>
      <c r="C557" s="133" t="s">
        <v>187</v>
      </c>
      <c r="D557" s="132" t="s">
        <v>157</v>
      </c>
      <c r="E557" s="131" t="s">
        <v>106</v>
      </c>
      <c r="F557" s="185" t="s">
        <v>155</v>
      </c>
      <c r="G557" s="130">
        <v>5113</v>
      </c>
      <c r="H557" s="24"/>
      <c r="I557" s="24"/>
      <c r="J557" s="25"/>
      <c r="K557" s="25"/>
      <c r="L557" s="31" t="s">
        <v>143</v>
      </c>
      <c r="M557" s="47">
        <v>5113</v>
      </c>
      <c r="N557" s="182" t="e">
        <f>+'havelvac 7.2'!N546+'havelvac 7.3'!N546+'havelvac 7.4'!N546+'havelvac 7.5'!N546+'havelvac 7.6'!N546+'havelvac 7.7'!N546+'havelvac 7.9'!N546+'havelvac 7.8'!N546+'havelvac 7.10'!N546+'havelvac 7.11'!N546+'havelvac 7.12'!N546+'havelvac 7.13'!#REF!</f>
        <v>#REF!</v>
      </c>
      <c r="O557" s="182" t="e">
        <f>+'havelvac 7.2'!O546+'havelvac 7.3'!O546+'havelvac 7.4'!O546+'havelvac 7.5'!O546+'havelvac 7.6'!O546+'havelvac 7.7'!O546+'havelvac 7.9'!O546+'havelvac 7.8'!O546+'havelvac 7.10'!O546+'havelvac 7.11'!O546+'havelvac 7.12'!O546+'havelvac 7.13'!#REF!</f>
        <v>#REF!</v>
      </c>
      <c r="P557" s="230" t="str">
        <f t="shared" si="60"/>
        <v xml:space="preserve"> </v>
      </c>
      <c r="Q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30" t="str">
        <f t="shared" si="61"/>
        <v xml:space="preserve"> </v>
      </c>
      <c r="S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30" t="str">
        <f t="shared" si="62"/>
        <v xml:space="preserve"> </v>
      </c>
      <c r="U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2" t="e">
        <f>+'havelvac 7.2'!P546+'havelvac 7.3'!P546+'havelvac 7.4'!P546+'havelvac 7.5'!P546+'havelvac 7.6'!P546+'havelvac 7.7'!P546+'havelvac 7.9'!P546+'havelvac 7.8'!P546+'havelvac 7.10'!P546+'havelvac 7.11'!P546+'havelvac 7.12'!P546+'havelvac 7.13'!#REF!</f>
        <v>#REF!</v>
      </c>
      <c r="W557" s="230" t="str">
        <f t="shared" si="63"/>
        <v xml:space="preserve"> </v>
      </c>
      <c r="X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30" t="str">
        <f t="shared" si="64"/>
        <v xml:space="preserve"> </v>
      </c>
      <c r="Z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30" t="str">
        <f t="shared" si="65"/>
        <v xml:space="preserve"> </v>
      </c>
      <c r="AB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7" customFormat="1" ht="40.5" hidden="1">
      <c r="A558" s="183" t="str">
        <f t="shared" si="66"/>
        <v>71090601050000</v>
      </c>
      <c r="B558" s="184" t="s">
        <v>439</v>
      </c>
      <c r="C558" s="133" t="s">
        <v>187</v>
      </c>
      <c r="D558" s="132" t="s">
        <v>157</v>
      </c>
      <c r="E558" s="131" t="s">
        <v>106</v>
      </c>
      <c r="F558" s="185" t="s">
        <v>149</v>
      </c>
      <c r="G558" s="186" t="s">
        <v>440</v>
      </c>
      <c r="H558" s="146"/>
      <c r="I558" s="146"/>
      <c r="J558" s="147"/>
      <c r="K558" s="147"/>
      <c r="L558" s="26" t="s">
        <v>342</v>
      </c>
      <c r="M558" s="27"/>
      <c r="N558" s="196" t="e">
        <f>+'havelvac 7.2'!N547+'havelvac 7.3'!N547+'havelvac 7.4'!N547+'havelvac 7.5'!N547+'havelvac 7.6'!N547+'havelvac 7.7'!N547+'havelvac 7.9'!N547+'havelvac 7.8'!N547+'havelvac 7.10'!N547+'havelvac 7.11'!N547+'havelvac 7.12'!N547+'havelvac 7.13'!#REF!</f>
        <v>#REF!</v>
      </c>
      <c r="O558" s="196" t="e">
        <f>+'havelvac 7.2'!O547+'havelvac 7.3'!O547+'havelvac 7.4'!O547+'havelvac 7.5'!O547+'havelvac 7.6'!O547+'havelvac 7.7'!O547+'havelvac 7.9'!O547+'havelvac 7.8'!O547+'havelvac 7.10'!O547+'havelvac 7.11'!O547+'havelvac 7.12'!O547+'havelvac 7.13'!#REF!</f>
        <v>#REF!</v>
      </c>
      <c r="P558" s="229" t="str">
        <f t="shared" si="60"/>
        <v xml:space="preserve"> </v>
      </c>
      <c r="Q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9" t="str">
        <f t="shared" si="61"/>
        <v xml:space="preserve"> </v>
      </c>
      <c r="S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9" t="str">
        <f t="shared" si="62"/>
        <v xml:space="preserve"> </v>
      </c>
      <c r="U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6" t="e">
        <f>+'havelvac 7.2'!P547+'havelvac 7.3'!P547+'havelvac 7.4'!P547+'havelvac 7.5'!P547+'havelvac 7.6'!P547+'havelvac 7.7'!P547+'havelvac 7.9'!P547+'havelvac 7.8'!P547+'havelvac 7.10'!P547+'havelvac 7.11'!P547+'havelvac 7.12'!P547+'havelvac 7.13'!#REF!</f>
        <v>#REF!</v>
      </c>
      <c r="W558" s="229" t="str">
        <f t="shared" si="63"/>
        <v xml:space="preserve"> </v>
      </c>
      <c r="X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9" t="str">
        <f t="shared" si="64"/>
        <v xml:space="preserve"> </v>
      </c>
      <c r="Z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9" t="str">
        <f t="shared" si="65"/>
        <v xml:space="preserve"> </v>
      </c>
      <c r="AB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6" customFormat="1" hidden="1">
      <c r="A559" s="183" t="str">
        <f t="shared" si="66"/>
        <v>71090601054239</v>
      </c>
      <c r="B559" s="184" t="s">
        <v>439</v>
      </c>
      <c r="C559" s="133" t="s">
        <v>187</v>
      </c>
      <c r="D559" s="132" t="s">
        <v>157</v>
      </c>
      <c r="E559" s="131" t="s">
        <v>106</v>
      </c>
      <c r="F559" s="185" t="s">
        <v>149</v>
      </c>
      <c r="G559" s="186">
        <v>4239</v>
      </c>
      <c r="H559" s="24"/>
      <c r="I559" s="24"/>
      <c r="J559" s="25"/>
      <c r="K559" s="25"/>
      <c r="L559" s="28" t="s">
        <v>125</v>
      </c>
      <c r="M559" s="11">
        <v>4239</v>
      </c>
      <c r="N559" s="182">
        <f>+'havelvac 7.2'!N549+'havelvac 7.3'!N549+'havelvac 7.4'!N549+'havelvac 7.5'!N549+'havelvac 7.6'!N549+'havelvac 7.7'!N549+'havelvac 7.9'!N549+'havelvac 7.8'!N549+'havelvac 7.10'!N549+'havelvac 7.11'!N549+'havelvac 7.12'!N549+'havelvac 7.13'!N546</f>
        <v>0</v>
      </c>
      <c r="O559" s="182">
        <f>+'havelvac 7.2'!O549+'havelvac 7.3'!O549+'havelvac 7.4'!O549+'havelvac 7.5'!O549+'havelvac 7.6'!O549+'havelvac 7.7'!O549+'havelvac 7.9'!O549+'havelvac 7.8'!O549+'havelvac 7.10'!O549+'havelvac 7.11'!O549+'havelvac 7.12'!O549+'havelvac 7.13'!O546</f>
        <v>0</v>
      </c>
      <c r="P559" s="230" t="str">
        <f t="shared" si="60"/>
        <v xml:space="preserve"> </v>
      </c>
      <c r="Q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30" t="str">
        <f t="shared" si="61"/>
        <v xml:space="preserve"> </v>
      </c>
      <c r="S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30" t="str">
        <f t="shared" si="62"/>
        <v xml:space="preserve"> </v>
      </c>
      <c r="U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2">
        <f>+'havelvac 7.2'!P549+'havelvac 7.3'!P549+'havelvac 7.4'!P549+'havelvac 7.5'!P549+'havelvac 7.6'!P549+'havelvac 7.7'!P549+'havelvac 7.9'!P549+'havelvac 7.8'!P549+'havelvac 7.10'!P549+'havelvac 7.11'!P549+'havelvac 7.12'!P549+'havelvac 7.13'!P546</f>
        <v>0</v>
      </c>
      <c r="W559" s="230" t="str">
        <f t="shared" si="63"/>
        <v xml:space="preserve"> </v>
      </c>
      <c r="X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30" t="str">
        <f t="shared" si="64"/>
        <v xml:space="preserve"> </v>
      </c>
      <c r="Z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30" t="str">
        <f t="shared" si="65"/>
        <v xml:space="preserve"> </v>
      </c>
      <c r="AB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6" customFormat="1" ht="25.5" hidden="1">
      <c r="A560" s="183" t="str">
        <f t="shared" si="66"/>
        <v>71090601054637</v>
      </c>
      <c r="B560" s="199" t="s">
        <v>439</v>
      </c>
      <c r="C560" s="133" t="s">
        <v>187</v>
      </c>
      <c r="D560" s="132" t="s">
        <v>157</v>
      </c>
      <c r="E560" s="131" t="s">
        <v>106</v>
      </c>
      <c r="F560" s="185" t="s">
        <v>149</v>
      </c>
      <c r="G560" s="130">
        <v>4637</v>
      </c>
      <c r="H560" s="190"/>
      <c r="I560" s="193"/>
      <c r="J560" s="200"/>
      <c r="K560" s="201"/>
      <c r="L560" s="202" t="s">
        <v>215</v>
      </c>
      <c r="M560" s="12">
        <v>4637</v>
      </c>
      <c r="N560" s="182">
        <f>+'havelvac 7.2'!N550+'havelvac 7.3'!N550+'havelvac 7.4'!N550+'havelvac 7.5'!N550+'havelvac 7.6'!N550+'havelvac 7.7'!N550+'havelvac 7.9'!N550+'havelvac 7.8'!N550+'havelvac 7.10'!N550+'havelvac 7.11'!N550+'havelvac 7.12'!N550+'havelvac 7.13'!N547</f>
        <v>0</v>
      </c>
      <c r="O560" s="182">
        <f>+'havelvac 7.2'!O550+'havelvac 7.3'!O550+'havelvac 7.4'!O550+'havelvac 7.5'!O550+'havelvac 7.6'!O550+'havelvac 7.7'!O550+'havelvac 7.9'!O550+'havelvac 7.8'!O550+'havelvac 7.10'!O550+'havelvac 7.11'!O550+'havelvac 7.12'!O550+'havelvac 7.13'!O547</f>
        <v>0</v>
      </c>
      <c r="P560" s="230" t="str">
        <f t="shared" si="60"/>
        <v xml:space="preserve"> </v>
      </c>
      <c r="Q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30" t="str">
        <f t="shared" si="61"/>
        <v xml:space="preserve"> </v>
      </c>
      <c r="S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30" t="str">
        <f t="shared" si="62"/>
        <v xml:space="preserve"> </v>
      </c>
      <c r="U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2">
        <f>+'havelvac 7.2'!P550+'havelvac 7.3'!P550+'havelvac 7.4'!P550+'havelvac 7.5'!P550+'havelvac 7.6'!P550+'havelvac 7.7'!P550+'havelvac 7.9'!P550+'havelvac 7.8'!P550+'havelvac 7.10'!P550+'havelvac 7.11'!P550+'havelvac 7.12'!P550+'havelvac 7.13'!P547</f>
        <v>0</v>
      </c>
      <c r="W560" s="230" t="str">
        <f t="shared" si="63"/>
        <v xml:space="preserve"> </v>
      </c>
      <c r="X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30" t="str">
        <f t="shared" si="64"/>
        <v xml:space="preserve"> </v>
      </c>
      <c r="Z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30" t="str">
        <f t="shared" si="65"/>
        <v xml:space="preserve"> </v>
      </c>
      <c r="AB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3" customFormat="1">
      <c r="A561" s="121" t="str">
        <f t="shared" si="66"/>
        <v>71100000000000</v>
      </c>
      <c r="B561" s="123" t="s">
        <v>439</v>
      </c>
      <c r="C561" s="116" t="s">
        <v>189</v>
      </c>
      <c r="D561" s="117" t="s">
        <v>441</v>
      </c>
      <c r="E561" s="126" t="s">
        <v>441</v>
      </c>
      <c r="F561" s="127" t="s">
        <v>441</v>
      </c>
      <c r="G561" s="128" t="s">
        <v>440</v>
      </c>
      <c r="H561" s="172">
        <v>3000</v>
      </c>
      <c r="I561" s="211" t="s">
        <v>189</v>
      </c>
      <c r="J561" s="212">
        <v>0</v>
      </c>
      <c r="K561" s="212">
        <v>0</v>
      </c>
      <c r="L561" s="161" t="s">
        <v>343</v>
      </c>
      <c r="M561" s="173"/>
      <c r="N561" s="162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1" s="162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1" s="225" t="str">
        <f t="shared" si="60"/>
        <v xml:space="preserve"> </v>
      </c>
      <c r="Q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5" t="str">
        <f t="shared" si="61"/>
        <v xml:space="preserve"> </v>
      </c>
      <c r="S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5" t="str">
        <f t="shared" si="62"/>
        <v xml:space="preserve"> </v>
      </c>
      <c r="U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2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1" s="225" t="str">
        <f t="shared" si="63"/>
        <v xml:space="preserve"> </v>
      </c>
      <c r="X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5" t="str">
        <f t="shared" si="64"/>
        <v xml:space="preserve"> </v>
      </c>
      <c r="Z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5" t="str">
        <f t="shared" si="65"/>
        <v xml:space="preserve"> </v>
      </c>
      <c r="AB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6" customFormat="1" ht="12.75">
      <c r="A562" s="183" t="str">
        <f t="shared" si="66"/>
        <v>71100000000001</v>
      </c>
      <c r="B562" s="184" t="s">
        <v>439</v>
      </c>
      <c r="C562" s="133" t="s">
        <v>189</v>
      </c>
      <c r="D562" s="132" t="s">
        <v>441</v>
      </c>
      <c r="E562" s="131" t="s">
        <v>441</v>
      </c>
      <c r="F562" s="185" t="s">
        <v>441</v>
      </c>
      <c r="G562" s="186" t="s">
        <v>96</v>
      </c>
      <c r="H562" s="24"/>
      <c r="I562" s="17"/>
      <c r="J562" s="18"/>
      <c r="K562" s="18"/>
      <c r="L562" s="29" t="s">
        <v>108</v>
      </c>
      <c r="M562" s="30"/>
      <c r="N562" s="189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2" s="189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2" s="226" t="str">
        <f t="shared" si="60"/>
        <v xml:space="preserve"> </v>
      </c>
      <c r="Q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6" t="str">
        <f t="shared" si="61"/>
        <v xml:space="preserve"> </v>
      </c>
      <c r="S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6" t="str">
        <f t="shared" si="62"/>
        <v xml:space="preserve"> </v>
      </c>
      <c r="U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9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2" s="226" t="str">
        <f t="shared" si="63"/>
        <v xml:space="preserve"> </v>
      </c>
      <c r="X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6" t="str">
        <f t="shared" si="64"/>
        <v xml:space="preserve"> </v>
      </c>
      <c r="Z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6" t="str">
        <f t="shared" si="65"/>
        <v xml:space="preserve"> </v>
      </c>
      <c r="AB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8" customFormat="1" ht="27">
      <c r="A563" s="183" t="str">
        <f t="shared" si="66"/>
        <v>71100700000000</v>
      </c>
      <c r="B563" s="184" t="s">
        <v>439</v>
      </c>
      <c r="C563" s="133" t="s">
        <v>189</v>
      </c>
      <c r="D563" s="132" t="s">
        <v>183</v>
      </c>
      <c r="E563" s="131" t="s">
        <v>441</v>
      </c>
      <c r="F563" s="185" t="s">
        <v>441</v>
      </c>
      <c r="G563" s="186" t="s">
        <v>440</v>
      </c>
      <c r="H563" s="174">
        <v>3070</v>
      </c>
      <c r="I563" s="165" t="s">
        <v>189</v>
      </c>
      <c r="J563" s="166">
        <v>7</v>
      </c>
      <c r="K563" s="166">
        <v>0</v>
      </c>
      <c r="L563" s="167" t="s">
        <v>344</v>
      </c>
      <c r="M563" s="175"/>
      <c r="N563" s="187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3" s="187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3" s="227" t="str">
        <f t="shared" si="60"/>
        <v xml:space="preserve"> </v>
      </c>
      <c r="Q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7" t="str">
        <f t="shared" si="61"/>
        <v xml:space="preserve"> </v>
      </c>
      <c r="S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7" t="str">
        <f t="shared" si="62"/>
        <v xml:space="preserve"> </v>
      </c>
      <c r="U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7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3" s="227" t="str">
        <f t="shared" si="63"/>
        <v xml:space="preserve"> </v>
      </c>
      <c r="X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7" t="str">
        <f t="shared" si="64"/>
        <v xml:space="preserve"> </v>
      </c>
      <c r="Z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7" t="str">
        <f t="shared" si="65"/>
        <v xml:space="preserve"> </v>
      </c>
      <c r="AB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6" customFormat="1" ht="12.75">
      <c r="A564" s="183" t="str">
        <f t="shared" si="66"/>
        <v>71100700000001</v>
      </c>
      <c r="B564" s="184" t="s">
        <v>439</v>
      </c>
      <c r="C564" s="133" t="s">
        <v>189</v>
      </c>
      <c r="D564" s="132" t="s">
        <v>183</v>
      </c>
      <c r="E564" s="131" t="s">
        <v>441</v>
      </c>
      <c r="F564" s="185" t="s">
        <v>441</v>
      </c>
      <c r="G564" s="186" t="s">
        <v>96</v>
      </c>
      <c r="H564" s="24"/>
      <c r="I564" s="17"/>
      <c r="J564" s="18"/>
      <c r="K564" s="18"/>
      <c r="L564" s="29" t="s">
        <v>110</v>
      </c>
      <c r="M564" s="30"/>
      <c r="N564" s="189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64" s="189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64" s="226" t="str">
        <f t="shared" si="60"/>
        <v xml:space="preserve"> </v>
      </c>
      <c r="Q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6" t="str">
        <f t="shared" si="61"/>
        <v xml:space="preserve"> </v>
      </c>
      <c r="S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6" t="str">
        <f t="shared" si="62"/>
        <v xml:space="preserve"> </v>
      </c>
      <c r="U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9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64" s="226" t="str">
        <f t="shared" si="63"/>
        <v xml:space="preserve"> </v>
      </c>
      <c r="X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6" t="str">
        <f t="shared" si="64"/>
        <v xml:space="preserve"> </v>
      </c>
      <c r="Z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6" t="str">
        <f t="shared" si="65"/>
        <v xml:space="preserve"> </v>
      </c>
      <c r="AB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2" customFormat="1" ht="25.5">
      <c r="A565" s="183" t="str">
        <f t="shared" si="66"/>
        <v>71100701000000</v>
      </c>
      <c r="B565" s="184" t="s">
        <v>439</v>
      </c>
      <c r="C565" s="133" t="s">
        <v>189</v>
      </c>
      <c r="D565" s="132" t="s">
        <v>183</v>
      </c>
      <c r="E565" s="131" t="s">
        <v>106</v>
      </c>
      <c r="F565" s="185" t="s">
        <v>441</v>
      </c>
      <c r="G565" s="186" t="s">
        <v>440</v>
      </c>
      <c r="H565" s="150">
        <v>3071</v>
      </c>
      <c r="I565" s="151" t="s">
        <v>189</v>
      </c>
      <c r="J565" s="152">
        <v>7</v>
      </c>
      <c r="K565" s="152">
        <v>1</v>
      </c>
      <c r="L565" s="153" t="s">
        <v>344</v>
      </c>
      <c r="M565" s="154"/>
      <c r="N565" s="191">
        <f>+'havelvac 7.2'!N555+'havelvac 7.3'!N555+'havelvac 7.4'!N555+'havelvac 7.5'!N555+'havelvac 7.6'!N555+'havelvac 7.7'!N555+'havelvac 7.9'!N555+'havelvac 7.8'!N555+'havelvac 7.10'!N555+'havelvac 7.11'!N555+'havelvac 7.12'!N555+'havelvac 7.13'!N553</f>
        <v>0</v>
      </c>
      <c r="O565" s="191">
        <f>+'havelvac 7.2'!O555+'havelvac 7.3'!O555+'havelvac 7.4'!O555+'havelvac 7.5'!O555+'havelvac 7.6'!O555+'havelvac 7.7'!O555+'havelvac 7.9'!O555+'havelvac 7.8'!O555+'havelvac 7.10'!O555+'havelvac 7.11'!O555+'havelvac 7.12'!O555+'havelvac 7.13'!O553</f>
        <v>0</v>
      </c>
      <c r="P565" s="228" t="str">
        <f t="shared" si="60"/>
        <v xml:space="preserve"> </v>
      </c>
      <c r="Q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8" t="str">
        <f t="shared" si="61"/>
        <v xml:space="preserve"> </v>
      </c>
      <c r="S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8" t="str">
        <f t="shared" si="62"/>
        <v xml:space="preserve"> </v>
      </c>
      <c r="U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1">
        <f>+'havelvac 7.2'!P555+'havelvac 7.3'!P555+'havelvac 7.4'!P555+'havelvac 7.5'!P555+'havelvac 7.6'!P555+'havelvac 7.7'!P555+'havelvac 7.9'!P555+'havelvac 7.8'!P555+'havelvac 7.10'!P555+'havelvac 7.11'!P555+'havelvac 7.12'!P555+'havelvac 7.13'!P553</f>
        <v>0</v>
      </c>
      <c r="W565" s="228" t="str">
        <f t="shared" si="63"/>
        <v xml:space="preserve"> </v>
      </c>
      <c r="X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8" t="str">
        <f t="shared" si="64"/>
        <v xml:space="preserve"> </v>
      </c>
      <c r="Z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8" t="str">
        <f t="shared" si="65"/>
        <v xml:space="preserve"> </v>
      </c>
      <c r="AB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6" customFormat="1" ht="12.75">
      <c r="A566" s="183" t="str">
        <f t="shared" si="66"/>
        <v>71100701000001</v>
      </c>
      <c r="B566" s="184" t="s">
        <v>439</v>
      </c>
      <c r="C566" s="133" t="s">
        <v>189</v>
      </c>
      <c r="D566" s="132" t="s">
        <v>183</v>
      </c>
      <c r="E566" s="131" t="s">
        <v>106</v>
      </c>
      <c r="F566" s="185" t="s">
        <v>441</v>
      </c>
      <c r="G566" s="186" t="s">
        <v>96</v>
      </c>
      <c r="H566" s="24"/>
      <c r="I566" s="24"/>
      <c r="J566" s="25"/>
      <c r="K566" s="25"/>
      <c r="L566" s="29" t="s">
        <v>108</v>
      </c>
      <c r="M566" s="30"/>
      <c r="N566" s="189">
        <f>+'havelvac 7.2'!N556+'havelvac 7.3'!N556+'havelvac 7.4'!N556+'havelvac 7.5'!N556+'havelvac 7.6'!N556+'havelvac 7.7'!N556+'havelvac 7.9'!N556+'havelvac 7.8'!N556+'havelvac 7.10'!N556+'havelvac 7.11'!N556+'havelvac 7.12'!N556+'havelvac 7.13'!N554</f>
        <v>0</v>
      </c>
      <c r="O566" s="189">
        <f>+'havelvac 7.2'!O556+'havelvac 7.3'!O556+'havelvac 7.4'!O556+'havelvac 7.5'!O556+'havelvac 7.6'!O556+'havelvac 7.7'!O556+'havelvac 7.9'!O556+'havelvac 7.8'!O556+'havelvac 7.10'!O556+'havelvac 7.11'!O556+'havelvac 7.12'!O556+'havelvac 7.13'!O554</f>
        <v>0</v>
      </c>
      <c r="P566" s="226" t="str">
        <f t="shared" si="60"/>
        <v xml:space="preserve"> </v>
      </c>
      <c r="Q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6" t="str">
        <f t="shared" si="61"/>
        <v xml:space="preserve"> </v>
      </c>
      <c r="S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6" t="str">
        <f t="shared" si="62"/>
        <v xml:space="preserve"> </v>
      </c>
      <c r="U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9">
        <f>+'havelvac 7.2'!P556+'havelvac 7.3'!P556+'havelvac 7.4'!P556+'havelvac 7.5'!P556+'havelvac 7.6'!P556+'havelvac 7.7'!P556+'havelvac 7.9'!P556+'havelvac 7.8'!P556+'havelvac 7.10'!P556+'havelvac 7.11'!P556+'havelvac 7.12'!P556+'havelvac 7.13'!P554</f>
        <v>0</v>
      </c>
      <c r="W566" s="226" t="str">
        <f t="shared" si="63"/>
        <v xml:space="preserve"> </v>
      </c>
      <c r="X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6" t="str">
        <f t="shared" si="64"/>
        <v xml:space="preserve"> </v>
      </c>
      <c r="Z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6" t="str">
        <f t="shared" si="65"/>
        <v xml:space="preserve"> </v>
      </c>
      <c r="AB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7" customFormat="1" ht="27">
      <c r="A567" s="183" t="str">
        <f t="shared" si="66"/>
        <v>71100701010000</v>
      </c>
      <c r="B567" s="184" t="s">
        <v>439</v>
      </c>
      <c r="C567" s="133" t="s">
        <v>189</v>
      </c>
      <c r="D567" s="132" t="s">
        <v>183</v>
      </c>
      <c r="E567" s="131" t="s">
        <v>106</v>
      </c>
      <c r="F567" s="185" t="s">
        <v>106</v>
      </c>
      <c r="G567" s="186" t="s">
        <v>440</v>
      </c>
      <c r="H567" s="145"/>
      <c r="I567" s="146"/>
      <c r="J567" s="147"/>
      <c r="K567" s="147"/>
      <c r="L567" s="26" t="s">
        <v>345</v>
      </c>
      <c r="M567" s="27"/>
      <c r="N567" s="196">
        <f>+'havelvac 7.2'!N557+'havelvac 7.3'!N557+'havelvac 7.4'!N557+'havelvac 7.5'!N557+'havelvac 7.6'!N557+'havelvac 7.7'!N557+'havelvac 7.9'!N557+'havelvac 7.8'!N557+'havelvac 7.10'!N557+'havelvac 7.11'!N557+'havelvac 7.12'!N557+'havelvac 7.13'!N555</f>
        <v>0</v>
      </c>
      <c r="O567" s="196">
        <f>+'havelvac 7.2'!O557+'havelvac 7.3'!O557+'havelvac 7.4'!O557+'havelvac 7.5'!O557+'havelvac 7.6'!O557+'havelvac 7.7'!O557+'havelvac 7.9'!O557+'havelvac 7.8'!O557+'havelvac 7.10'!O557+'havelvac 7.11'!O557+'havelvac 7.12'!O557+'havelvac 7.13'!O555</f>
        <v>0</v>
      </c>
      <c r="P567" s="229" t="str">
        <f t="shared" si="60"/>
        <v xml:space="preserve"> </v>
      </c>
      <c r="Q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9" t="str">
        <f t="shared" si="61"/>
        <v xml:space="preserve"> </v>
      </c>
      <c r="S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9" t="str">
        <f t="shared" si="62"/>
        <v xml:space="preserve"> </v>
      </c>
      <c r="U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6">
        <f>+'havelvac 7.2'!P557+'havelvac 7.3'!P557+'havelvac 7.4'!P557+'havelvac 7.5'!P557+'havelvac 7.6'!P557+'havelvac 7.7'!P557+'havelvac 7.9'!P557+'havelvac 7.8'!P557+'havelvac 7.10'!P557+'havelvac 7.11'!P557+'havelvac 7.12'!P557+'havelvac 7.13'!P555</f>
        <v>0</v>
      </c>
      <c r="W567" s="229" t="str">
        <f t="shared" si="63"/>
        <v xml:space="preserve"> </v>
      </c>
      <c r="X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9" t="str">
        <f t="shared" si="64"/>
        <v xml:space="preserve"> </v>
      </c>
      <c r="Z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9" t="str">
        <f t="shared" si="65"/>
        <v xml:space="preserve"> </v>
      </c>
      <c r="AB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6" customFormat="1">
      <c r="A568" s="183" t="str">
        <f t="shared" si="66"/>
        <v>71100701014216</v>
      </c>
      <c r="B568" s="184" t="s">
        <v>439</v>
      </c>
      <c r="C568" s="133" t="s">
        <v>189</v>
      </c>
      <c r="D568" s="132" t="s">
        <v>183</v>
      </c>
      <c r="E568" s="131" t="s">
        <v>106</v>
      </c>
      <c r="F568" s="185" t="s">
        <v>106</v>
      </c>
      <c r="G568" s="130">
        <v>4216</v>
      </c>
      <c r="H568" s="16"/>
      <c r="I568" s="24"/>
      <c r="J568" s="25"/>
      <c r="K568" s="25"/>
      <c r="L568" s="28" t="s">
        <v>118</v>
      </c>
      <c r="M568" s="12">
        <v>4216</v>
      </c>
      <c r="N568" s="182">
        <f>+'havelvac 7.2'!N558+'havelvac 7.3'!N558+'havelvac 7.4'!N558+'havelvac 7.5'!N558+'havelvac 7.6'!N558+'havelvac 7.7'!N558+'havelvac 7.9'!N558+'havelvac 7.8'!N558+'havelvac 7.10'!N558+'havelvac 7.11'!N558+'havelvac 7.12'!N558+'havelvac 7.13'!N556</f>
        <v>0</v>
      </c>
      <c r="O568" s="182">
        <f>+'havelvac 7.2'!O558+'havelvac 7.3'!O558+'havelvac 7.4'!O558+'havelvac 7.5'!O558+'havelvac 7.6'!O558+'havelvac 7.7'!O558+'havelvac 7.9'!O558+'havelvac 7.8'!O558+'havelvac 7.10'!O558+'havelvac 7.11'!O558+'havelvac 7.12'!O558+'havelvac 7.13'!O556</f>
        <v>0</v>
      </c>
      <c r="P568" s="230" t="str">
        <f t="shared" si="60"/>
        <v xml:space="preserve"> </v>
      </c>
      <c r="Q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30" t="str">
        <f t="shared" si="61"/>
        <v xml:space="preserve"> </v>
      </c>
      <c r="S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30" t="str">
        <f t="shared" si="62"/>
        <v xml:space="preserve"> </v>
      </c>
      <c r="U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2">
        <f>+'havelvac 7.2'!P558+'havelvac 7.3'!P558+'havelvac 7.4'!P558+'havelvac 7.5'!P558+'havelvac 7.6'!P558+'havelvac 7.7'!P558+'havelvac 7.9'!P558+'havelvac 7.8'!P558+'havelvac 7.10'!P558+'havelvac 7.11'!P558+'havelvac 7.12'!P558+'havelvac 7.13'!P556</f>
        <v>0</v>
      </c>
      <c r="W568" s="230" t="str">
        <f t="shared" si="63"/>
        <v xml:space="preserve"> </v>
      </c>
      <c r="X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30" t="str">
        <f t="shared" si="64"/>
        <v xml:space="preserve"> </v>
      </c>
      <c r="Z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30" t="str">
        <f t="shared" si="65"/>
        <v xml:space="preserve"> </v>
      </c>
      <c r="AB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6" customFormat="1">
      <c r="A569" s="183" t="str">
        <f t="shared" si="66"/>
        <v>71100701014239</v>
      </c>
      <c r="B569" s="184" t="s">
        <v>439</v>
      </c>
      <c r="C569" s="133" t="s">
        <v>189</v>
      </c>
      <c r="D569" s="132" t="s">
        <v>183</v>
      </c>
      <c r="E569" s="131" t="s">
        <v>106</v>
      </c>
      <c r="F569" s="185" t="s">
        <v>106</v>
      </c>
      <c r="G569" s="130">
        <v>4239</v>
      </c>
      <c r="H569" s="16"/>
      <c r="I569" s="24"/>
      <c r="J569" s="25"/>
      <c r="K569" s="25"/>
      <c r="L569" s="28" t="s">
        <v>125</v>
      </c>
      <c r="M569" s="43">
        <v>4239</v>
      </c>
      <c r="N569" s="182">
        <f>+'havelvac 7.2'!N559+'havelvac 7.3'!N559+'havelvac 7.4'!N559+'havelvac 7.5'!N559+'havelvac 7.6'!N559+'havelvac 7.7'!N559+'havelvac 7.9'!N559+'havelvac 7.8'!N559+'havelvac 7.10'!N559+'havelvac 7.11'!N559+'havelvac 7.12'!N559+'havelvac 7.13'!N557</f>
        <v>0</v>
      </c>
      <c r="O569" s="182">
        <f>+'havelvac 7.2'!O559+'havelvac 7.3'!O559+'havelvac 7.4'!O559+'havelvac 7.5'!O559+'havelvac 7.6'!O559+'havelvac 7.7'!O559+'havelvac 7.9'!O559+'havelvac 7.8'!O559+'havelvac 7.10'!O559+'havelvac 7.11'!O559+'havelvac 7.12'!O559+'havelvac 7.13'!O557</f>
        <v>0</v>
      </c>
      <c r="P569" s="230" t="str">
        <f t="shared" si="60"/>
        <v xml:space="preserve"> </v>
      </c>
      <c r="Q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30" t="str">
        <f t="shared" si="61"/>
        <v xml:space="preserve"> </v>
      </c>
      <c r="S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30" t="str">
        <f t="shared" si="62"/>
        <v xml:space="preserve"> </v>
      </c>
      <c r="U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2">
        <f>+'havelvac 7.2'!P559+'havelvac 7.3'!P559+'havelvac 7.4'!P559+'havelvac 7.5'!P559+'havelvac 7.6'!P559+'havelvac 7.7'!P559+'havelvac 7.9'!P559+'havelvac 7.8'!P559+'havelvac 7.10'!P559+'havelvac 7.11'!P559+'havelvac 7.12'!P559+'havelvac 7.13'!P557</f>
        <v>0</v>
      </c>
      <c r="W569" s="230" t="str">
        <f t="shared" si="63"/>
        <v xml:space="preserve"> </v>
      </c>
      <c r="X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30" t="str">
        <f t="shared" si="64"/>
        <v xml:space="preserve"> </v>
      </c>
      <c r="Z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30" t="str">
        <f t="shared" si="65"/>
        <v xml:space="preserve"> </v>
      </c>
      <c r="AB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6" customFormat="1">
      <c r="A570" s="183" t="str">
        <f t="shared" si="66"/>
        <v>71100701014639</v>
      </c>
      <c r="B570" s="184" t="s">
        <v>439</v>
      </c>
      <c r="C570" s="133" t="s">
        <v>189</v>
      </c>
      <c r="D570" s="132" t="s">
        <v>183</v>
      </c>
      <c r="E570" s="131" t="s">
        <v>106</v>
      </c>
      <c r="F570" s="185" t="s">
        <v>106</v>
      </c>
      <c r="G570" s="130">
        <v>4639</v>
      </c>
      <c r="H570" s="16"/>
      <c r="I570" s="24"/>
      <c r="J570" s="25"/>
      <c r="K570" s="25"/>
      <c r="L570" s="31" t="s">
        <v>167</v>
      </c>
      <c r="M570" s="43">
        <v>4639</v>
      </c>
      <c r="N570" s="182">
        <f>+'havelvac 7.2'!N560+'havelvac 7.3'!N560+'havelvac 7.4'!N560+'havelvac 7.5'!N560+'havelvac 7.6'!N560+'havelvac 7.7'!N560+'havelvac 7.9'!N560+'havelvac 7.8'!N560+'havelvac 7.10'!N560+'havelvac 7.11'!N560+'havelvac 7.12'!N560+'havelvac 7.13'!N558</f>
        <v>0</v>
      </c>
      <c r="O570" s="182">
        <f>+'havelvac 7.2'!O560+'havelvac 7.3'!O560+'havelvac 7.4'!O560+'havelvac 7.5'!O560+'havelvac 7.6'!O560+'havelvac 7.7'!O560+'havelvac 7.9'!O560+'havelvac 7.8'!O560+'havelvac 7.10'!O560+'havelvac 7.11'!O560+'havelvac 7.12'!O560+'havelvac 7.13'!O558</f>
        <v>0</v>
      </c>
      <c r="P570" s="230" t="str">
        <f t="shared" si="60"/>
        <v xml:space="preserve"> </v>
      </c>
      <c r="Q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30" t="str">
        <f t="shared" si="61"/>
        <v xml:space="preserve"> </v>
      </c>
      <c r="S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30" t="str">
        <f t="shared" si="62"/>
        <v xml:space="preserve"> </v>
      </c>
      <c r="U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2">
        <f>+'havelvac 7.2'!P560+'havelvac 7.3'!P560+'havelvac 7.4'!P560+'havelvac 7.5'!P560+'havelvac 7.6'!P560+'havelvac 7.7'!P560+'havelvac 7.9'!P560+'havelvac 7.8'!P560+'havelvac 7.10'!P560+'havelvac 7.11'!P560+'havelvac 7.12'!P560+'havelvac 7.13'!P558</f>
        <v>0</v>
      </c>
      <c r="W570" s="230" t="str">
        <f t="shared" si="63"/>
        <v xml:space="preserve"> </v>
      </c>
      <c r="X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30" t="str">
        <f t="shared" si="64"/>
        <v xml:space="preserve"> </v>
      </c>
      <c r="Z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30" t="str">
        <f t="shared" si="65"/>
        <v xml:space="preserve"> </v>
      </c>
      <c r="AB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7" customFormat="1" ht="40.5">
      <c r="A571" s="183" t="str">
        <f t="shared" si="66"/>
        <v>71100701020000</v>
      </c>
      <c r="B571" s="184" t="s">
        <v>439</v>
      </c>
      <c r="C571" s="133" t="s">
        <v>189</v>
      </c>
      <c r="D571" s="132" t="s">
        <v>183</v>
      </c>
      <c r="E571" s="131" t="s">
        <v>106</v>
      </c>
      <c r="F571" s="185" t="s">
        <v>140</v>
      </c>
      <c r="G571" s="186" t="s">
        <v>440</v>
      </c>
      <c r="H571" s="145"/>
      <c r="I571" s="146"/>
      <c r="J571" s="147"/>
      <c r="K571" s="147"/>
      <c r="L571" s="26" t="s">
        <v>346</v>
      </c>
      <c r="M571" s="27"/>
      <c r="N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7.13'!N559</f>
        <v>#REF!</v>
      </c>
      <c r="O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7.13'!O559</f>
        <v>#REF!</v>
      </c>
      <c r="P571" s="229" t="str">
        <f t="shared" si="60"/>
        <v xml:space="preserve"> </v>
      </c>
      <c r="Q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9" t="str">
        <f t="shared" si="61"/>
        <v xml:space="preserve"> </v>
      </c>
      <c r="S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9" t="str">
        <f t="shared" si="62"/>
        <v xml:space="preserve"> </v>
      </c>
      <c r="U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7.13'!P559</f>
        <v>#REF!</v>
      </c>
      <c r="W571" s="229" t="str">
        <f t="shared" si="63"/>
        <v xml:space="preserve"> </v>
      </c>
      <c r="X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9" t="str">
        <f t="shared" si="64"/>
        <v xml:space="preserve"> </v>
      </c>
      <c r="Z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9" t="str">
        <f t="shared" si="65"/>
        <v xml:space="preserve"> </v>
      </c>
      <c r="AB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6" customFormat="1">
      <c r="A572" s="183" t="str">
        <f t="shared" si="66"/>
        <v>71100701024239</v>
      </c>
      <c r="B572" s="184" t="s">
        <v>439</v>
      </c>
      <c r="C572" s="133" t="s">
        <v>189</v>
      </c>
      <c r="D572" s="132" t="s">
        <v>183</v>
      </c>
      <c r="E572" s="131" t="s">
        <v>106</v>
      </c>
      <c r="F572" s="185" t="s">
        <v>140</v>
      </c>
      <c r="G572" s="130">
        <v>4239</v>
      </c>
      <c r="H572" s="16"/>
      <c r="I572" s="24"/>
      <c r="J572" s="25"/>
      <c r="K572" s="25"/>
      <c r="L572" s="28" t="s">
        <v>125</v>
      </c>
      <c r="M572" s="43">
        <v>4239</v>
      </c>
      <c r="N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7.13'!N560</f>
        <v>#REF!</v>
      </c>
      <c r="O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7.13'!O560</f>
        <v>#REF!</v>
      </c>
      <c r="P572" s="230" t="str">
        <f t="shared" si="60"/>
        <v xml:space="preserve"> </v>
      </c>
      <c r="Q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30" t="str">
        <f t="shared" si="61"/>
        <v xml:space="preserve"> </v>
      </c>
      <c r="S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30" t="str">
        <f t="shared" si="62"/>
        <v xml:space="preserve"> </v>
      </c>
      <c r="U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7.13'!P560</f>
        <v>#REF!</v>
      </c>
      <c r="W572" s="230" t="str">
        <f t="shared" si="63"/>
        <v xml:space="preserve"> </v>
      </c>
      <c r="X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30" t="str">
        <f t="shared" si="64"/>
        <v xml:space="preserve"> </v>
      </c>
      <c r="Z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30" t="str">
        <f t="shared" si="65"/>
        <v xml:space="preserve"> </v>
      </c>
      <c r="AB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7" customFormat="1" ht="27">
      <c r="A573" s="183" t="str">
        <f t="shared" si="66"/>
        <v>71100701030000</v>
      </c>
      <c r="B573" s="184" t="s">
        <v>439</v>
      </c>
      <c r="C573" s="133" t="s">
        <v>189</v>
      </c>
      <c r="D573" s="132" t="s">
        <v>183</v>
      </c>
      <c r="E573" s="131" t="s">
        <v>106</v>
      </c>
      <c r="F573" s="185" t="s">
        <v>442</v>
      </c>
      <c r="G573" s="186" t="s">
        <v>440</v>
      </c>
      <c r="H573" s="145"/>
      <c r="I573" s="146"/>
      <c r="J573" s="147"/>
      <c r="K573" s="147"/>
      <c r="L573" s="26" t="s">
        <v>347</v>
      </c>
      <c r="M573" s="27"/>
      <c r="N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9" t="str">
        <f t="shared" si="60"/>
        <v xml:space="preserve"> </v>
      </c>
      <c r="Q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9" t="str">
        <f t="shared" si="61"/>
        <v xml:space="preserve"> </v>
      </c>
      <c r="S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9" t="str">
        <f t="shared" si="62"/>
        <v xml:space="preserve"> </v>
      </c>
      <c r="U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9" t="str">
        <f t="shared" si="63"/>
        <v xml:space="preserve"> </v>
      </c>
      <c r="X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9" t="str">
        <f t="shared" si="64"/>
        <v xml:space="preserve"> </v>
      </c>
      <c r="Z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9" t="str">
        <f t="shared" si="65"/>
        <v xml:space="preserve"> </v>
      </c>
      <c r="AB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6" customFormat="1">
      <c r="A574" s="183" t="str">
        <f t="shared" si="66"/>
        <v>71100701034216</v>
      </c>
      <c r="B574" s="184" t="s">
        <v>439</v>
      </c>
      <c r="C574" s="133" t="s">
        <v>189</v>
      </c>
      <c r="D574" s="132" t="s">
        <v>183</v>
      </c>
      <c r="E574" s="131" t="s">
        <v>106</v>
      </c>
      <c r="F574" s="185" t="s">
        <v>442</v>
      </c>
      <c r="G574" s="130">
        <v>4216</v>
      </c>
      <c r="H574" s="16"/>
      <c r="I574" s="24"/>
      <c r="J574" s="25"/>
      <c r="K574" s="25"/>
      <c r="L574" s="28" t="s">
        <v>118</v>
      </c>
      <c r="M574" s="12">
        <v>4216</v>
      </c>
      <c r="N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30" t="str">
        <f t="shared" si="60"/>
        <v xml:space="preserve"> </v>
      </c>
      <c r="Q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30" t="str">
        <f t="shared" si="61"/>
        <v xml:space="preserve"> </v>
      </c>
      <c r="S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30" t="str">
        <f t="shared" si="62"/>
        <v xml:space="preserve"> </v>
      </c>
      <c r="U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30" t="str">
        <f t="shared" si="63"/>
        <v xml:space="preserve"> </v>
      </c>
      <c r="X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30" t="str">
        <f t="shared" si="64"/>
        <v xml:space="preserve"> </v>
      </c>
      <c r="Z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30" t="str">
        <f t="shared" si="65"/>
        <v xml:space="preserve"> </v>
      </c>
      <c r="AB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6" customFormat="1" hidden="1">
      <c r="A575" s="183" t="str">
        <f t="shared" si="66"/>
        <v>71100701034239</v>
      </c>
      <c r="B575" s="184" t="s">
        <v>439</v>
      </c>
      <c r="C575" s="133" t="s">
        <v>189</v>
      </c>
      <c r="D575" s="132" t="s">
        <v>183</v>
      </c>
      <c r="E575" s="131" t="s">
        <v>106</v>
      </c>
      <c r="F575" s="185" t="s">
        <v>442</v>
      </c>
      <c r="G575" s="130">
        <v>4239</v>
      </c>
      <c r="H575" s="16"/>
      <c r="I575" s="24"/>
      <c r="J575" s="25"/>
      <c r="K575" s="25"/>
      <c r="L575" s="28" t="s">
        <v>125</v>
      </c>
      <c r="M575" s="43">
        <v>4239</v>
      </c>
      <c r="N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30" t="str">
        <f t="shared" si="60"/>
        <v xml:space="preserve"> </v>
      </c>
      <c r="Q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30" t="str">
        <f t="shared" si="61"/>
        <v xml:space="preserve"> </v>
      </c>
      <c r="S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30" t="str">
        <f t="shared" si="62"/>
        <v xml:space="preserve"> </v>
      </c>
      <c r="U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30" t="str">
        <f t="shared" si="63"/>
        <v xml:space="preserve"> </v>
      </c>
      <c r="X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30" t="str">
        <f t="shared" si="64"/>
        <v xml:space="preserve"> </v>
      </c>
      <c r="Z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30" t="str">
        <f t="shared" si="65"/>
        <v xml:space="preserve"> </v>
      </c>
      <c r="AB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6" customFormat="1" hidden="1">
      <c r="A576" s="183" t="str">
        <f t="shared" si="66"/>
        <v>71100701034267</v>
      </c>
      <c r="B576" s="199" t="s">
        <v>439</v>
      </c>
      <c r="C576" s="133" t="s">
        <v>189</v>
      </c>
      <c r="D576" s="132" t="s">
        <v>183</v>
      </c>
      <c r="E576" s="131" t="s">
        <v>106</v>
      </c>
      <c r="F576" s="185" t="s">
        <v>442</v>
      </c>
      <c r="G576" s="130">
        <v>4267</v>
      </c>
      <c r="H576" s="190"/>
      <c r="I576" s="193"/>
      <c r="J576" s="200"/>
      <c r="K576" s="201"/>
      <c r="L576" s="202" t="s">
        <v>130</v>
      </c>
      <c r="M576" s="12">
        <v>4267</v>
      </c>
      <c r="N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30" t="str">
        <f t="shared" si="60"/>
        <v xml:space="preserve"> </v>
      </c>
      <c r="Q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30" t="str">
        <f t="shared" si="61"/>
        <v xml:space="preserve"> </v>
      </c>
      <c r="S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30" t="str">
        <f t="shared" si="62"/>
        <v xml:space="preserve"> </v>
      </c>
      <c r="U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30" t="str">
        <f t="shared" si="63"/>
        <v xml:space="preserve"> </v>
      </c>
      <c r="X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30" t="str">
        <f t="shared" si="64"/>
        <v xml:space="preserve"> </v>
      </c>
      <c r="Z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30" t="str">
        <f t="shared" si="65"/>
        <v xml:space="preserve"> </v>
      </c>
      <c r="AB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6" customFormat="1">
      <c r="A577" s="183" t="str">
        <f t="shared" si="66"/>
        <v>71100701034269</v>
      </c>
      <c r="B577" s="184" t="s">
        <v>439</v>
      </c>
      <c r="C577" s="133" t="s">
        <v>189</v>
      </c>
      <c r="D577" s="132" t="s">
        <v>183</v>
      </c>
      <c r="E577" s="131" t="s">
        <v>106</v>
      </c>
      <c r="F577" s="185" t="s">
        <v>442</v>
      </c>
      <c r="G577" s="130">
        <v>4269</v>
      </c>
      <c r="H577" s="16"/>
      <c r="I577" s="24"/>
      <c r="J577" s="25"/>
      <c r="K577" s="25"/>
      <c r="L577" s="31" t="s">
        <v>364</v>
      </c>
      <c r="M577" s="43">
        <v>4269</v>
      </c>
      <c r="N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30" t="str">
        <f t="shared" si="60"/>
        <v xml:space="preserve"> </v>
      </c>
      <c r="Q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30" t="str">
        <f t="shared" si="61"/>
        <v xml:space="preserve"> </v>
      </c>
      <c r="S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30" t="str">
        <f t="shared" si="62"/>
        <v xml:space="preserve"> </v>
      </c>
      <c r="U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30" t="str">
        <f t="shared" si="63"/>
        <v xml:space="preserve"> </v>
      </c>
      <c r="X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30" t="str">
        <f t="shared" si="64"/>
        <v xml:space="preserve"> </v>
      </c>
      <c r="Z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30" t="str">
        <f t="shared" si="65"/>
        <v xml:space="preserve"> </v>
      </c>
      <c r="AB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6" customFormat="1">
      <c r="A578" s="183" t="str">
        <f t="shared" si="66"/>
        <v>71100701034639</v>
      </c>
      <c r="B578" s="184" t="s">
        <v>439</v>
      </c>
      <c r="C578" s="133" t="s">
        <v>189</v>
      </c>
      <c r="D578" s="132" t="s">
        <v>183</v>
      </c>
      <c r="E578" s="131" t="s">
        <v>106</v>
      </c>
      <c r="F578" s="185" t="s">
        <v>442</v>
      </c>
      <c r="G578" s="130">
        <v>4639</v>
      </c>
      <c r="H578" s="24"/>
      <c r="I578" s="24"/>
      <c r="J578" s="25"/>
      <c r="K578" s="25"/>
      <c r="L578" s="28" t="s">
        <v>167</v>
      </c>
      <c r="M578" s="11">
        <v>4639</v>
      </c>
      <c r="N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30" t="str">
        <f t="shared" si="60"/>
        <v xml:space="preserve"> </v>
      </c>
      <c r="Q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30" t="str">
        <f t="shared" si="61"/>
        <v xml:space="preserve"> </v>
      </c>
      <c r="S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30" t="str">
        <f t="shared" si="62"/>
        <v xml:space="preserve"> </v>
      </c>
      <c r="U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30" t="str">
        <f t="shared" si="63"/>
        <v xml:space="preserve"> </v>
      </c>
      <c r="X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30" t="str">
        <f t="shared" si="64"/>
        <v xml:space="preserve"> </v>
      </c>
      <c r="Z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30" t="str">
        <f t="shared" si="65"/>
        <v xml:space="preserve"> </v>
      </c>
      <c r="AB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6" customFormat="1">
      <c r="A579" s="183" t="str">
        <f t="shared" si="66"/>
        <v>71100701034729</v>
      </c>
      <c r="B579" s="184" t="s">
        <v>439</v>
      </c>
      <c r="C579" s="133" t="s">
        <v>189</v>
      </c>
      <c r="D579" s="132" t="s">
        <v>183</v>
      </c>
      <c r="E579" s="131" t="s">
        <v>106</v>
      </c>
      <c r="F579" s="185" t="s">
        <v>442</v>
      </c>
      <c r="G579" s="130">
        <v>4729</v>
      </c>
      <c r="H579" s="24"/>
      <c r="I579" s="24"/>
      <c r="J579" s="25"/>
      <c r="K579" s="25"/>
      <c r="L579" s="28" t="s">
        <v>348</v>
      </c>
      <c r="M579" s="11">
        <v>4729</v>
      </c>
      <c r="N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30" t="str">
        <f t="shared" si="60"/>
        <v xml:space="preserve"> </v>
      </c>
      <c r="Q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30" t="str">
        <f t="shared" si="61"/>
        <v xml:space="preserve"> </v>
      </c>
      <c r="S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30" t="str">
        <f t="shared" si="62"/>
        <v xml:space="preserve"> </v>
      </c>
      <c r="U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30" t="str">
        <f t="shared" si="63"/>
        <v xml:space="preserve"> </v>
      </c>
      <c r="X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30" t="str">
        <f t="shared" si="64"/>
        <v xml:space="preserve"> </v>
      </c>
      <c r="Z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30" t="str">
        <f t="shared" si="65"/>
        <v xml:space="preserve"> </v>
      </c>
      <c r="AB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6" customFormat="1" ht="25.5">
      <c r="A580" s="183" t="str">
        <f t="shared" si="66"/>
        <v>71100701034819</v>
      </c>
      <c r="B580" s="184" t="s">
        <v>439</v>
      </c>
      <c r="C580" s="133" t="s">
        <v>189</v>
      </c>
      <c r="D580" s="132" t="s">
        <v>183</v>
      </c>
      <c r="E580" s="131" t="s">
        <v>106</v>
      </c>
      <c r="F580" s="185" t="s">
        <v>442</v>
      </c>
      <c r="G580" s="130">
        <v>4819</v>
      </c>
      <c r="H580" s="16"/>
      <c r="I580" s="24"/>
      <c r="J580" s="25"/>
      <c r="K580" s="25"/>
      <c r="L580" s="28" t="s">
        <v>219</v>
      </c>
      <c r="M580" s="43">
        <v>4819</v>
      </c>
      <c r="N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30" t="str">
        <f t="shared" si="60"/>
        <v xml:space="preserve"> </v>
      </c>
      <c r="Q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30" t="str">
        <f t="shared" si="61"/>
        <v xml:space="preserve"> </v>
      </c>
      <c r="S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30" t="str">
        <f t="shared" si="62"/>
        <v xml:space="preserve"> </v>
      </c>
      <c r="U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30" t="str">
        <f t="shared" si="63"/>
        <v xml:space="preserve"> </v>
      </c>
      <c r="X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30" t="str">
        <f t="shared" si="64"/>
        <v xml:space="preserve"> </v>
      </c>
      <c r="Z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30" t="str">
        <f t="shared" si="65"/>
        <v xml:space="preserve"> </v>
      </c>
      <c r="AB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7" customFormat="1" ht="13.5">
      <c r="A581" s="183" t="str">
        <f t="shared" si="66"/>
        <v>71100701040000</v>
      </c>
      <c r="B581" s="184" t="s">
        <v>439</v>
      </c>
      <c r="C581" s="133" t="s">
        <v>189</v>
      </c>
      <c r="D581" s="132" t="s">
        <v>183</v>
      </c>
      <c r="E581" s="131" t="s">
        <v>106</v>
      </c>
      <c r="F581" s="185" t="s">
        <v>155</v>
      </c>
      <c r="G581" s="186" t="s">
        <v>440</v>
      </c>
      <c r="H581" s="145"/>
      <c r="I581" s="146"/>
      <c r="J581" s="147"/>
      <c r="K581" s="147"/>
      <c r="L581" s="26" t="s">
        <v>349</v>
      </c>
      <c r="M581" s="27"/>
      <c r="N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9" t="str">
        <f t="shared" si="60"/>
        <v xml:space="preserve"> </v>
      </c>
      <c r="Q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9" t="str">
        <f t="shared" si="61"/>
        <v xml:space="preserve"> </v>
      </c>
      <c r="S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9" t="str">
        <f t="shared" si="62"/>
        <v xml:space="preserve"> </v>
      </c>
      <c r="U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9" t="str">
        <f t="shared" si="63"/>
        <v xml:space="preserve"> </v>
      </c>
      <c r="X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9" t="str">
        <f t="shared" si="64"/>
        <v xml:space="preserve"> </v>
      </c>
      <c r="Z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9" t="str">
        <f t="shared" si="65"/>
        <v xml:space="preserve"> </v>
      </c>
      <c r="AB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6" customFormat="1">
      <c r="A582" s="183" t="str">
        <f t="shared" si="66"/>
        <v>71100701044216</v>
      </c>
      <c r="B582" s="184" t="s">
        <v>439</v>
      </c>
      <c r="C582" s="133" t="s">
        <v>189</v>
      </c>
      <c r="D582" s="132" t="s">
        <v>183</v>
      </c>
      <c r="E582" s="131" t="s">
        <v>106</v>
      </c>
      <c r="F582" s="185" t="s">
        <v>155</v>
      </c>
      <c r="G582" s="130">
        <v>4216</v>
      </c>
      <c r="H582" s="16"/>
      <c r="I582" s="24"/>
      <c r="J582" s="25"/>
      <c r="K582" s="25"/>
      <c r="L582" s="28" t="s">
        <v>118</v>
      </c>
      <c r="M582" s="12">
        <v>4216</v>
      </c>
      <c r="N582" s="182" t="e">
        <f>+'havelvac 7.2'!N565+'havelvac 7.3'!N565+'havelvac 7.4'!N565+'havelvac 7.5'!N565+'havelvac 7.6'!N565+'havelvac 7.7'!N565+'havelvac 7.9'!N565+'havelvac 7.8'!N565+'havelvac 7.10'!N565+'havelvac 7.11'!N565+'havelvac 7.12'!N565+'havelvac 7.13'!#REF!</f>
        <v>#REF!</v>
      </c>
      <c r="O582" s="182" t="e">
        <f>+'havelvac 7.2'!O565+'havelvac 7.3'!O565+'havelvac 7.4'!O565+'havelvac 7.5'!O565+'havelvac 7.6'!O565+'havelvac 7.7'!O565+'havelvac 7.9'!O565+'havelvac 7.8'!O565+'havelvac 7.10'!O565+'havelvac 7.11'!O565+'havelvac 7.12'!O565+'havelvac 7.13'!#REF!</f>
        <v>#REF!</v>
      </c>
      <c r="P582" s="230" t="str">
        <f t="shared" si="60"/>
        <v xml:space="preserve"> </v>
      </c>
      <c r="Q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30" t="str">
        <f t="shared" si="61"/>
        <v xml:space="preserve"> </v>
      </c>
      <c r="S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30" t="str">
        <f t="shared" si="62"/>
        <v xml:space="preserve"> </v>
      </c>
      <c r="U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2" t="e">
        <f>+'havelvac 7.2'!P565+'havelvac 7.3'!P565+'havelvac 7.4'!P565+'havelvac 7.5'!P565+'havelvac 7.6'!P565+'havelvac 7.7'!P565+'havelvac 7.9'!P565+'havelvac 7.8'!P565+'havelvac 7.10'!P565+'havelvac 7.11'!P565+'havelvac 7.12'!P565+'havelvac 7.13'!#REF!</f>
        <v>#REF!</v>
      </c>
      <c r="W582" s="230" t="str">
        <f t="shared" si="63"/>
        <v xml:space="preserve"> </v>
      </c>
      <c r="X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30" t="str">
        <f t="shared" si="64"/>
        <v xml:space="preserve"> </v>
      </c>
      <c r="Z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30" t="str">
        <f t="shared" si="65"/>
        <v xml:space="preserve"> </v>
      </c>
      <c r="AB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6" customFormat="1">
      <c r="A583" s="183" t="str">
        <f t="shared" si="66"/>
        <v>71100701044239</v>
      </c>
      <c r="B583" s="184" t="s">
        <v>439</v>
      </c>
      <c r="C583" s="133" t="s">
        <v>189</v>
      </c>
      <c r="D583" s="132" t="s">
        <v>183</v>
      </c>
      <c r="E583" s="131" t="s">
        <v>106</v>
      </c>
      <c r="F583" s="185" t="s">
        <v>155</v>
      </c>
      <c r="G583" s="130">
        <v>4239</v>
      </c>
      <c r="H583" s="16"/>
      <c r="I583" s="24"/>
      <c r="J583" s="25"/>
      <c r="K583" s="25"/>
      <c r="L583" s="28" t="s">
        <v>125</v>
      </c>
      <c r="M583" s="43">
        <v>4239</v>
      </c>
      <c r="N583" s="182" t="e">
        <f>+'havelvac 7.2'!N566+'havelvac 7.3'!N566+'havelvac 7.4'!N566+'havelvac 7.5'!N566+'havelvac 7.6'!N566+'havelvac 7.7'!N566+'havelvac 7.9'!N566+'havelvac 7.8'!N566+'havelvac 7.10'!N566+'havelvac 7.11'!N566+'havelvac 7.12'!N566+'havelvac 7.13'!#REF!</f>
        <v>#REF!</v>
      </c>
      <c r="O583" s="182" t="e">
        <f>+'havelvac 7.2'!O566+'havelvac 7.3'!O566+'havelvac 7.4'!O566+'havelvac 7.5'!O566+'havelvac 7.6'!O566+'havelvac 7.7'!O566+'havelvac 7.9'!O566+'havelvac 7.8'!O566+'havelvac 7.10'!O566+'havelvac 7.11'!O566+'havelvac 7.12'!O566+'havelvac 7.13'!#REF!</f>
        <v>#REF!</v>
      </c>
      <c r="P583" s="230" t="str">
        <f t="shared" si="60"/>
        <v xml:space="preserve"> </v>
      </c>
      <c r="Q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30" t="str">
        <f t="shared" si="61"/>
        <v xml:space="preserve"> </v>
      </c>
      <c r="S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30" t="str">
        <f t="shared" si="62"/>
        <v xml:space="preserve"> </v>
      </c>
      <c r="U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2" t="e">
        <f>+'havelvac 7.2'!P566+'havelvac 7.3'!P566+'havelvac 7.4'!P566+'havelvac 7.5'!P566+'havelvac 7.6'!P566+'havelvac 7.7'!P566+'havelvac 7.9'!P566+'havelvac 7.8'!P566+'havelvac 7.10'!P566+'havelvac 7.11'!P566+'havelvac 7.12'!P566+'havelvac 7.13'!#REF!</f>
        <v>#REF!</v>
      </c>
      <c r="W583" s="230" t="str">
        <f t="shared" si="63"/>
        <v xml:space="preserve"> </v>
      </c>
      <c r="X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30" t="str">
        <f t="shared" si="64"/>
        <v xml:space="preserve"> </v>
      </c>
      <c r="Z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30" t="str">
        <f t="shared" si="65"/>
        <v xml:space="preserve"> </v>
      </c>
      <c r="AB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6" customFormat="1">
      <c r="A584" s="183" t="str">
        <f t="shared" si="66"/>
        <v>71100701044269</v>
      </c>
      <c r="B584" s="184" t="s">
        <v>439</v>
      </c>
      <c r="C584" s="133" t="s">
        <v>189</v>
      </c>
      <c r="D584" s="132" t="s">
        <v>183</v>
      </c>
      <c r="E584" s="131" t="s">
        <v>106</v>
      </c>
      <c r="F584" s="185" t="s">
        <v>155</v>
      </c>
      <c r="G584" s="130">
        <v>4269</v>
      </c>
      <c r="H584" s="16"/>
      <c r="I584" s="24"/>
      <c r="J584" s="25"/>
      <c r="K584" s="25"/>
      <c r="L584" s="31" t="s">
        <v>364</v>
      </c>
      <c r="M584" s="43">
        <v>4269</v>
      </c>
      <c r="N584" s="182">
        <f>+'havelvac 7.2'!N567+'havelvac 7.3'!N567+'havelvac 7.4'!N567+'havelvac 7.5'!N567+'havelvac 7.6'!N567+'havelvac 7.7'!N567+'havelvac 7.9'!N567+'havelvac 7.8'!N567+'havelvac 7.10'!N567+'havelvac 7.11'!N567+'havelvac 7.12'!N567+'havelvac 7.13'!N565</f>
        <v>0</v>
      </c>
      <c r="O584" s="182">
        <f>+'havelvac 7.2'!O567+'havelvac 7.3'!O567+'havelvac 7.4'!O567+'havelvac 7.5'!O567+'havelvac 7.6'!O567+'havelvac 7.7'!O567+'havelvac 7.9'!O567+'havelvac 7.8'!O567+'havelvac 7.10'!O567+'havelvac 7.11'!O567+'havelvac 7.12'!O567+'havelvac 7.13'!O565</f>
        <v>0</v>
      </c>
      <c r="P584" s="230" t="str">
        <f t="shared" si="60"/>
        <v xml:space="preserve"> </v>
      </c>
      <c r="Q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30" t="str">
        <f t="shared" si="61"/>
        <v xml:space="preserve"> </v>
      </c>
      <c r="S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30" t="str">
        <f t="shared" si="62"/>
        <v xml:space="preserve"> </v>
      </c>
      <c r="U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2">
        <f>+'havelvac 7.2'!P567+'havelvac 7.3'!P567+'havelvac 7.4'!P567+'havelvac 7.5'!P567+'havelvac 7.6'!P567+'havelvac 7.7'!P567+'havelvac 7.9'!P567+'havelvac 7.8'!P567+'havelvac 7.10'!P567+'havelvac 7.11'!P567+'havelvac 7.12'!P567+'havelvac 7.13'!P565</f>
        <v>0</v>
      </c>
      <c r="W584" s="230" t="str">
        <f t="shared" si="63"/>
        <v xml:space="preserve"> </v>
      </c>
      <c r="X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30" t="str">
        <f t="shared" si="64"/>
        <v xml:space="preserve"> </v>
      </c>
      <c r="Z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30" t="str">
        <f t="shared" si="65"/>
        <v xml:space="preserve"> </v>
      </c>
      <c r="AB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6" customFormat="1" ht="25.5" hidden="1">
      <c r="A585" s="183" t="str">
        <f t="shared" si="66"/>
        <v>71100701044521</v>
      </c>
      <c r="B585" s="184" t="s">
        <v>439</v>
      </c>
      <c r="C585" s="133" t="s">
        <v>189</v>
      </c>
      <c r="D585" s="132" t="s">
        <v>183</v>
      </c>
      <c r="E585" s="131" t="s">
        <v>106</v>
      </c>
      <c r="F585" s="185" t="s">
        <v>155</v>
      </c>
      <c r="G585" s="130">
        <v>4521</v>
      </c>
      <c r="H585" s="16"/>
      <c r="I585" s="24"/>
      <c r="J585" s="25"/>
      <c r="K585" s="25"/>
      <c r="L585" s="29" t="s">
        <v>267</v>
      </c>
      <c r="M585" s="43">
        <v>4521</v>
      </c>
      <c r="N585" s="182">
        <f>+'havelvac 7.2'!N568+'havelvac 7.3'!N568+'havelvac 7.4'!N568+'havelvac 7.5'!N568+'havelvac 7.6'!N568+'havelvac 7.7'!N568+'havelvac 7.9'!N568+'havelvac 7.8'!N568+'havelvac 7.10'!N568+'havelvac 7.11'!N568+'havelvac 7.12'!N568+'havelvac 7.13'!N566</f>
        <v>0</v>
      </c>
      <c r="O585" s="182">
        <f>+'havelvac 7.2'!O568+'havelvac 7.3'!O568+'havelvac 7.4'!O568+'havelvac 7.5'!O568+'havelvac 7.6'!O568+'havelvac 7.7'!O568+'havelvac 7.9'!O568+'havelvac 7.8'!O568+'havelvac 7.10'!O568+'havelvac 7.11'!O568+'havelvac 7.12'!O568+'havelvac 7.13'!O566</f>
        <v>0</v>
      </c>
      <c r="P585" s="230" t="str">
        <f t="shared" si="60"/>
        <v xml:space="preserve"> </v>
      </c>
      <c r="Q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30" t="str">
        <f t="shared" si="61"/>
        <v xml:space="preserve"> </v>
      </c>
      <c r="S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30" t="str">
        <f t="shared" si="62"/>
        <v xml:space="preserve"> </v>
      </c>
      <c r="U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2">
        <f>+'havelvac 7.2'!P568+'havelvac 7.3'!P568+'havelvac 7.4'!P568+'havelvac 7.5'!P568+'havelvac 7.6'!P568+'havelvac 7.7'!P568+'havelvac 7.9'!P568+'havelvac 7.8'!P568+'havelvac 7.10'!P568+'havelvac 7.11'!P568+'havelvac 7.12'!P568+'havelvac 7.13'!P566</f>
        <v>0</v>
      </c>
      <c r="W585" s="230" t="str">
        <f t="shared" si="63"/>
        <v xml:space="preserve"> </v>
      </c>
      <c r="X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30" t="str">
        <f t="shared" si="64"/>
        <v xml:space="preserve"> </v>
      </c>
      <c r="Z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30" t="str">
        <f t="shared" si="65"/>
        <v xml:space="preserve"> </v>
      </c>
      <c r="AB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6" customFormat="1">
      <c r="A586" s="183" t="str">
        <f t="shared" si="66"/>
        <v>71100701044639</v>
      </c>
      <c r="B586" s="184" t="s">
        <v>439</v>
      </c>
      <c r="C586" s="133" t="s">
        <v>189</v>
      </c>
      <c r="D586" s="132" t="s">
        <v>183</v>
      </c>
      <c r="E586" s="131" t="s">
        <v>106</v>
      </c>
      <c r="F586" s="185" t="s">
        <v>155</v>
      </c>
      <c r="G586" s="130">
        <v>4639</v>
      </c>
      <c r="H586" s="24"/>
      <c r="I586" s="24"/>
      <c r="J586" s="25"/>
      <c r="K586" s="25"/>
      <c r="L586" s="28" t="s">
        <v>167</v>
      </c>
      <c r="M586" s="11">
        <v>4639</v>
      </c>
      <c r="N586" s="182">
        <f>+'havelvac 7.2'!N569+'havelvac 7.3'!N569+'havelvac 7.4'!N569+'havelvac 7.5'!N569+'havelvac 7.6'!N569+'havelvac 7.7'!N569+'havelvac 7.9'!N569+'havelvac 7.8'!N569+'havelvac 7.10'!N569+'havelvac 7.11'!N569+'havelvac 7.12'!N569+'havelvac 7.13'!N567</f>
        <v>0</v>
      </c>
      <c r="O586" s="182">
        <f>+'havelvac 7.2'!O569+'havelvac 7.3'!O569+'havelvac 7.4'!O569+'havelvac 7.5'!O569+'havelvac 7.6'!O569+'havelvac 7.7'!O569+'havelvac 7.9'!O569+'havelvac 7.8'!O569+'havelvac 7.10'!O569+'havelvac 7.11'!O569+'havelvac 7.12'!O569+'havelvac 7.13'!O567</f>
        <v>0</v>
      </c>
      <c r="P586" s="230" t="str">
        <f t="shared" si="60"/>
        <v xml:space="preserve"> </v>
      </c>
      <c r="Q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30" t="str">
        <f t="shared" si="61"/>
        <v xml:space="preserve"> </v>
      </c>
      <c r="S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30" t="str">
        <f t="shared" si="62"/>
        <v xml:space="preserve"> </v>
      </c>
      <c r="U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2">
        <f>+'havelvac 7.2'!P569+'havelvac 7.3'!P569+'havelvac 7.4'!P569+'havelvac 7.5'!P569+'havelvac 7.6'!P569+'havelvac 7.7'!P569+'havelvac 7.9'!P569+'havelvac 7.8'!P569+'havelvac 7.10'!P569+'havelvac 7.11'!P569+'havelvac 7.12'!P569+'havelvac 7.13'!P567</f>
        <v>0</v>
      </c>
      <c r="W586" s="230" t="str">
        <f t="shared" si="63"/>
        <v xml:space="preserve"> </v>
      </c>
      <c r="X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30" t="str">
        <f t="shared" si="64"/>
        <v xml:space="preserve"> </v>
      </c>
      <c r="Z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30" t="str">
        <f t="shared" si="65"/>
        <v xml:space="preserve"> </v>
      </c>
      <c r="AB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6" customFormat="1">
      <c r="A587" s="183" t="str">
        <f t="shared" si="66"/>
        <v>71100701044729</v>
      </c>
      <c r="B587" s="184" t="s">
        <v>439</v>
      </c>
      <c r="C587" s="133" t="s">
        <v>189</v>
      </c>
      <c r="D587" s="132" t="s">
        <v>183</v>
      </c>
      <c r="E587" s="131" t="s">
        <v>106</v>
      </c>
      <c r="F587" s="185" t="s">
        <v>155</v>
      </c>
      <c r="G587" s="130">
        <v>4729</v>
      </c>
      <c r="H587" s="24"/>
      <c r="I587" s="24"/>
      <c r="J587" s="25"/>
      <c r="K587" s="25"/>
      <c r="L587" s="28" t="s">
        <v>348</v>
      </c>
      <c r="M587" s="11">
        <v>4729</v>
      </c>
      <c r="N587" s="182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87" s="182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87" s="230" t="str">
        <f t="shared" si="60"/>
        <v xml:space="preserve"> </v>
      </c>
      <c r="Q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30" t="str">
        <f t="shared" si="61"/>
        <v xml:space="preserve"> </v>
      </c>
      <c r="S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30" t="str">
        <f t="shared" si="62"/>
        <v xml:space="preserve"> </v>
      </c>
      <c r="U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2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87" s="230" t="str">
        <f t="shared" si="63"/>
        <v xml:space="preserve"> </v>
      </c>
      <c r="X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30" t="str">
        <f t="shared" si="64"/>
        <v xml:space="preserve"> </v>
      </c>
      <c r="Z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30" t="str">
        <f t="shared" si="65"/>
        <v xml:space="preserve"> </v>
      </c>
      <c r="AB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6" customFormat="1" ht="25.5">
      <c r="A588" s="183" t="str">
        <f t="shared" si="66"/>
        <v>71100701044819</v>
      </c>
      <c r="B588" s="184" t="s">
        <v>439</v>
      </c>
      <c r="C588" s="133" t="s">
        <v>189</v>
      </c>
      <c r="D588" s="132" t="s">
        <v>183</v>
      </c>
      <c r="E588" s="131" t="s">
        <v>106</v>
      </c>
      <c r="F588" s="185" t="s">
        <v>155</v>
      </c>
      <c r="G588" s="130">
        <v>4819</v>
      </c>
      <c r="H588" s="24"/>
      <c r="I588" s="24"/>
      <c r="J588" s="25"/>
      <c r="K588" s="25"/>
      <c r="L588" s="28" t="s">
        <v>219</v>
      </c>
      <c r="M588" s="11">
        <v>4819</v>
      </c>
      <c r="N588" s="182">
        <f>+'havelvac 7.2'!N572+'havelvac 7.3'!N572+'havelvac 7.4'!N572+'havelvac 7.5'!N572+'havelvac 7.6'!N572+'havelvac 7.7'!N572+'havelvac 7.9'!N572+'havelvac 7.8'!N572+'havelvac 7.10'!N572+'havelvac 7.11'!N572+'havelvac 7.12'!N572+'havelvac 7.13'!N569</f>
        <v>0</v>
      </c>
      <c r="O588" s="182">
        <f>+'havelvac 7.2'!O572+'havelvac 7.3'!O572+'havelvac 7.4'!O572+'havelvac 7.5'!O572+'havelvac 7.6'!O572+'havelvac 7.7'!O572+'havelvac 7.9'!O572+'havelvac 7.8'!O572+'havelvac 7.10'!O572+'havelvac 7.11'!O572+'havelvac 7.12'!O572+'havelvac 7.13'!O569</f>
        <v>0</v>
      </c>
      <c r="P588" s="230" t="str">
        <f t="shared" si="60"/>
        <v xml:space="preserve"> </v>
      </c>
      <c r="Q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30" t="str">
        <f t="shared" si="61"/>
        <v xml:space="preserve"> </v>
      </c>
      <c r="S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30" t="str">
        <f t="shared" si="62"/>
        <v xml:space="preserve"> </v>
      </c>
      <c r="U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2">
        <f>+'havelvac 7.2'!P572+'havelvac 7.3'!P572+'havelvac 7.4'!P572+'havelvac 7.5'!P572+'havelvac 7.6'!P572+'havelvac 7.7'!P572+'havelvac 7.9'!P572+'havelvac 7.8'!P572+'havelvac 7.10'!P572+'havelvac 7.11'!P572+'havelvac 7.12'!P572+'havelvac 7.13'!P569</f>
        <v>0</v>
      </c>
      <c r="W588" s="230" t="str">
        <f t="shared" si="63"/>
        <v xml:space="preserve"> </v>
      </c>
      <c r="X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30" t="str">
        <f t="shared" si="64"/>
        <v xml:space="preserve"> </v>
      </c>
      <c r="Z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30" t="str">
        <f t="shared" si="65"/>
        <v xml:space="preserve"> </v>
      </c>
      <c r="AB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7" customFormat="1" ht="27">
      <c r="A589" s="183" t="str">
        <f t="shared" si="66"/>
        <v>71100701050000</v>
      </c>
      <c r="B589" s="184" t="s">
        <v>439</v>
      </c>
      <c r="C589" s="133" t="s">
        <v>189</v>
      </c>
      <c r="D589" s="132" t="s">
        <v>183</v>
      </c>
      <c r="E589" s="131" t="s">
        <v>106</v>
      </c>
      <c r="F589" s="185" t="s">
        <v>149</v>
      </c>
      <c r="G589" s="186" t="s">
        <v>440</v>
      </c>
      <c r="H589" s="145"/>
      <c r="I589" s="146"/>
      <c r="J589" s="147"/>
      <c r="K589" s="147"/>
      <c r="L589" s="26" t="s">
        <v>350</v>
      </c>
      <c r="M589" s="27"/>
      <c r="N589" s="196">
        <f>+'havelvac 7.2'!N573+'havelvac 7.3'!N573+'havelvac 7.4'!N573+'havelvac 7.5'!N573+'havelvac 7.6'!N573+'havelvac 7.7'!N573+'havelvac 7.9'!N573+'havelvac 7.8'!N573+'havelvac 7.10'!N573+'havelvac 7.11'!N573+'havelvac 7.12'!N573+'havelvac 7.13'!N570</f>
        <v>0</v>
      </c>
      <c r="O589" s="196">
        <f>+'havelvac 7.2'!O573+'havelvac 7.3'!O573+'havelvac 7.4'!O573+'havelvac 7.5'!O573+'havelvac 7.6'!O573+'havelvac 7.7'!O573+'havelvac 7.9'!O573+'havelvac 7.8'!O573+'havelvac 7.10'!O573+'havelvac 7.11'!O573+'havelvac 7.12'!O573+'havelvac 7.13'!O570</f>
        <v>0</v>
      </c>
      <c r="P589" s="229" t="str">
        <f t="shared" si="60"/>
        <v xml:space="preserve"> </v>
      </c>
      <c r="Q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9" t="str">
        <f t="shared" si="61"/>
        <v xml:space="preserve"> </v>
      </c>
      <c r="S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9" t="str">
        <f t="shared" si="62"/>
        <v xml:space="preserve"> </v>
      </c>
      <c r="U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6">
        <f>+'havelvac 7.2'!P573+'havelvac 7.3'!P573+'havelvac 7.4'!P573+'havelvac 7.5'!P573+'havelvac 7.6'!P573+'havelvac 7.7'!P573+'havelvac 7.9'!P573+'havelvac 7.8'!P573+'havelvac 7.10'!P573+'havelvac 7.11'!P573+'havelvac 7.12'!P573+'havelvac 7.13'!P570</f>
        <v>0</v>
      </c>
      <c r="W589" s="229" t="str">
        <f t="shared" si="63"/>
        <v xml:space="preserve"> </v>
      </c>
      <c r="X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9" t="str">
        <f t="shared" si="64"/>
        <v xml:space="preserve"> </v>
      </c>
      <c r="Z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9" t="str">
        <f t="shared" si="65"/>
        <v xml:space="preserve"> </v>
      </c>
      <c r="AB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6" customFormat="1" ht="25.5">
      <c r="A590" s="183" t="str">
        <f t="shared" si="66"/>
        <v>71100701054819</v>
      </c>
      <c r="B590" s="184" t="s">
        <v>439</v>
      </c>
      <c r="C590" s="133" t="s">
        <v>189</v>
      </c>
      <c r="D590" s="132" t="s">
        <v>183</v>
      </c>
      <c r="E590" s="131" t="s">
        <v>106</v>
      </c>
      <c r="F590" s="185" t="s">
        <v>149</v>
      </c>
      <c r="G590" s="130">
        <v>4819</v>
      </c>
      <c r="H590" s="24"/>
      <c r="I590" s="24"/>
      <c r="J590" s="25"/>
      <c r="K590" s="25"/>
      <c r="L590" s="28" t="s">
        <v>219</v>
      </c>
      <c r="M590" s="11">
        <v>4819</v>
      </c>
      <c r="N590" s="182">
        <f>+'havelvac 7.2'!N64+'havelvac 7.3'!N64+'havelvac 7.4'!N64+'havelvac 7.5'!N64+'havelvac 7.6'!N64+'havelvac 7.7'!N64+'havelvac 7.9'!N64+'havelvac 7.8'!N64+'havelvac 7.10'!N64+'havelvac 7.11'!N64+'havelvac 7.12'!N64+'havelvac 7.13'!N572</f>
        <v>0</v>
      </c>
      <c r="O590" s="182">
        <f>+'havelvac 7.2'!O64+'havelvac 7.3'!O64+'havelvac 7.4'!O64+'havelvac 7.5'!O64+'havelvac 7.6'!O64+'havelvac 7.7'!O64+'havelvac 7.9'!O64+'havelvac 7.8'!O64+'havelvac 7.10'!O64+'havelvac 7.11'!O64+'havelvac 7.12'!O64+'havelvac 7.13'!O572</f>
        <v>0</v>
      </c>
      <c r="P590" s="230" t="str">
        <f t="shared" si="60"/>
        <v xml:space="preserve"> </v>
      </c>
      <c r="Q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30" t="str">
        <f t="shared" si="61"/>
        <v xml:space="preserve"> </v>
      </c>
      <c r="S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30" t="str">
        <f t="shared" si="62"/>
        <v xml:space="preserve"> </v>
      </c>
      <c r="U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2">
        <f>+'havelvac 7.2'!P64+'havelvac 7.3'!P64+'havelvac 7.4'!P64+'havelvac 7.5'!P64+'havelvac 7.6'!P64+'havelvac 7.7'!P64+'havelvac 7.9'!P64+'havelvac 7.8'!P64+'havelvac 7.10'!P64+'havelvac 7.11'!P64+'havelvac 7.12'!P64+'havelvac 7.13'!P572</f>
        <v>0</v>
      </c>
      <c r="W590" s="230" t="str">
        <f t="shared" si="63"/>
        <v xml:space="preserve"> </v>
      </c>
      <c r="X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30" t="str">
        <f t="shared" si="64"/>
        <v xml:space="preserve"> </v>
      </c>
      <c r="Z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30" t="str">
        <f t="shared" si="65"/>
        <v xml:space="preserve"> </v>
      </c>
      <c r="AB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8" customFormat="1" ht="27">
      <c r="A591" s="183" t="str">
        <f t="shared" si="66"/>
        <v>71100900000000</v>
      </c>
      <c r="B591" s="184" t="s">
        <v>439</v>
      </c>
      <c r="C591" s="133" t="s">
        <v>189</v>
      </c>
      <c r="D591" s="132" t="s">
        <v>187</v>
      </c>
      <c r="E591" s="131" t="s">
        <v>441</v>
      </c>
      <c r="F591" s="185" t="s">
        <v>441</v>
      </c>
      <c r="G591" s="186" t="s">
        <v>440</v>
      </c>
      <c r="H591" s="174">
        <v>3090</v>
      </c>
      <c r="I591" s="165" t="s">
        <v>189</v>
      </c>
      <c r="J591" s="166">
        <v>9</v>
      </c>
      <c r="K591" s="166">
        <v>0</v>
      </c>
      <c r="L591" s="167" t="s">
        <v>351</v>
      </c>
      <c r="M591" s="175"/>
      <c r="N591" s="187">
        <f>+'havelvac 7.2'!N65+'havelvac 7.3'!N65+'havelvac 7.4'!N65+'havelvac 7.5'!N65+'havelvac 7.6'!N65+'havelvac 7.7'!N65+'havelvac 7.9'!N65+'havelvac 7.8'!N65+'havelvac 7.10'!N65+'havelvac 7.11'!N65+'havelvac 7.12'!N65+'havelvac 7.13'!N573</f>
        <v>0</v>
      </c>
      <c r="O591" s="187">
        <f>+'havelvac 7.2'!O65+'havelvac 7.3'!O65+'havelvac 7.4'!O65+'havelvac 7.5'!O65+'havelvac 7.6'!O65+'havelvac 7.7'!O65+'havelvac 7.9'!O65+'havelvac 7.8'!O65+'havelvac 7.10'!O65+'havelvac 7.11'!O65+'havelvac 7.12'!O65+'havelvac 7.13'!O573</f>
        <v>0</v>
      </c>
      <c r="P591" s="227" t="str">
        <f t="shared" si="60"/>
        <v xml:space="preserve"> </v>
      </c>
      <c r="Q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7" t="str">
        <f t="shared" si="61"/>
        <v xml:space="preserve"> </v>
      </c>
      <c r="S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7" t="str">
        <f t="shared" si="62"/>
        <v xml:space="preserve"> </v>
      </c>
      <c r="U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7">
        <f>+'havelvac 7.2'!P65+'havelvac 7.3'!P65+'havelvac 7.4'!P65+'havelvac 7.5'!P65+'havelvac 7.6'!P65+'havelvac 7.7'!P65+'havelvac 7.9'!P65+'havelvac 7.8'!P65+'havelvac 7.10'!P65+'havelvac 7.11'!P65+'havelvac 7.12'!P65+'havelvac 7.13'!P573</f>
        <v>0</v>
      </c>
      <c r="W591" s="227" t="str">
        <f t="shared" si="63"/>
        <v xml:space="preserve"> </v>
      </c>
      <c r="X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7" t="str">
        <f t="shared" si="64"/>
        <v xml:space="preserve"> </v>
      </c>
      <c r="Z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7" t="str">
        <f t="shared" si="65"/>
        <v xml:space="preserve"> </v>
      </c>
      <c r="AB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6" customFormat="1" ht="12.75">
      <c r="A592" s="183" t="str">
        <f t="shared" si="66"/>
        <v>71100900000001</v>
      </c>
      <c r="B592" s="184" t="s">
        <v>439</v>
      </c>
      <c r="C592" s="133" t="s">
        <v>189</v>
      </c>
      <c r="D592" s="132" t="s">
        <v>187</v>
      </c>
      <c r="E592" s="131" t="s">
        <v>441</v>
      </c>
      <c r="F592" s="185" t="s">
        <v>441</v>
      </c>
      <c r="G592" s="186" t="s">
        <v>96</v>
      </c>
      <c r="H592" s="24"/>
      <c r="I592" s="17"/>
      <c r="J592" s="18"/>
      <c r="K592" s="18"/>
      <c r="L592" s="29" t="s">
        <v>110</v>
      </c>
      <c r="M592" s="30"/>
      <c r="N592" s="189">
        <f>+'havelvac 7.2'!N574+'havelvac 7.3'!N574+'havelvac 7.4'!N574+'havelvac 7.5'!N574+'havelvac 7.6'!N574+'havelvac 7.7'!N574+'havelvac 7.9'!N574+'havelvac 7.8'!N574+'havelvac 7.10'!N574+'havelvac 7.11'!N574+'havelvac 7.12'!N574+'havelvac 7.13'!N64</f>
        <v>0</v>
      </c>
      <c r="O592" s="189">
        <f>+'havelvac 7.2'!O574+'havelvac 7.3'!O574+'havelvac 7.4'!O574+'havelvac 7.5'!O574+'havelvac 7.6'!O574+'havelvac 7.7'!O574+'havelvac 7.9'!O574+'havelvac 7.8'!O574+'havelvac 7.10'!O574+'havelvac 7.11'!O574+'havelvac 7.12'!O574+'havelvac 7.13'!O64</f>
        <v>0</v>
      </c>
      <c r="P592" s="226" t="str">
        <f t="shared" ref="P592:P622" si="67">IFERROR(Q592/O592, " ")</f>
        <v xml:space="preserve"> </v>
      </c>
      <c r="Q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6" t="str">
        <f t="shared" ref="R592:R622" si="68">IFERROR(S592/O592, " ")</f>
        <v xml:space="preserve"> </v>
      </c>
      <c r="S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6" t="str">
        <f t="shared" ref="T592:T622" si="69">IFERROR(U592/O592, " ")</f>
        <v xml:space="preserve"> </v>
      </c>
      <c r="U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9">
        <f>+'havelvac 7.2'!P574+'havelvac 7.3'!P574+'havelvac 7.4'!P574+'havelvac 7.5'!P574+'havelvac 7.6'!P574+'havelvac 7.7'!P574+'havelvac 7.9'!P574+'havelvac 7.8'!P574+'havelvac 7.10'!P574+'havelvac 7.11'!P574+'havelvac 7.12'!P574+'havelvac 7.13'!P64</f>
        <v>0</v>
      </c>
      <c r="W592" s="226" t="str">
        <f t="shared" ref="W592:W622" si="70">IFERROR(X592/V592, " ")</f>
        <v xml:space="preserve"> </v>
      </c>
      <c r="X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6" t="str">
        <f t="shared" ref="Y592:Y622" si="71">IFERROR(Z592/V592, " ")</f>
        <v xml:space="preserve"> </v>
      </c>
      <c r="Z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6" t="str">
        <f t="shared" ref="AA592:AA622" si="72">IFERROR(AB592/V592, " ")</f>
        <v xml:space="preserve"> </v>
      </c>
      <c r="AB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2" customFormat="1" ht="12.75">
      <c r="A593" s="183" t="str">
        <f t="shared" si="66"/>
        <v>71100901000000</v>
      </c>
      <c r="B593" s="184" t="s">
        <v>439</v>
      </c>
      <c r="C593" s="133" t="s">
        <v>189</v>
      </c>
      <c r="D593" s="132" t="s">
        <v>187</v>
      </c>
      <c r="E593" s="131" t="s">
        <v>106</v>
      </c>
      <c r="F593" s="185" t="s">
        <v>441</v>
      </c>
      <c r="G593" s="186" t="s">
        <v>440</v>
      </c>
      <c r="H593" s="150">
        <v>3091</v>
      </c>
      <c r="I593" s="151" t="s">
        <v>189</v>
      </c>
      <c r="J593" s="152">
        <v>9</v>
      </c>
      <c r="K593" s="152">
        <v>1</v>
      </c>
      <c r="L593" s="153" t="s">
        <v>351</v>
      </c>
      <c r="M593" s="154"/>
      <c r="N593" s="191">
        <f>+'havelvac 7.2'!N575+'havelvac 7.3'!N575+'havelvac 7.4'!N575+'havelvac 7.5'!N575+'havelvac 7.6'!N575+'havelvac 7.7'!N575+'havelvac 7.9'!N575+'havelvac 7.8'!N575+'havelvac 7.10'!N575+'havelvac 7.11'!N575+'havelvac 7.12'!N575+'havelvac 7.13'!N65</f>
        <v>0</v>
      </c>
      <c r="O593" s="191">
        <f>+'havelvac 7.2'!O575+'havelvac 7.3'!O575+'havelvac 7.4'!O575+'havelvac 7.5'!O575+'havelvac 7.6'!O575+'havelvac 7.7'!O575+'havelvac 7.9'!O575+'havelvac 7.8'!O575+'havelvac 7.10'!O575+'havelvac 7.11'!O575+'havelvac 7.12'!O575+'havelvac 7.13'!O65</f>
        <v>0</v>
      </c>
      <c r="P593" s="228" t="str">
        <f t="shared" si="67"/>
        <v xml:space="preserve"> </v>
      </c>
      <c r="Q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8" t="str">
        <f t="shared" si="68"/>
        <v xml:space="preserve"> </v>
      </c>
      <c r="S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8" t="str">
        <f t="shared" si="69"/>
        <v xml:space="preserve"> </v>
      </c>
      <c r="U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1">
        <f>+'havelvac 7.2'!P575+'havelvac 7.3'!P575+'havelvac 7.4'!P575+'havelvac 7.5'!P575+'havelvac 7.6'!P575+'havelvac 7.7'!P575+'havelvac 7.9'!P575+'havelvac 7.8'!P575+'havelvac 7.10'!P575+'havelvac 7.11'!P575+'havelvac 7.12'!P575+'havelvac 7.13'!P65</f>
        <v>0</v>
      </c>
      <c r="W593" s="228" t="str">
        <f t="shared" si="70"/>
        <v xml:space="preserve"> </v>
      </c>
      <c r="X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8" t="str">
        <f t="shared" si="71"/>
        <v xml:space="preserve"> </v>
      </c>
      <c r="Z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8" t="str">
        <f t="shared" si="72"/>
        <v xml:space="preserve"> </v>
      </c>
      <c r="AB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6" customFormat="1" ht="12.75">
      <c r="A594" s="183" t="str">
        <f t="shared" si="66"/>
        <v>71100901000001</v>
      </c>
      <c r="B594" s="184" t="s">
        <v>439</v>
      </c>
      <c r="C594" s="133" t="s">
        <v>189</v>
      </c>
      <c r="D594" s="132" t="s">
        <v>187</v>
      </c>
      <c r="E594" s="131" t="s">
        <v>106</v>
      </c>
      <c r="F594" s="185" t="s">
        <v>441</v>
      </c>
      <c r="G594" s="186" t="s">
        <v>96</v>
      </c>
      <c r="H594" s="16"/>
      <c r="I594" s="24"/>
      <c r="J594" s="25"/>
      <c r="K594" s="25"/>
      <c r="L594" s="29" t="s">
        <v>108</v>
      </c>
      <c r="M594" s="43"/>
      <c r="N594" s="189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594" s="189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594" s="226" t="str">
        <f t="shared" si="67"/>
        <v xml:space="preserve"> </v>
      </c>
      <c r="Q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6" t="str">
        <f t="shared" si="68"/>
        <v xml:space="preserve"> </v>
      </c>
      <c r="S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6" t="str">
        <f t="shared" si="69"/>
        <v xml:space="preserve"> </v>
      </c>
      <c r="U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9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594" s="226" t="str">
        <f t="shared" si="70"/>
        <v xml:space="preserve"> </v>
      </c>
      <c r="X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6" t="str">
        <f t="shared" si="71"/>
        <v xml:space="preserve"> </v>
      </c>
      <c r="Z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6" t="str">
        <f t="shared" si="72"/>
        <v xml:space="preserve"> </v>
      </c>
      <c r="AB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7" customFormat="1" ht="40.5">
      <c r="A595" s="183" t="str">
        <f t="shared" si="66"/>
        <v>71100901010000</v>
      </c>
      <c r="B595" s="184" t="s">
        <v>439</v>
      </c>
      <c r="C595" s="133" t="s">
        <v>189</v>
      </c>
      <c r="D595" s="132" t="s">
        <v>187</v>
      </c>
      <c r="E595" s="131" t="s">
        <v>106</v>
      </c>
      <c r="F595" s="185" t="s">
        <v>106</v>
      </c>
      <c r="G595" s="186" t="s">
        <v>440</v>
      </c>
      <c r="H595" s="145"/>
      <c r="I595" s="146"/>
      <c r="J595" s="147"/>
      <c r="K595" s="147"/>
      <c r="L595" s="26" t="s">
        <v>352</v>
      </c>
      <c r="M595" s="27"/>
      <c r="N595" s="196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595" s="196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595" s="229" t="str">
        <f t="shared" si="67"/>
        <v xml:space="preserve"> </v>
      </c>
      <c r="Q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9" t="str">
        <f t="shared" si="68"/>
        <v xml:space="preserve"> </v>
      </c>
      <c r="S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9" t="str">
        <f t="shared" si="69"/>
        <v xml:space="preserve"> </v>
      </c>
      <c r="U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6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595" s="229" t="str">
        <f t="shared" si="70"/>
        <v xml:space="preserve"> </v>
      </c>
      <c r="X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9" t="str">
        <f t="shared" si="71"/>
        <v xml:space="preserve"> </v>
      </c>
      <c r="Z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9" t="str">
        <f t="shared" si="72"/>
        <v xml:space="preserve"> </v>
      </c>
      <c r="AB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6" customFormat="1">
      <c r="A596" s="183" t="str">
        <f t="shared" si="66"/>
        <v>71100901014111</v>
      </c>
      <c r="B596" s="184" t="s">
        <v>439</v>
      </c>
      <c r="C596" s="133" t="s">
        <v>189</v>
      </c>
      <c r="D596" s="132" t="s">
        <v>187</v>
      </c>
      <c r="E596" s="131" t="s">
        <v>106</v>
      </c>
      <c r="F596" s="185" t="s">
        <v>106</v>
      </c>
      <c r="G596" s="130">
        <v>4111</v>
      </c>
      <c r="H596" s="16"/>
      <c r="I596" s="24"/>
      <c r="J596" s="25"/>
      <c r="K596" s="25"/>
      <c r="L596" s="28" t="s">
        <v>112</v>
      </c>
      <c r="M596" s="43">
        <v>4111</v>
      </c>
      <c r="N596" s="182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596" s="182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596" s="230" t="str">
        <f t="shared" si="67"/>
        <v xml:space="preserve"> </v>
      </c>
      <c r="Q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30" t="str">
        <f t="shared" si="68"/>
        <v xml:space="preserve"> </v>
      </c>
      <c r="S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30" t="str">
        <f t="shared" si="69"/>
        <v xml:space="preserve"> </v>
      </c>
      <c r="U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2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596" s="230" t="str">
        <f t="shared" si="70"/>
        <v xml:space="preserve"> </v>
      </c>
      <c r="X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30" t="str">
        <f t="shared" si="71"/>
        <v xml:space="preserve"> </v>
      </c>
      <c r="Z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30" t="str">
        <f t="shared" si="72"/>
        <v xml:space="preserve"> </v>
      </c>
      <c r="AB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6" customFormat="1">
      <c r="A597" s="183" t="str">
        <f t="shared" si="66"/>
        <v>71100901014212</v>
      </c>
      <c r="B597" s="184" t="s">
        <v>439</v>
      </c>
      <c r="C597" s="133" t="s">
        <v>189</v>
      </c>
      <c r="D597" s="132" t="s">
        <v>187</v>
      </c>
      <c r="E597" s="131" t="s">
        <v>106</v>
      </c>
      <c r="F597" s="185" t="s">
        <v>106</v>
      </c>
      <c r="G597" s="130">
        <v>4212</v>
      </c>
      <c r="H597" s="16"/>
      <c r="I597" s="24"/>
      <c r="J597" s="25"/>
      <c r="K597" s="25"/>
      <c r="L597" s="28" t="s">
        <v>114</v>
      </c>
      <c r="M597" s="43">
        <v>4212</v>
      </c>
      <c r="N597" s="182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597" s="182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597" s="230" t="str">
        <f t="shared" si="67"/>
        <v xml:space="preserve"> </v>
      </c>
      <c r="Q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30" t="str">
        <f t="shared" si="68"/>
        <v xml:space="preserve"> </v>
      </c>
      <c r="S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30" t="str">
        <f t="shared" si="69"/>
        <v xml:space="preserve"> </v>
      </c>
      <c r="U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2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597" s="230" t="str">
        <f t="shared" si="70"/>
        <v xml:space="preserve"> </v>
      </c>
      <c r="X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30" t="str">
        <f t="shared" si="71"/>
        <v xml:space="preserve"> </v>
      </c>
      <c r="Z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30" t="str">
        <f t="shared" si="72"/>
        <v xml:space="preserve"> </v>
      </c>
      <c r="AB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6" customFormat="1">
      <c r="A598" s="183" t="str">
        <f t="shared" si="66"/>
        <v>71100901014213</v>
      </c>
      <c r="B598" s="184" t="s">
        <v>439</v>
      </c>
      <c r="C598" s="133" t="s">
        <v>189</v>
      </c>
      <c r="D598" s="132" t="s">
        <v>187</v>
      </c>
      <c r="E598" s="131" t="s">
        <v>106</v>
      </c>
      <c r="F598" s="185" t="s">
        <v>106</v>
      </c>
      <c r="G598" s="130">
        <v>4213</v>
      </c>
      <c r="H598" s="16"/>
      <c r="I598" s="24"/>
      <c r="J598" s="25"/>
      <c r="K598" s="25"/>
      <c r="L598" s="28" t="s">
        <v>115</v>
      </c>
      <c r="M598" s="43">
        <v>4213</v>
      </c>
      <c r="N598" s="182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598" s="182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598" s="230" t="str">
        <f t="shared" si="67"/>
        <v xml:space="preserve"> </v>
      </c>
      <c r="Q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30" t="str">
        <f t="shared" si="68"/>
        <v xml:space="preserve"> </v>
      </c>
      <c r="S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30" t="str">
        <f t="shared" si="69"/>
        <v xml:space="preserve"> </v>
      </c>
      <c r="U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2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598" s="230" t="str">
        <f t="shared" si="70"/>
        <v xml:space="preserve"> </v>
      </c>
      <c r="X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30" t="str">
        <f t="shared" si="71"/>
        <v xml:space="preserve"> </v>
      </c>
      <c r="Z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30" t="str">
        <f t="shared" si="72"/>
        <v xml:space="preserve"> </v>
      </c>
      <c r="AB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6" customFormat="1">
      <c r="A599" s="183" t="str">
        <f t="shared" si="66"/>
        <v>71100901014214</v>
      </c>
      <c r="B599" s="184" t="s">
        <v>439</v>
      </c>
      <c r="C599" s="133" t="s">
        <v>189</v>
      </c>
      <c r="D599" s="132" t="s">
        <v>187</v>
      </c>
      <c r="E599" s="131" t="s">
        <v>106</v>
      </c>
      <c r="F599" s="185" t="s">
        <v>106</v>
      </c>
      <c r="G599" s="130">
        <v>4214</v>
      </c>
      <c r="H599" s="16"/>
      <c r="I599" s="24"/>
      <c r="J599" s="25"/>
      <c r="K599" s="25"/>
      <c r="L599" s="28" t="s">
        <v>116</v>
      </c>
      <c r="M599" s="12">
        <v>4214</v>
      </c>
      <c r="N599" s="182">
        <f>+'havelvac 7.2'!N581+'havelvac 7.3'!N581+'havelvac 7.4'!N581+'havelvac 7.5'!N581+'havelvac 7.6'!N581+'havelvac 7.7'!N581+'havelvac 7.9'!N581+'havelvac 7.8'!N581+'havelvac 7.10'!N581+'havelvac 7.11'!N581+'havelvac 7.12'!N581+'havelvac 7.13'!N579</f>
        <v>0</v>
      </c>
      <c r="O599" s="182">
        <f>+'havelvac 7.2'!O581+'havelvac 7.3'!O581+'havelvac 7.4'!O581+'havelvac 7.5'!O581+'havelvac 7.6'!O581+'havelvac 7.7'!O581+'havelvac 7.9'!O581+'havelvac 7.8'!O581+'havelvac 7.10'!O581+'havelvac 7.11'!O581+'havelvac 7.12'!O581+'havelvac 7.13'!O579</f>
        <v>0</v>
      </c>
      <c r="P599" s="230" t="str">
        <f t="shared" si="67"/>
        <v xml:space="preserve"> </v>
      </c>
      <c r="Q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30" t="str">
        <f t="shared" si="68"/>
        <v xml:space="preserve"> </v>
      </c>
      <c r="S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30" t="str">
        <f t="shared" si="69"/>
        <v xml:space="preserve"> </v>
      </c>
      <c r="U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2">
        <f>+'havelvac 7.2'!P581+'havelvac 7.3'!P581+'havelvac 7.4'!P581+'havelvac 7.5'!P581+'havelvac 7.6'!P581+'havelvac 7.7'!P581+'havelvac 7.9'!P581+'havelvac 7.8'!P581+'havelvac 7.10'!P581+'havelvac 7.11'!P581+'havelvac 7.12'!P581+'havelvac 7.13'!P579</f>
        <v>0</v>
      </c>
      <c r="W599" s="230" t="str">
        <f t="shared" si="70"/>
        <v xml:space="preserve"> </v>
      </c>
      <c r="X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30" t="str">
        <f t="shared" si="71"/>
        <v xml:space="preserve"> </v>
      </c>
      <c r="Z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30" t="str">
        <f t="shared" si="72"/>
        <v xml:space="preserve"> </v>
      </c>
      <c r="AB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6" customFormat="1">
      <c r="A600" s="183" t="str">
        <f t="shared" si="66"/>
        <v>71100901014216</v>
      </c>
      <c r="B600" s="184" t="s">
        <v>439</v>
      </c>
      <c r="C600" s="133" t="s">
        <v>189</v>
      </c>
      <c r="D600" s="132" t="s">
        <v>187</v>
      </c>
      <c r="E600" s="131" t="s">
        <v>106</v>
      </c>
      <c r="F600" s="185" t="s">
        <v>106</v>
      </c>
      <c r="G600" s="130">
        <v>4216</v>
      </c>
      <c r="H600" s="16"/>
      <c r="I600" s="24"/>
      <c r="J600" s="25"/>
      <c r="K600" s="25"/>
      <c r="L600" s="28" t="s">
        <v>118</v>
      </c>
      <c r="M600" s="12">
        <v>4216</v>
      </c>
      <c r="N600" s="182">
        <f>+'havelvac 7.2'!N582+'havelvac 7.3'!N582+'havelvac 7.4'!N582+'havelvac 7.5'!N582+'havelvac 7.6'!N582+'havelvac 7.7'!N582+'havelvac 7.9'!N582+'havelvac 7.8'!N582+'havelvac 7.10'!N582+'havelvac 7.11'!N582+'havelvac 7.12'!N582+'havelvac 7.13'!N580</f>
        <v>0</v>
      </c>
      <c r="O600" s="182">
        <f>+'havelvac 7.2'!O582+'havelvac 7.3'!O582+'havelvac 7.4'!O582+'havelvac 7.5'!O582+'havelvac 7.6'!O582+'havelvac 7.7'!O582+'havelvac 7.9'!O582+'havelvac 7.8'!O582+'havelvac 7.10'!O582+'havelvac 7.11'!O582+'havelvac 7.12'!O582+'havelvac 7.13'!O580</f>
        <v>0</v>
      </c>
      <c r="P600" s="230" t="str">
        <f t="shared" si="67"/>
        <v xml:space="preserve"> </v>
      </c>
      <c r="Q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30" t="str">
        <f t="shared" si="68"/>
        <v xml:space="preserve"> </v>
      </c>
      <c r="S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30" t="str">
        <f t="shared" si="69"/>
        <v xml:space="preserve"> </v>
      </c>
      <c r="U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2">
        <f>+'havelvac 7.2'!P582+'havelvac 7.3'!P582+'havelvac 7.4'!P582+'havelvac 7.5'!P582+'havelvac 7.6'!P582+'havelvac 7.7'!P582+'havelvac 7.9'!P582+'havelvac 7.8'!P582+'havelvac 7.10'!P582+'havelvac 7.11'!P582+'havelvac 7.12'!P582+'havelvac 7.13'!P580</f>
        <v>0</v>
      </c>
      <c r="W600" s="230" t="str">
        <f t="shared" si="70"/>
        <v xml:space="preserve"> </v>
      </c>
      <c r="X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30" t="str">
        <f t="shared" si="71"/>
        <v xml:space="preserve"> </v>
      </c>
      <c r="Z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30" t="str">
        <f t="shared" si="72"/>
        <v xml:space="preserve"> </v>
      </c>
      <c r="AB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6" customFormat="1">
      <c r="A601" s="183" t="str">
        <f t="shared" si="66"/>
        <v>71100901014221</v>
      </c>
      <c r="B601" s="184" t="s">
        <v>439</v>
      </c>
      <c r="C601" s="133" t="s">
        <v>189</v>
      </c>
      <c r="D601" s="132" t="s">
        <v>187</v>
      </c>
      <c r="E601" s="131" t="s">
        <v>106</v>
      </c>
      <c r="F601" s="185" t="s">
        <v>106</v>
      </c>
      <c r="G601" s="130">
        <v>4221</v>
      </c>
      <c r="H601" s="16"/>
      <c r="I601" s="24"/>
      <c r="J601" s="25"/>
      <c r="K601" s="25"/>
      <c r="L601" s="28" t="s">
        <v>353</v>
      </c>
      <c r="M601" s="12">
        <v>4221</v>
      </c>
      <c r="N601" s="182">
        <f>+'havelvac 7.2'!N583+'havelvac 7.3'!N583+'havelvac 7.4'!N583+'havelvac 7.5'!N583+'havelvac 7.6'!N583+'havelvac 7.7'!N583+'havelvac 7.9'!N583+'havelvac 7.8'!N583+'havelvac 7.10'!N583+'havelvac 7.11'!N583+'havelvac 7.12'!N583+'havelvac 7.13'!N581</f>
        <v>0</v>
      </c>
      <c r="O601" s="182">
        <f>+'havelvac 7.2'!O583+'havelvac 7.3'!O583+'havelvac 7.4'!O583+'havelvac 7.5'!O583+'havelvac 7.6'!O583+'havelvac 7.7'!O583+'havelvac 7.9'!O583+'havelvac 7.8'!O583+'havelvac 7.10'!O583+'havelvac 7.11'!O583+'havelvac 7.12'!O583+'havelvac 7.13'!O581</f>
        <v>0</v>
      </c>
      <c r="P601" s="230" t="str">
        <f t="shared" si="67"/>
        <v xml:space="preserve"> </v>
      </c>
      <c r="Q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30" t="str">
        <f t="shared" si="68"/>
        <v xml:space="preserve"> </v>
      </c>
      <c r="S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30" t="str">
        <f t="shared" si="69"/>
        <v xml:space="preserve"> </v>
      </c>
      <c r="U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2">
        <f>+'havelvac 7.2'!P583+'havelvac 7.3'!P583+'havelvac 7.4'!P583+'havelvac 7.5'!P583+'havelvac 7.6'!P583+'havelvac 7.7'!P583+'havelvac 7.9'!P583+'havelvac 7.8'!P583+'havelvac 7.10'!P583+'havelvac 7.11'!P583+'havelvac 7.12'!P583+'havelvac 7.13'!P581</f>
        <v>0</v>
      </c>
      <c r="W601" s="230" t="str">
        <f t="shared" si="70"/>
        <v xml:space="preserve"> </v>
      </c>
      <c r="X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30" t="str">
        <f t="shared" si="71"/>
        <v xml:space="preserve"> </v>
      </c>
      <c r="Z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30" t="str">
        <f t="shared" si="72"/>
        <v xml:space="preserve"> </v>
      </c>
      <c r="AB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6" customFormat="1" ht="25.5">
      <c r="A602" s="183" t="str">
        <f t="shared" si="66"/>
        <v>71100901014252</v>
      </c>
      <c r="B602" s="184" t="s">
        <v>439</v>
      </c>
      <c r="C602" s="133" t="s">
        <v>189</v>
      </c>
      <c r="D602" s="132" t="s">
        <v>187</v>
      </c>
      <c r="E602" s="131" t="s">
        <v>106</v>
      </c>
      <c r="F602" s="185" t="s">
        <v>106</v>
      </c>
      <c r="G602" s="130">
        <v>4252</v>
      </c>
      <c r="H602" s="16"/>
      <c r="I602" s="24"/>
      <c r="J602" s="25"/>
      <c r="K602" s="25"/>
      <c r="L602" s="28" t="s">
        <v>127</v>
      </c>
      <c r="M602" s="12">
        <v>4252</v>
      </c>
      <c r="N602" s="182">
        <f>+'havelvac 7.2'!N584+'havelvac 7.3'!N584+'havelvac 7.4'!N584+'havelvac 7.5'!N584+'havelvac 7.6'!N584+'havelvac 7.7'!N584+'havelvac 7.9'!N584+'havelvac 7.8'!N584+'havelvac 7.10'!N584+'havelvac 7.11'!N584+'havelvac 7.12'!N584+'havelvac 7.13'!N582</f>
        <v>0</v>
      </c>
      <c r="O602" s="182">
        <f>+'havelvac 7.2'!O584+'havelvac 7.3'!O584+'havelvac 7.4'!O584+'havelvac 7.5'!O584+'havelvac 7.6'!O584+'havelvac 7.7'!O584+'havelvac 7.9'!O584+'havelvac 7.8'!O584+'havelvac 7.10'!O584+'havelvac 7.11'!O584+'havelvac 7.12'!O584+'havelvac 7.13'!O582</f>
        <v>0</v>
      </c>
      <c r="P602" s="230" t="str">
        <f t="shared" si="67"/>
        <v xml:space="preserve"> </v>
      </c>
      <c r="Q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30" t="str">
        <f t="shared" si="68"/>
        <v xml:space="preserve"> </v>
      </c>
      <c r="S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30" t="str">
        <f t="shared" si="69"/>
        <v xml:space="preserve"> </v>
      </c>
      <c r="U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2">
        <f>+'havelvac 7.2'!P584+'havelvac 7.3'!P584+'havelvac 7.4'!P584+'havelvac 7.5'!P584+'havelvac 7.6'!P584+'havelvac 7.7'!P584+'havelvac 7.9'!P584+'havelvac 7.8'!P584+'havelvac 7.10'!P584+'havelvac 7.11'!P584+'havelvac 7.12'!P584+'havelvac 7.13'!P582</f>
        <v>0</v>
      </c>
      <c r="W602" s="230" t="str">
        <f t="shared" si="70"/>
        <v xml:space="preserve"> </v>
      </c>
      <c r="X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30" t="str">
        <f t="shared" si="71"/>
        <v xml:space="preserve"> </v>
      </c>
      <c r="Z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30" t="str">
        <f t="shared" si="72"/>
        <v xml:space="preserve"> </v>
      </c>
      <c r="AB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6" customFormat="1">
      <c r="A603" s="183" t="str">
        <f t="shared" si="66"/>
        <v>71100901014261</v>
      </c>
      <c r="B603" s="184" t="s">
        <v>439</v>
      </c>
      <c r="C603" s="133" t="s">
        <v>189</v>
      </c>
      <c r="D603" s="132" t="s">
        <v>187</v>
      </c>
      <c r="E603" s="131" t="s">
        <v>106</v>
      </c>
      <c r="F603" s="185" t="s">
        <v>106</v>
      </c>
      <c r="G603" s="130">
        <v>4261</v>
      </c>
      <c r="H603" s="16"/>
      <c r="I603" s="24"/>
      <c r="J603" s="25"/>
      <c r="K603" s="25"/>
      <c r="L603" s="28" t="s">
        <v>128</v>
      </c>
      <c r="M603" s="12">
        <v>4261</v>
      </c>
      <c r="N603" s="182">
        <f>+'havelvac 7.2'!N585+'havelvac 7.3'!N585+'havelvac 7.4'!N585+'havelvac 7.5'!N585+'havelvac 7.6'!N585+'havelvac 7.7'!N585+'havelvac 7.9'!N585+'havelvac 7.8'!N585+'havelvac 7.10'!N585+'havelvac 7.11'!N585+'havelvac 7.12'!N585+'havelvac 7.13'!N583</f>
        <v>0</v>
      </c>
      <c r="O603" s="182">
        <f>+'havelvac 7.2'!O585+'havelvac 7.3'!O585+'havelvac 7.4'!O585+'havelvac 7.5'!O585+'havelvac 7.6'!O585+'havelvac 7.7'!O585+'havelvac 7.9'!O585+'havelvac 7.8'!O585+'havelvac 7.10'!O585+'havelvac 7.11'!O585+'havelvac 7.12'!O585+'havelvac 7.13'!O583</f>
        <v>0</v>
      </c>
      <c r="P603" s="230" t="str">
        <f t="shared" si="67"/>
        <v xml:space="preserve"> </v>
      </c>
      <c r="Q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30" t="str">
        <f t="shared" si="68"/>
        <v xml:space="preserve"> </v>
      </c>
      <c r="S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30" t="str">
        <f t="shared" si="69"/>
        <v xml:space="preserve"> </v>
      </c>
      <c r="U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2">
        <f>+'havelvac 7.2'!P585+'havelvac 7.3'!P585+'havelvac 7.4'!P585+'havelvac 7.5'!P585+'havelvac 7.6'!P585+'havelvac 7.7'!P585+'havelvac 7.9'!P585+'havelvac 7.8'!P585+'havelvac 7.10'!P585+'havelvac 7.11'!P585+'havelvac 7.12'!P585+'havelvac 7.13'!P583</f>
        <v>0</v>
      </c>
      <c r="W603" s="230" t="str">
        <f t="shared" si="70"/>
        <v xml:space="preserve"> </v>
      </c>
      <c r="X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30" t="str">
        <f t="shared" si="71"/>
        <v xml:space="preserve"> </v>
      </c>
      <c r="Z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30" t="str">
        <f t="shared" si="72"/>
        <v xml:space="preserve"> </v>
      </c>
      <c r="AB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6" customFormat="1">
      <c r="A604" s="183" t="str">
        <f t="shared" si="66"/>
        <v>71100901014264</v>
      </c>
      <c r="B604" s="184" t="s">
        <v>439</v>
      </c>
      <c r="C604" s="133" t="s">
        <v>189</v>
      </c>
      <c r="D604" s="132" t="s">
        <v>187</v>
      </c>
      <c r="E604" s="131" t="s">
        <v>106</v>
      </c>
      <c r="F604" s="185" t="s">
        <v>106</v>
      </c>
      <c r="G604" s="130">
        <v>4264</v>
      </c>
      <c r="H604" s="16"/>
      <c r="I604" s="24"/>
      <c r="J604" s="25"/>
      <c r="K604" s="25"/>
      <c r="L604" s="28" t="s">
        <v>129</v>
      </c>
      <c r="M604" s="12">
        <v>4264</v>
      </c>
      <c r="N604" s="182">
        <f>+'havelvac 7.2'!N586+'havelvac 7.3'!N586+'havelvac 7.4'!N586+'havelvac 7.5'!N586+'havelvac 7.6'!N586+'havelvac 7.7'!N586+'havelvac 7.9'!N586+'havelvac 7.8'!N586+'havelvac 7.10'!N586+'havelvac 7.11'!N586+'havelvac 7.12'!N586+'havelvac 7.13'!N584</f>
        <v>0</v>
      </c>
      <c r="O604" s="182">
        <f>+'havelvac 7.2'!O586+'havelvac 7.3'!O586+'havelvac 7.4'!O586+'havelvac 7.5'!O586+'havelvac 7.6'!O586+'havelvac 7.7'!O586+'havelvac 7.9'!O586+'havelvac 7.8'!O586+'havelvac 7.10'!O586+'havelvac 7.11'!O586+'havelvac 7.12'!O586+'havelvac 7.13'!O584</f>
        <v>0</v>
      </c>
      <c r="P604" s="230" t="str">
        <f t="shared" si="67"/>
        <v xml:space="preserve"> </v>
      </c>
      <c r="Q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30" t="str">
        <f t="shared" si="68"/>
        <v xml:space="preserve"> </v>
      </c>
      <c r="S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30" t="str">
        <f t="shared" si="69"/>
        <v xml:space="preserve"> </v>
      </c>
      <c r="U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2">
        <f>+'havelvac 7.2'!P586+'havelvac 7.3'!P586+'havelvac 7.4'!P586+'havelvac 7.5'!P586+'havelvac 7.6'!P586+'havelvac 7.7'!P586+'havelvac 7.9'!P586+'havelvac 7.8'!P586+'havelvac 7.10'!P586+'havelvac 7.11'!P586+'havelvac 7.12'!P586+'havelvac 7.13'!P584</f>
        <v>0</v>
      </c>
      <c r="W604" s="230" t="str">
        <f t="shared" si="70"/>
        <v xml:space="preserve"> </v>
      </c>
      <c r="X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30" t="str">
        <f t="shared" si="71"/>
        <v xml:space="preserve"> </v>
      </c>
      <c r="Z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30" t="str">
        <f t="shared" si="72"/>
        <v xml:space="preserve"> </v>
      </c>
      <c r="AB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6" customFormat="1">
      <c r="A605" s="183" t="str">
        <f t="shared" si="66"/>
        <v>71100901014267</v>
      </c>
      <c r="B605" s="184" t="s">
        <v>439</v>
      </c>
      <c r="C605" s="133" t="s">
        <v>189</v>
      </c>
      <c r="D605" s="132" t="s">
        <v>187</v>
      </c>
      <c r="E605" s="131" t="s">
        <v>106</v>
      </c>
      <c r="F605" s="185" t="s">
        <v>106</v>
      </c>
      <c r="G605" s="130">
        <v>4267</v>
      </c>
      <c r="H605" s="16"/>
      <c r="I605" s="24"/>
      <c r="J605" s="25"/>
      <c r="K605" s="25"/>
      <c r="L605" s="28" t="s">
        <v>130</v>
      </c>
      <c r="M605" s="12">
        <v>4267</v>
      </c>
      <c r="N605" s="182">
        <f>+'havelvac 7.2'!N588+'havelvac 7.3'!N588+'havelvac 7.4'!N588+'havelvac 7.5'!N588+'havelvac 7.6'!N588+'havelvac 7.7'!N588+'havelvac 7.9'!N588+'havelvac 7.8'!N588+'havelvac 7.10'!N588+'havelvac 7.11'!N588+'havelvac 7.12'!N588+'havelvac 7.13'!N585</f>
        <v>0</v>
      </c>
      <c r="O605" s="182">
        <f>+'havelvac 7.2'!O588+'havelvac 7.3'!O588+'havelvac 7.4'!O588+'havelvac 7.5'!O588+'havelvac 7.6'!O588+'havelvac 7.7'!O588+'havelvac 7.9'!O588+'havelvac 7.8'!O588+'havelvac 7.10'!O588+'havelvac 7.11'!O588+'havelvac 7.12'!O588+'havelvac 7.13'!O585</f>
        <v>0</v>
      </c>
      <c r="P605" s="230" t="str">
        <f t="shared" si="67"/>
        <v xml:space="preserve"> </v>
      </c>
      <c r="Q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30" t="str">
        <f t="shared" si="68"/>
        <v xml:space="preserve"> </v>
      </c>
      <c r="S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30" t="str">
        <f t="shared" si="69"/>
        <v xml:space="preserve"> </v>
      </c>
      <c r="U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2">
        <f>+'havelvac 7.2'!P588+'havelvac 7.3'!P588+'havelvac 7.4'!P588+'havelvac 7.5'!P588+'havelvac 7.6'!P588+'havelvac 7.7'!P588+'havelvac 7.9'!P588+'havelvac 7.8'!P588+'havelvac 7.10'!P588+'havelvac 7.11'!P588+'havelvac 7.12'!P588+'havelvac 7.13'!P585</f>
        <v>0</v>
      </c>
      <c r="W605" s="230" t="str">
        <f t="shared" si="70"/>
        <v xml:space="preserve"> </v>
      </c>
      <c r="X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30" t="str">
        <f t="shared" si="71"/>
        <v xml:space="preserve"> </v>
      </c>
      <c r="Z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30" t="str">
        <f t="shared" si="72"/>
        <v xml:space="preserve"> </v>
      </c>
      <c r="AB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6" customFormat="1">
      <c r="A606" s="183" t="str">
        <f t="shared" si="66"/>
        <v>71100901014823</v>
      </c>
      <c r="B606" s="184" t="s">
        <v>439</v>
      </c>
      <c r="C606" s="133" t="s">
        <v>189</v>
      </c>
      <c r="D606" s="132" t="s">
        <v>187</v>
      </c>
      <c r="E606" s="131" t="s">
        <v>106</v>
      </c>
      <c r="F606" s="185" t="s">
        <v>106</v>
      </c>
      <c r="G606" s="130">
        <v>4823</v>
      </c>
      <c r="H606" s="16"/>
      <c r="I606" s="24"/>
      <c r="J606" s="25"/>
      <c r="K606" s="25"/>
      <c r="L606" s="28" t="s">
        <v>133</v>
      </c>
      <c r="M606" s="11">
        <v>4823</v>
      </c>
      <c r="N606" s="182">
        <f>+'havelvac 7.2'!N589+'havelvac 7.3'!N589+'havelvac 7.4'!N589+'havelvac 7.5'!N589+'havelvac 7.6'!N589+'havelvac 7.7'!N589+'havelvac 7.9'!N589+'havelvac 7.8'!N589+'havelvac 7.10'!N589+'havelvac 7.11'!N589+'havelvac 7.12'!N589+'havelvac 7.13'!N586</f>
        <v>0</v>
      </c>
      <c r="O606" s="182">
        <f>+'havelvac 7.2'!O589+'havelvac 7.3'!O589+'havelvac 7.4'!O589+'havelvac 7.5'!O589+'havelvac 7.6'!O589+'havelvac 7.7'!O589+'havelvac 7.9'!O589+'havelvac 7.8'!O589+'havelvac 7.10'!O589+'havelvac 7.11'!O589+'havelvac 7.12'!O589+'havelvac 7.13'!O586</f>
        <v>0</v>
      </c>
      <c r="P606" s="230" t="str">
        <f t="shared" si="67"/>
        <v xml:space="preserve"> </v>
      </c>
      <c r="Q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30" t="str">
        <f t="shared" si="68"/>
        <v xml:space="preserve"> </v>
      </c>
      <c r="S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30" t="str">
        <f t="shared" si="69"/>
        <v xml:space="preserve"> </v>
      </c>
      <c r="U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2">
        <f>+'havelvac 7.2'!P589+'havelvac 7.3'!P589+'havelvac 7.4'!P589+'havelvac 7.5'!P589+'havelvac 7.6'!P589+'havelvac 7.7'!P589+'havelvac 7.9'!P589+'havelvac 7.8'!P589+'havelvac 7.10'!P589+'havelvac 7.11'!P589+'havelvac 7.12'!P589+'havelvac 7.13'!P586</f>
        <v>0</v>
      </c>
      <c r="W606" s="230" t="str">
        <f t="shared" si="70"/>
        <v xml:space="preserve"> </v>
      </c>
      <c r="X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30" t="str">
        <f t="shared" si="71"/>
        <v xml:space="preserve"> </v>
      </c>
      <c r="Z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30" t="str">
        <f t="shared" si="72"/>
        <v xml:space="preserve"> </v>
      </c>
      <c r="AB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6" customFormat="1" hidden="1">
      <c r="A607" s="183" t="str">
        <f t="shared" si="66"/>
        <v>71100901014861</v>
      </c>
      <c r="B607" s="184" t="s">
        <v>439</v>
      </c>
      <c r="C607" s="133" t="s">
        <v>189</v>
      </c>
      <c r="D607" s="132" t="s">
        <v>187</v>
      </c>
      <c r="E607" s="131" t="s">
        <v>106</v>
      </c>
      <c r="F607" s="185" t="s">
        <v>106</v>
      </c>
      <c r="G607" s="130">
        <v>4861</v>
      </c>
      <c r="H607" s="16"/>
      <c r="I607" s="24"/>
      <c r="J607" s="25"/>
      <c r="K607" s="25"/>
      <c r="L607" s="29" t="s">
        <v>134</v>
      </c>
      <c r="M607" s="30">
        <v>4861</v>
      </c>
      <c r="N607" s="182">
        <f>+'havelvac 7.2'!N595+'havelvac 7.3'!N595+'havelvac 7.4'!N595+'havelvac 7.5'!N595+'havelvac 7.6'!N595+'havelvac 7.7'!N595+'havelvac 7.9'!N595+'havelvac 7.8'!N595+'havelvac 7.10'!N595+'havelvac 7.11'!N595+'havelvac 7.12'!N595+'havelvac 7.13'!N588</f>
        <v>0</v>
      </c>
      <c r="O607" s="182">
        <f>+'havelvac 7.2'!O595+'havelvac 7.3'!O595+'havelvac 7.4'!O595+'havelvac 7.5'!O595+'havelvac 7.6'!O595+'havelvac 7.7'!O595+'havelvac 7.9'!O595+'havelvac 7.8'!O595+'havelvac 7.10'!O595+'havelvac 7.11'!O595+'havelvac 7.12'!O595+'havelvac 7.13'!O588</f>
        <v>0</v>
      </c>
      <c r="P607" s="230" t="str">
        <f t="shared" si="67"/>
        <v xml:space="preserve"> </v>
      </c>
      <c r="Q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30" t="str">
        <f t="shared" si="68"/>
        <v xml:space="preserve"> </v>
      </c>
      <c r="S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30" t="str">
        <f t="shared" si="69"/>
        <v xml:space="preserve"> </v>
      </c>
      <c r="U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2">
        <f>+'havelvac 7.2'!P595+'havelvac 7.3'!P595+'havelvac 7.4'!P595+'havelvac 7.5'!P595+'havelvac 7.6'!P595+'havelvac 7.7'!P595+'havelvac 7.9'!P595+'havelvac 7.8'!P595+'havelvac 7.10'!P595+'havelvac 7.11'!P595+'havelvac 7.12'!P595+'havelvac 7.13'!P588</f>
        <v>0</v>
      </c>
      <c r="W607" s="230" t="str">
        <f t="shared" si="70"/>
        <v xml:space="preserve"> </v>
      </c>
      <c r="X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30" t="str">
        <f t="shared" si="71"/>
        <v xml:space="preserve"> </v>
      </c>
      <c r="Z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30" t="str">
        <f t="shared" si="72"/>
        <v xml:space="preserve"> </v>
      </c>
      <c r="AB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6" customFormat="1" hidden="1">
      <c r="A608" s="183" t="str">
        <f t="shared" si="66"/>
        <v>71100901015122</v>
      </c>
      <c r="B608" s="184" t="s">
        <v>439</v>
      </c>
      <c r="C608" s="133" t="s">
        <v>189</v>
      </c>
      <c r="D608" s="132" t="s">
        <v>187</v>
      </c>
      <c r="E608" s="131" t="s">
        <v>106</v>
      </c>
      <c r="F608" s="185" t="s">
        <v>106</v>
      </c>
      <c r="G608" s="130">
        <v>5122</v>
      </c>
      <c r="H608" s="16"/>
      <c r="I608" s="24"/>
      <c r="J608" s="25"/>
      <c r="K608" s="25"/>
      <c r="L608" s="28" t="s">
        <v>136</v>
      </c>
      <c r="M608" s="11">
        <v>5122</v>
      </c>
      <c r="N608" s="182">
        <f>+'havelvac 7.2'!N596+'havelvac 7.3'!N596+'havelvac 7.4'!N596+'havelvac 7.5'!N596+'havelvac 7.6'!N596+'havelvac 7.7'!N596+'havelvac 7.9'!N596+'havelvac 7.8'!N596+'havelvac 7.10'!N596+'havelvac 7.11'!N596+'havelvac 7.12'!N596+'havelvac 7.13'!N589</f>
        <v>0</v>
      </c>
      <c r="O608" s="182">
        <f>+'havelvac 7.2'!O596+'havelvac 7.3'!O596+'havelvac 7.4'!O596+'havelvac 7.5'!O596+'havelvac 7.6'!O596+'havelvac 7.7'!O596+'havelvac 7.9'!O596+'havelvac 7.8'!O596+'havelvac 7.10'!O596+'havelvac 7.11'!O596+'havelvac 7.12'!O596+'havelvac 7.13'!O589</f>
        <v>0</v>
      </c>
      <c r="P608" s="230" t="str">
        <f t="shared" si="67"/>
        <v xml:space="preserve"> </v>
      </c>
      <c r="Q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30" t="str">
        <f t="shared" si="68"/>
        <v xml:space="preserve"> </v>
      </c>
      <c r="S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30" t="str">
        <f t="shared" si="69"/>
        <v xml:space="preserve"> </v>
      </c>
      <c r="U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2">
        <f>+'havelvac 7.2'!P596+'havelvac 7.3'!P596+'havelvac 7.4'!P596+'havelvac 7.5'!P596+'havelvac 7.6'!P596+'havelvac 7.7'!P596+'havelvac 7.9'!P596+'havelvac 7.8'!P596+'havelvac 7.10'!P596+'havelvac 7.11'!P596+'havelvac 7.12'!P596+'havelvac 7.13'!P589</f>
        <v>0</v>
      </c>
      <c r="W608" s="230" t="str">
        <f t="shared" si="70"/>
        <v xml:space="preserve"> </v>
      </c>
      <c r="X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30" t="str">
        <f t="shared" si="71"/>
        <v xml:space="preserve"> </v>
      </c>
      <c r="Z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30" t="str">
        <f t="shared" si="72"/>
        <v xml:space="preserve"> </v>
      </c>
      <c r="AB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2" customFormat="1" ht="25.5">
      <c r="A609" s="183" t="str">
        <f t="shared" ref="A609:A622" si="73">CONCATENATE(B609,C609,D609,E609,F609,G609)</f>
        <v>71100902000000</v>
      </c>
      <c r="B609" s="184" t="s">
        <v>439</v>
      </c>
      <c r="C609" s="133" t="s">
        <v>189</v>
      </c>
      <c r="D609" s="132" t="s">
        <v>187</v>
      </c>
      <c r="E609" s="131" t="s">
        <v>140</v>
      </c>
      <c r="F609" s="185" t="s">
        <v>441</v>
      </c>
      <c r="G609" s="186" t="s">
        <v>440</v>
      </c>
      <c r="H609" s="150" t="s">
        <v>354</v>
      </c>
      <c r="I609" s="151" t="s">
        <v>189</v>
      </c>
      <c r="J609" s="152">
        <v>9</v>
      </c>
      <c r="K609" s="152">
        <v>2</v>
      </c>
      <c r="L609" s="153" t="s">
        <v>355</v>
      </c>
      <c r="M609" s="154"/>
      <c r="N609" s="191">
        <f>+'havelvac 7.2'!N597+'havelvac 7.3'!N597+'havelvac 7.4'!N597+'havelvac 7.5'!N597+'havelvac 7.6'!N597+'havelvac 7.7'!N597+'havelvac 7.9'!N597+'havelvac 7.8'!N597+'havelvac 7.10'!N597+'havelvac 7.11'!N597+'havelvac 7.12'!N597+'havelvac 7.13'!N595</f>
        <v>0</v>
      </c>
      <c r="O609" s="191">
        <f>+'havelvac 7.2'!O597+'havelvac 7.3'!O597+'havelvac 7.4'!O597+'havelvac 7.5'!O597+'havelvac 7.6'!O597+'havelvac 7.7'!O597+'havelvac 7.9'!O597+'havelvac 7.8'!O597+'havelvac 7.10'!O597+'havelvac 7.11'!O597+'havelvac 7.12'!O597+'havelvac 7.13'!O595</f>
        <v>0</v>
      </c>
      <c r="P609" s="228" t="str">
        <f t="shared" si="67"/>
        <v xml:space="preserve"> </v>
      </c>
      <c r="Q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8" t="str">
        <f t="shared" si="68"/>
        <v xml:space="preserve"> </v>
      </c>
      <c r="S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8" t="str">
        <f t="shared" si="69"/>
        <v xml:space="preserve"> </v>
      </c>
      <c r="U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1">
        <f>+'havelvac 7.2'!P597+'havelvac 7.3'!P597+'havelvac 7.4'!P597+'havelvac 7.5'!P597+'havelvac 7.6'!P597+'havelvac 7.7'!P597+'havelvac 7.9'!P597+'havelvac 7.8'!P597+'havelvac 7.10'!P597+'havelvac 7.11'!P597+'havelvac 7.12'!P597+'havelvac 7.13'!P595</f>
        <v>0</v>
      </c>
      <c r="W609" s="228" t="str">
        <f t="shared" si="70"/>
        <v xml:space="preserve"> </v>
      </c>
      <c r="X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8" t="str">
        <f t="shared" si="71"/>
        <v xml:space="preserve"> </v>
      </c>
      <c r="Z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8" t="str">
        <f t="shared" si="72"/>
        <v xml:space="preserve"> </v>
      </c>
      <c r="AB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6" customFormat="1" ht="12.75">
      <c r="A610" s="183" t="str">
        <f t="shared" si="73"/>
        <v>71100902000001</v>
      </c>
      <c r="B610" s="184" t="s">
        <v>439</v>
      </c>
      <c r="C610" s="133" t="s">
        <v>189</v>
      </c>
      <c r="D610" s="132" t="s">
        <v>187</v>
      </c>
      <c r="E610" s="131" t="s">
        <v>140</v>
      </c>
      <c r="F610" s="185" t="s">
        <v>441</v>
      </c>
      <c r="G610" s="186" t="s">
        <v>96</v>
      </c>
      <c r="H610" s="24"/>
      <c r="I610" s="24"/>
      <c r="J610" s="25"/>
      <c r="K610" s="25"/>
      <c r="L610" s="29" t="s">
        <v>108</v>
      </c>
      <c r="M610" s="30"/>
      <c r="N610" s="189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10" s="189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10" s="226" t="str">
        <f t="shared" si="67"/>
        <v xml:space="preserve"> </v>
      </c>
      <c r="Q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6" t="str">
        <f t="shared" si="68"/>
        <v xml:space="preserve"> </v>
      </c>
      <c r="S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6" t="str">
        <f t="shared" si="69"/>
        <v xml:space="preserve"> </v>
      </c>
      <c r="U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9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10" s="226" t="str">
        <f t="shared" si="70"/>
        <v xml:space="preserve"> </v>
      </c>
      <c r="X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6" t="str">
        <f t="shared" si="71"/>
        <v xml:space="preserve"> </v>
      </c>
      <c r="Z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6" t="str">
        <f t="shared" si="72"/>
        <v xml:space="preserve"> </v>
      </c>
      <c r="AB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7" customFormat="1" ht="40.5" hidden="1">
      <c r="A611" s="183" t="str">
        <f t="shared" si="73"/>
        <v>71100902010000</v>
      </c>
      <c r="B611" s="184" t="s">
        <v>439</v>
      </c>
      <c r="C611" s="133" t="s">
        <v>189</v>
      </c>
      <c r="D611" s="132" t="s">
        <v>187</v>
      </c>
      <c r="E611" s="131" t="s">
        <v>140</v>
      </c>
      <c r="F611" s="185" t="s">
        <v>106</v>
      </c>
      <c r="G611" s="186" t="s">
        <v>440</v>
      </c>
      <c r="H611" s="145"/>
      <c r="I611" s="146"/>
      <c r="J611" s="147"/>
      <c r="K611" s="147"/>
      <c r="L611" s="26" t="s">
        <v>356</v>
      </c>
      <c r="M611" s="27"/>
      <c r="N611" s="196">
        <f>+'havelvac 7.2'!N601+'havelvac 7.3'!N601+'havelvac 7.4'!N601+'havelvac 7.5'!N601+'havelvac 7.6'!N601+'havelvac 7.7'!N601+'havelvac 7.9'!N601+'havelvac 7.8'!N601+'havelvac 7.10'!N601+'havelvac 7.11'!N601+'havelvac 7.12'!N601+'havelvac 7.13'!N597</f>
        <v>0</v>
      </c>
      <c r="O611" s="196">
        <f>+'havelvac 7.2'!O601+'havelvac 7.3'!O601+'havelvac 7.4'!O601+'havelvac 7.5'!O601+'havelvac 7.6'!O601+'havelvac 7.7'!O601+'havelvac 7.9'!O601+'havelvac 7.8'!O601+'havelvac 7.10'!O601+'havelvac 7.11'!O601+'havelvac 7.12'!O601+'havelvac 7.13'!O597</f>
        <v>0</v>
      </c>
      <c r="P611" s="229" t="str">
        <f t="shared" si="67"/>
        <v xml:space="preserve"> </v>
      </c>
      <c r="Q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9" t="str">
        <f t="shared" si="68"/>
        <v xml:space="preserve"> </v>
      </c>
      <c r="S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9" t="str">
        <f t="shared" si="69"/>
        <v xml:space="preserve"> </v>
      </c>
      <c r="U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6">
        <f>+'havelvac 7.2'!P601+'havelvac 7.3'!P601+'havelvac 7.4'!P601+'havelvac 7.5'!P601+'havelvac 7.6'!P601+'havelvac 7.7'!P601+'havelvac 7.9'!P601+'havelvac 7.8'!P601+'havelvac 7.10'!P601+'havelvac 7.11'!P601+'havelvac 7.12'!P601+'havelvac 7.13'!P597</f>
        <v>0</v>
      </c>
      <c r="W611" s="229" t="str">
        <f t="shared" si="70"/>
        <v xml:space="preserve"> </v>
      </c>
      <c r="X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9" t="str">
        <f t="shared" si="71"/>
        <v xml:space="preserve"> </v>
      </c>
      <c r="Z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9" t="str">
        <f t="shared" si="72"/>
        <v xml:space="preserve"> </v>
      </c>
      <c r="AB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6" customFormat="1" hidden="1">
      <c r="A612" s="183" t="str">
        <f t="shared" si="73"/>
        <v>71100902014729</v>
      </c>
      <c r="B612" s="184" t="s">
        <v>439</v>
      </c>
      <c r="C612" s="133" t="s">
        <v>189</v>
      </c>
      <c r="D612" s="132" t="s">
        <v>187</v>
      </c>
      <c r="E612" s="131" t="s">
        <v>140</v>
      </c>
      <c r="F612" s="185" t="s">
        <v>106</v>
      </c>
      <c r="G612" s="130">
        <v>4729</v>
      </c>
      <c r="H612" s="24"/>
      <c r="I612" s="24"/>
      <c r="J612" s="25"/>
      <c r="K612" s="25"/>
      <c r="L612" s="28" t="s">
        <v>348</v>
      </c>
      <c r="M612" s="11">
        <v>4729</v>
      </c>
      <c r="N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7.13'!N598</f>
        <v>#REF!</v>
      </c>
      <c r="O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7.13'!O598</f>
        <v>#REF!</v>
      </c>
      <c r="P612" s="230" t="str">
        <f t="shared" si="67"/>
        <v xml:space="preserve"> </v>
      </c>
      <c r="Q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30" t="str">
        <f t="shared" si="68"/>
        <v xml:space="preserve"> </v>
      </c>
      <c r="S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30" t="str">
        <f t="shared" si="69"/>
        <v xml:space="preserve"> </v>
      </c>
      <c r="U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7.13'!P598</f>
        <v>#REF!</v>
      </c>
      <c r="W612" s="230" t="str">
        <f t="shared" si="70"/>
        <v xml:space="preserve"> </v>
      </c>
      <c r="X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30" t="str">
        <f t="shared" si="71"/>
        <v xml:space="preserve"> </v>
      </c>
      <c r="Z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30" t="str">
        <f t="shared" si="72"/>
        <v xml:space="preserve"> </v>
      </c>
      <c r="AB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7" customFormat="1" ht="13.5">
      <c r="A613" s="183" t="str">
        <f t="shared" si="73"/>
        <v>71100902020000</v>
      </c>
      <c r="B613" s="184" t="s">
        <v>439</v>
      </c>
      <c r="C613" s="133" t="s">
        <v>189</v>
      </c>
      <c r="D613" s="132" t="s">
        <v>187</v>
      </c>
      <c r="E613" s="131" t="s">
        <v>140</v>
      </c>
      <c r="F613" s="185" t="s">
        <v>140</v>
      </c>
      <c r="G613" s="186" t="s">
        <v>440</v>
      </c>
      <c r="H613" s="145"/>
      <c r="I613" s="146"/>
      <c r="J613" s="147"/>
      <c r="K613" s="147"/>
      <c r="L613" s="26" t="s">
        <v>357</v>
      </c>
      <c r="M613" s="27"/>
      <c r="N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7.13'!N601</f>
        <v>#REF!</v>
      </c>
      <c r="O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7.13'!O601</f>
        <v>#REF!</v>
      </c>
      <c r="P613" s="229" t="str">
        <f t="shared" si="67"/>
        <v xml:space="preserve"> </v>
      </c>
      <c r="Q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9" t="str">
        <f t="shared" si="68"/>
        <v xml:space="preserve"> </v>
      </c>
      <c r="S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9" t="str">
        <f t="shared" si="69"/>
        <v xml:space="preserve"> </v>
      </c>
      <c r="U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7.13'!P601</f>
        <v>#REF!</v>
      </c>
      <c r="W613" s="229" t="str">
        <f t="shared" si="70"/>
        <v xml:space="preserve"> </v>
      </c>
      <c r="X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9" t="str">
        <f t="shared" si="71"/>
        <v xml:space="preserve"> </v>
      </c>
      <c r="Z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9" t="str">
        <f t="shared" si="72"/>
        <v xml:space="preserve"> </v>
      </c>
      <c r="AB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6" customFormat="1">
      <c r="A614" s="183" t="str">
        <f t="shared" si="73"/>
        <v>71100902024215</v>
      </c>
      <c r="B614" s="184" t="s">
        <v>439</v>
      </c>
      <c r="C614" s="133" t="s">
        <v>189</v>
      </c>
      <c r="D614" s="132" t="s">
        <v>187</v>
      </c>
      <c r="E614" s="131" t="s">
        <v>140</v>
      </c>
      <c r="F614" s="185" t="s">
        <v>140</v>
      </c>
      <c r="G614" s="130">
        <v>4215</v>
      </c>
      <c r="H614" s="24"/>
      <c r="I614" s="24"/>
      <c r="J614" s="25"/>
      <c r="K614" s="25"/>
      <c r="L614" s="28" t="s">
        <v>117</v>
      </c>
      <c r="M614" s="11">
        <v>4215</v>
      </c>
      <c r="N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30" t="str">
        <f t="shared" si="67"/>
        <v xml:space="preserve"> </v>
      </c>
      <c r="Q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30" t="str">
        <f t="shared" si="68"/>
        <v xml:space="preserve"> </v>
      </c>
      <c r="S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30" t="str">
        <f t="shared" si="69"/>
        <v xml:space="preserve"> </v>
      </c>
      <c r="U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30" t="str">
        <f t="shared" si="70"/>
        <v xml:space="preserve"> </v>
      </c>
      <c r="X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30" t="str">
        <f t="shared" si="71"/>
        <v xml:space="preserve"> </v>
      </c>
      <c r="Z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30" t="str">
        <f t="shared" si="72"/>
        <v xml:space="preserve"> </v>
      </c>
      <c r="AB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3" customFormat="1" ht="28.5" hidden="1">
      <c r="A615" s="121" t="str">
        <f t="shared" si="73"/>
        <v>71110000000000</v>
      </c>
      <c r="B615" s="123" t="s">
        <v>439</v>
      </c>
      <c r="C615" s="116" t="s">
        <v>104</v>
      </c>
      <c r="D615" s="117" t="s">
        <v>441</v>
      </c>
      <c r="E615" s="126" t="s">
        <v>441</v>
      </c>
      <c r="F615" s="127" t="s">
        <v>441</v>
      </c>
      <c r="G615" s="128" t="s">
        <v>440</v>
      </c>
      <c r="H615" s="172">
        <v>3100</v>
      </c>
      <c r="I615" s="211" t="s">
        <v>104</v>
      </c>
      <c r="J615" s="212">
        <v>0</v>
      </c>
      <c r="K615" s="212">
        <v>0</v>
      </c>
      <c r="L615" s="161" t="s">
        <v>358</v>
      </c>
      <c r="M615" s="173"/>
      <c r="N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5" t="str">
        <f t="shared" si="67"/>
        <v xml:space="preserve"> </v>
      </c>
      <c r="Q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5" t="str">
        <f t="shared" si="68"/>
        <v xml:space="preserve"> </v>
      </c>
      <c r="S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5" t="str">
        <f t="shared" si="69"/>
        <v xml:space="preserve"> </v>
      </c>
      <c r="U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5" t="str">
        <f t="shared" si="70"/>
        <v xml:space="preserve"> </v>
      </c>
      <c r="X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5" t="str">
        <f t="shared" si="71"/>
        <v xml:space="preserve"> </v>
      </c>
      <c r="Z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5" t="str">
        <f t="shared" si="72"/>
        <v xml:space="preserve"> </v>
      </c>
      <c r="AB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1" t="str">
        <f t="shared" si="73"/>
        <v>71110000000001</v>
      </c>
      <c r="B616" s="123" t="s">
        <v>439</v>
      </c>
      <c r="C616" s="116" t="s">
        <v>104</v>
      </c>
      <c r="D616" s="117" t="s">
        <v>441</v>
      </c>
      <c r="E616" s="118" t="s">
        <v>441</v>
      </c>
      <c r="F616" s="119" t="s">
        <v>441</v>
      </c>
      <c r="G616" s="128" t="s">
        <v>96</v>
      </c>
      <c r="H616" s="24"/>
      <c r="I616" s="17"/>
      <c r="J616" s="18"/>
      <c r="K616" s="18"/>
      <c r="L616" s="29" t="s">
        <v>108</v>
      </c>
      <c r="M616" s="30"/>
      <c r="N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2" t="str">
        <f t="shared" si="67"/>
        <v xml:space="preserve"> </v>
      </c>
      <c r="Q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2" t="str">
        <f t="shared" si="68"/>
        <v xml:space="preserve"> </v>
      </c>
      <c r="S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2" t="str">
        <f t="shared" si="69"/>
        <v xml:space="preserve"> </v>
      </c>
      <c r="U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2" t="str">
        <f t="shared" si="70"/>
        <v xml:space="preserve"> </v>
      </c>
      <c r="X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2" t="str">
        <f t="shared" si="71"/>
        <v xml:space="preserve"> </v>
      </c>
      <c r="Z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2" t="str">
        <f t="shared" si="72"/>
        <v xml:space="preserve"> </v>
      </c>
      <c r="AB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8" customFormat="1" ht="13.5" hidden="1">
      <c r="A617" s="183" t="str">
        <f t="shared" si="73"/>
        <v>71110100000000</v>
      </c>
      <c r="B617" s="184" t="s">
        <v>439</v>
      </c>
      <c r="C617" s="133" t="s">
        <v>104</v>
      </c>
      <c r="D617" s="132" t="s">
        <v>106</v>
      </c>
      <c r="E617" s="131" t="s">
        <v>441</v>
      </c>
      <c r="F617" s="185" t="s">
        <v>441</v>
      </c>
      <c r="G617" s="186" t="s">
        <v>440</v>
      </c>
      <c r="H617" s="174">
        <v>3110</v>
      </c>
      <c r="I617" s="165" t="s">
        <v>104</v>
      </c>
      <c r="J617" s="166">
        <v>1</v>
      </c>
      <c r="K617" s="166">
        <v>0</v>
      </c>
      <c r="L617" s="167" t="s">
        <v>365</v>
      </c>
      <c r="M617" s="175"/>
      <c r="N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7" t="str">
        <f t="shared" si="67"/>
        <v xml:space="preserve"> </v>
      </c>
      <c r="Q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7" t="str">
        <f t="shared" si="68"/>
        <v xml:space="preserve"> </v>
      </c>
      <c r="S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7" t="str">
        <f t="shared" si="69"/>
        <v xml:space="preserve"> </v>
      </c>
      <c r="U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7" t="str">
        <f t="shared" si="70"/>
        <v xml:space="preserve"> </v>
      </c>
      <c r="X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7" t="str">
        <f t="shared" si="71"/>
        <v xml:space="preserve"> </v>
      </c>
      <c r="Z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7" t="str">
        <f t="shared" si="72"/>
        <v xml:space="preserve"> </v>
      </c>
      <c r="AB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6" customFormat="1" ht="12.75" hidden="1">
      <c r="A618" s="183" t="str">
        <f t="shared" si="73"/>
        <v>71110100000001</v>
      </c>
      <c r="B618" s="184" t="s">
        <v>439</v>
      </c>
      <c r="C618" s="133" t="s">
        <v>104</v>
      </c>
      <c r="D618" s="132" t="s">
        <v>106</v>
      </c>
      <c r="E618" s="131" t="s">
        <v>441</v>
      </c>
      <c r="F618" s="185" t="s">
        <v>441</v>
      </c>
      <c r="G618" s="186" t="s">
        <v>96</v>
      </c>
      <c r="H618" s="24"/>
      <c r="I618" s="17"/>
      <c r="J618" s="18"/>
      <c r="K618" s="18"/>
      <c r="L618" s="29" t="s">
        <v>110</v>
      </c>
      <c r="M618" s="30"/>
      <c r="N618" s="189" t="e">
        <f>+'havelvac 7.2'!N602+'havelvac 7.3'!N602+'havelvac 7.4'!N602+'havelvac 7.5'!N602+'havelvac 7.6'!N602+'havelvac 7.7'!N602+'havelvac 7.9'!N602+'havelvac 7.8'!N602+'havelvac 7.10'!N602+'havelvac 7.11'!N602+'havelvac 7.12'!N602+'havelvac 7.13'!#REF!</f>
        <v>#REF!</v>
      </c>
      <c r="O618" s="189" t="e">
        <f>+'havelvac 7.2'!O602+'havelvac 7.3'!O602+'havelvac 7.4'!O602+'havelvac 7.5'!O602+'havelvac 7.6'!O602+'havelvac 7.7'!O602+'havelvac 7.9'!O602+'havelvac 7.8'!O602+'havelvac 7.10'!O602+'havelvac 7.11'!O602+'havelvac 7.12'!O602+'havelvac 7.13'!#REF!</f>
        <v>#REF!</v>
      </c>
      <c r="P618" s="226" t="str">
        <f t="shared" si="67"/>
        <v xml:space="preserve"> </v>
      </c>
      <c r="Q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6" t="str">
        <f t="shared" si="68"/>
        <v xml:space="preserve"> </v>
      </c>
      <c r="S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6" t="str">
        <f t="shared" si="69"/>
        <v xml:space="preserve"> </v>
      </c>
      <c r="U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9" t="e">
        <f>+'havelvac 7.2'!P602+'havelvac 7.3'!P602+'havelvac 7.4'!P602+'havelvac 7.5'!P602+'havelvac 7.6'!P602+'havelvac 7.7'!P602+'havelvac 7.9'!P602+'havelvac 7.8'!P602+'havelvac 7.10'!P602+'havelvac 7.11'!P602+'havelvac 7.12'!P602+'havelvac 7.13'!#REF!</f>
        <v>#REF!</v>
      </c>
      <c r="W618" s="226" t="str">
        <f t="shared" si="70"/>
        <v xml:space="preserve"> </v>
      </c>
      <c r="X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6" t="str">
        <f t="shared" si="71"/>
        <v xml:space="preserve"> </v>
      </c>
      <c r="Z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6" t="str">
        <f t="shared" si="72"/>
        <v xml:space="preserve"> </v>
      </c>
      <c r="AB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2" customFormat="1" ht="12.75" hidden="1">
      <c r="A619" s="183" t="str">
        <f t="shared" si="73"/>
        <v>71110102000000</v>
      </c>
      <c r="B619" s="184" t="s">
        <v>439</v>
      </c>
      <c r="C619" s="133" t="s">
        <v>104</v>
      </c>
      <c r="D619" s="132" t="s">
        <v>106</v>
      </c>
      <c r="E619" s="131" t="s">
        <v>140</v>
      </c>
      <c r="F619" s="185" t="s">
        <v>441</v>
      </c>
      <c r="G619" s="186" t="s">
        <v>440</v>
      </c>
      <c r="H619" s="150">
        <v>3112</v>
      </c>
      <c r="I619" s="151" t="s">
        <v>104</v>
      </c>
      <c r="J619" s="152">
        <v>1</v>
      </c>
      <c r="K619" s="152">
        <v>2</v>
      </c>
      <c r="L619" s="153" t="s">
        <v>359</v>
      </c>
      <c r="M619" s="154"/>
      <c r="N619" s="191" t="e">
        <f>+'havelvac 7.2'!N603+'havelvac 7.3'!N603+'havelvac 7.4'!N603+'havelvac 7.5'!N603+'havelvac 7.6'!N603+'havelvac 7.7'!N603+'havelvac 7.9'!N603+'havelvac 7.8'!N603+'havelvac 7.10'!N603+'havelvac 7.11'!N603+'havelvac 7.12'!N603+'havelvac 7.13'!#REF!</f>
        <v>#REF!</v>
      </c>
      <c r="O619" s="191" t="e">
        <f>+'havelvac 7.2'!O603+'havelvac 7.3'!O603+'havelvac 7.4'!O603+'havelvac 7.5'!O603+'havelvac 7.6'!O603+'havelvac 7.7'!O603+'havelvac 7.9'!O603+'havelvac 7.8'!O603+'havelvac 7.10'!O603+'havelvac 7.11'!O603+'havelvac 7.12'!O603+'havelvac 7.13'!#REF!</f>
        <v>#REF!</v>
      </c>
      <c r="P619" s="228" t="str">
        <f t="shared" si="67"/>
        <v xml:space="preserve"> </v>
      </c>
      <c r="Q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8" t="str">
        <f t="shared" si="68"/>
        <v xml:space="preserve"> </v>
      </c>
      <c r="S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8" t="str">
        <f t="shared" si="69"/>
        <v xml:space="preserve"> </v>
      </c>
      <c r="U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1" t="e">
        <f>+'havelvac 7.2'!P603+'havelvac 7.3'!P603+'havelvac 7.4'!P603+'havelvac 7.5'!P603+'havelvac 7.6'!P603+'havelvac 7.7'!P603+'havelvac 7.9'!P603+'havelvac 7.8'!P603+'havelvac 7.10'!P603+'havelvac 7.11'!P603+'havelvac 7.12'!P603+'havelvac 7.13'!#REF!</f>
        <v>#REF!</v>
      </c>
      <c r="W619" s="228" t="str">
        <f t="shared" si="70"/>
        <v xml:space="preserve"> </v>
      </c>
      <c r="X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8" t="str">
        <f t="shared" si="71"/>
        <v xml:space="preserve"> </v>
      </c>
      <c r="Z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8" t="str">
        <f t="shared" si="72"/>
        <v xml:space="preserve"> </v>
      </c>
      <c r="AB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6" customFormat="1" ht="12.75" hidden="1">
      <c r="A620" s="183" t="str">
        <f t="shared" si="73"/>
        <v>71110102000001</v>
      </c>
      <c r="B620" s="184" t="s">
        <v>439</v>
      </c>
      <c r="C620" s="133" t="s">
        <v>104</v>
      </c>
      <c r="D620" s="132" t="s">
        <v>106</v>
      </c>
      <c r="E620" s="131" t="s">
        <v>140</v>
      </c>
      <c r="F620" s="185" t="s">
        <v>441</v>
      </c>
      <c r="G620" s="186" t="s">
        <v>96</v>
      </c>
      <c r="H620" s="24"/>
      <c r="I620" s="24"/>
      <c r="J620" s="25"/>
      <c r="K620" s="25"/>
      <c r="L620" s="29" t="s">
        <v>108</v>
      </c>
      <c r="M620" s="30"/>
      <c r="N620" s="189">
        <f>+'havelvac 7.2'!N604+'havelvac 7.3'!N604+'havelvac 7.4'!N604+'havelvac 7.5'!N604+'havelvac 7.6'!N604+'havelvac 7.7'!N604+'havelvac 7.9'!N604+'havelvac 7.8'!N604+'havelvac 7.10'!N604+'havelvac 7.11'!N604+'havelvac 7.12'!N604+'havelvac 7.13'!N602</f>
        <v>0</v>
      </c>
      <c r="O620" s="189">
        <f>+'havelvac 7.2'!O604+'havelvac 7.3'!O604+'havelvac 7.4'!O604+'havelvac 7.5'!O604+'havelvac 7.6'!O604+'havelvac 7.7'!O604+'havelvac 7.9'!O604+'havelvac 7.8'!O604+'havelvac 7.10'!O604+'havelvac 7.11'!O604+'havelvac 7.12'!O604+'havelvac 7.13'!O602</f>
        <v>0</v>
      </c>
      <c r="P620" s="226" t="str">
        <f t="shared" si="67"/>
        <v xml:space="preserve"> </v>
      </c>
      <c r="Q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6" t="str">
        <f t="shared" si="68"/>
        <v xml:space="preserve"> </v>
      </c>
      <c r="S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6" t="str">
        <f t="shared" si="69"/>
        <v xml:space="preserve"> </v>
      </c>
      <c r="U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9">
        <f>+'havelvac 7.2'!P604+'havelvac 7.3'!P604+'havelvac 7.4'!P604+'havelvac 7.5'!P604+'havelvac 7.6'!P604+'havelvac 7.7'!P604+'havelvac 7.9'!P604+'havelvac 7.8'!P604+'havelvac 7.10'!P604+'havelvac 7.11'!P604+'havelvac 7.12'!P604+'havelvac 7.13'!P602</f>
        <v>0</v>
      </c>
      <c r="W620" s="226" t="str">
        <f t="shared" si="70"/>
        <v xml:space="preserve"> </v>
      </c>
      <c r="X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6" t="str">
        <f t="shared" si="71"/>
        <v xml:space="preserve"> </v>
      </c>
      <c r="Z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6" t="str">
        <f t="shared" si="72"/>
        <v xml:space="preserve"> </v>
      </c>
      <c r="AB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6" customFormat="1" hidden="1">
      <c r="A621" s="183" t="str">
        <f t="shared" si="73"/>
        <v>71110102004891</v>
      </c>
      <c r="B621" s="184" t="s">
        <v>439</v>
      </c>
      <c r="C621" s="133" t="s">
        <v>104</v>
      </c>
      <c r="D621" s="132" t="s">
        <v>106</v>
      </c>
      <c r="E621" s="131" t="s">
        <v>140</v>
      </c>
      <c r="F621" s="185" t="s">
        <v>441</v>
      </c>
      <c r="G621" s="186">
        <v>4891</v>
      </c>
      <c r="H621" s="24"/>
      <c r="I621" s="24"/>
      <c r="J621" s="25"/>
      <c r="K621" s="25"/>
      <c r="L621" s="29" t="s">
        <v>360</v>
      </c>
      <c r="M621" s="30">
        <v>4891</v>
      </c>
      <c r="N621" s="182">
        <f>+'havelvac 7.2'!N605+'havelvac 7.3'!N605+'havelvac 7.4'!N605+'havelvac 7.5'!N605+'havelvac 7.6'!N605+'havelvac 7.7'!N605+'havelvac 7.9'!N605+'havelvac 7.8'!N605+'havelvac 7.10'!N605+'havelvac 7.11'!N605+'havelvac 7.12'!N605+'havelvac 7.13'!N603</f>
        <v>0</v>
      </c>
      <c r="O621" s="182">
        <f>+'havelvac 7.2'!O605+'havelvac 7.3'!O605+'havelvac 7.4'!O605+'havelvac 7.5'!O605+'havelvac 7.6'!O605+'havelvac 7.7'!O605+'havelvac 7.9'!O605+'havelvac 7.8'!O605+'havelvac 7.10'!O605+'havelvac 7.11'!O605+'havelvac 7.12'!O605+'havelvac 7.13'!O603</f>
        <v>0</v>
      </c>
      <c r="P621" s="230" t="str">
        <f t="shared" si="67"/>
        <v xml:space="preserve"> </v>
      </c>
      <c r="Q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30" t="str">
        <f t="shared" si="68"/>
        <v xml:space="preserve"> </v>
      </c>
      <c r="S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30" t="str">
        <f t="shared" si="69"/>
        <v xml:space="preserve"> </v>
      </c>
      <c r="U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2">
        <f>+'havelvac 7.2'!P605+'havelvac 7.3'!P605+'havelvac 7.4'!P605+'havelvac 7.5'!P605+'havelvac 7.6'!P605+'havelvac 7.7'!P605+'havelvac 7.9'!P605+'havelvac 7.8'!P605+'havelvac 7.10'!P605+'havelvac 7.11'!P605+'havelvac 7.12'!P605+'havelvac 7.13'!P603</f>
        <v>0</v>
      </c>
      <c r="W621" s="230" t="str">
        <f t="shared" si="70"/>
        <v xml:space="preserve"> </v>
      </c>
      <c r="X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30" t="str">
        <f t="shared" si="71"/>
        <v xml:space="preserve"> </v>
      </c>
      <c r="Z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30" t="str">
        <f t="shared" si="72"/>
        <v xml:space="preserve"> </v>
      </c>
      <c r="AB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6" customFormat="1" hidden="1">
      <c r="A622" s="183" t="str">
        <f t="shared" si="73"/>
        <v>7111010200x</v>
      </c>
      <c r="B622" s="184" t="s">
        <v>439</v>
      </c>
      <c r="C622" s="133" t="s">
        <v>104</v>
      </c>
      <c r="D622" s="132" t="s">
        <v>106</v>
      </c>
      <c r="E622" s="131" t="s">
        <v>140</v>
      </c>
      <c r="F622" s="185" t="s">
        <v>441</v>
      </c>
      <c r="G622" s="186" t="s">
        <v>361</v>
      </c>
      <c r="H622" s="193"/>
      <c r="I622" s="193"/>
      <c r="J622" s="194"/>
      <c r="K622" s="195"/>
      <c r="L622" s="28" t="s">
        <v>362</v>
      </c>
      <c r="M622" s="11" t="s">
        <v>361</v>
      </c>
      <c r="N622" s="182">
        <f>+'havelvac 7.2'!N606+'havelvac 7.3'!N606+'havelvac 7.4'!N606+'havelvac 7.5'!N606+'havelvac 7.6'!N606+'havelvac 7.7'!N606+'havelvac 7.9'!N606+'havelvac 7.8'!N606+'havelvac 7.10'!N606+'havelvac 7.11'!N606+'havelvac 7.12'!N606+'havelvac 7.13'!N604</f>
        <v>0</v>
      </c>
      <c r="O622" s="182">
        <f>+'havelvac 7.2'!O606+'havelvac 7.3'!O606+'havelvac 7.4'!O606+'havelvac 7.5'!O606+'havelvac 7.6'!O606+'havelvac 7.7'!O606+'havelvac 7.9'!O606+'havelvac 7.8'!O606+'havelvac 7.10'!O606+'havelvac 7.11'!O606+'havelvac 7.12'!O606+'havelvac 7.13'!O604</f>
        <v>0</v>
      </c>
      <c r="P622" s="230" t="str">
        <f t="shared" si="67"/>
        <v xml:space="preserve"> </v>
      </c>
      <c r="Q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30" t="str">
        <f t="shared" si="68"/>
        <v xml:space="preserve"> </v>
      </c>
      <c r="S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30" t="str">
        <f t="shared" si="69"/>
        <v xml:space="preserve"> </v>
      </c>
      <c r="U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2">
        <f>+'havelvac 7.2'!P606+'havelvac 7.3'!P606+'havelvac 7.4'!P606+'havelvac 7.5'!P606+'havelvac 7.6'!P606+'havelvac 7.7'!P606+'havelvac 7.9'!P606+'havelvac 7.8'!P606+'havelvac 7.10'!P606+'havelvac 7.11'!P606+'havelvac 7.12'!P606+'havelvac 7.13'!P604</f>
        <v>0</v>
      </c>
      <c r="W622" s="230" t="str">
        <f t="shared" si="70"/>
        <v xml:space="preserve"> </v>
      </c>
      <c r="X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30" t="str">
        <f t="shared" si="71"/>
        <v xml:space="preserve"> </v>
      </c>
      <c r="Z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30" t="str">
        <f t="shared" si="72"/>
        <v xml:space="preserve"> </v>
      </c>
      <c r="AB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9" customFormat="1">
      <c r="A633" s="121"/>
      <c r="B633" s="115"/>
      <c r="C633" s="116"/>
      <c r="D633" s="117"/>
      <c r="E633" s="118"/>
      <c r="F633" s="119"/>
      <c r="G633" s="120"/>
      <c r="H633" s="5"/>
      <c r="I633" s="39"/>
      <c r="J633" s="40"/>
      <c r="K633" s="41"/>
      <c r="L633" s="37"/>
      <c r="N633" s="38"/>
      <c r="O633" s="38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</row>
    <row r="635" spans="1:256" s="209" customFormat="1">
      <c r="A635" s="121"/>
      <c r="B635" s="115"/>
      <c r="C635" s="116"/>
      <c r="D635" s="117"/>
      <c r="E635" s="118"/>
      <c r="F635" s="119"/>
      <c r="G635" s="120"/>
      <c r="H635" s="5"/>
      <c r="I635" s="39"/>
      <c r="J635" s="40"/>
      <c r="K635" s="41"/>
      <c r="L635" s="37"/>
      <c r="N635" s="38"/>
      <c r="O635" s="38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</row>
    <row r="636" spans="1:256" s="209" customFormat="1">
      <c r="A636" s="121"/>
      <c r="B636" s="115"/>
      <c r="C636" s="116"/>
      <c r="D636" s="117"/>
      <c r="E636" s="118"/>
      <c r="F636" s="119"/>
      <c r="G636" s="120"/>
      <c r="H636" s="5"/>
      <c r="I636" s="39"/>
      <c r="J636" s="40"/>
      <c r="K636" s="41"/>
      <c r="L636" s="37"/>
      <c r="N636" s="38"/>
      <c r="O636" s="38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</row>
    <row r="637" spans="1:256" s="209" customFormat="1">
      <c r="A637" s="121"/>
      <c r="B637" s="115"/>
      <c r="C637" s="116"/>
      <c r="D637" s="117"/>
      <c r="E637" s="118"/>
      <c r="F637" s="119"/>
      <c r="G637" s="120"/>
      <c r="H637" s="5"/>
      <c r="I637" s="39"/>
      <c r="J637" s="40"/>
      <c r="K637" s="41"/>
      <c r="L637" s="37"/>
      <c r="N637" s="38"/>
      <c r="O637" s="38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</row>
    <row r="638" spans="1:256" s="209" customFormat="1">
      <c r="A638" s="121"/>
      <c r="B638" s="115"/>
      <c r="C638" s="116"/>
      <c r="D638" s="117"/>
      <c r="E638" s="118"/>
      <c r="F638" s="119"/>
      <c r="G638" s="120"/>
      <c r="H638" s="5"/>
      <c r="I638" s="39"/>
      <c r="J638" s="40"/>
      <c r="K638" s="41"/>
      <c r="L638" s="37"/>
      <c r="N638" s="38"/>
      <c r="O638" s="38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</row>
    <row r="639" spans="1:256" s="209" customFormat="1">
      <c r="A639" s="121"/>
      <c r="B639" s="115"/>
      <c r="C639" s="116"/>
      <c r="D639" s="117"/>
      <c r="E639" s="118"/>
      <c r="F639" s="119"/>
      <c r="G639" s="120"/>
      <c r="H639" s="5"/>
      <c r="I639" s="39"/>
      <c r="J639" s="40"/>
      <c r="K639" s="41"/>
      <c r="L639" s="37"/>
      <c r="N639" s="38"/>
      <c r="O639" s="38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</row>
    <row r="640" spans="1:256" s="209" customFormat="1">
      <c r="A640" s="121"/>
      <c r="B640" s="115"/>
      <c r="C640" s="116"/>
      <c r="D640" s="117"/>
      <c r="E640" s="118"/>
      <c r="F640" s="119"/>
      <c r="G640" s="120"/>
      <c r="H640" s="5"/>
      <c r="I640" s="39"/>
      <c r="J640" s="40"/>
      <c r="K640" s="41"/>
      <c r="L640" s="37"/>
      <c r="N640" s="38"/>
      <c r="O640" s="38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</row>
    <row r="641" spans="1:256" s="209" customFormat="1">
      <c r="A641" s="121"/>
      <c r="B641" s="115"/>
      <c r="C641" s="116"/>
      <c r="D641" s="117"/>
      <c r="E641" s="118"/>
      <c r="F641" s="119"/>
      <c r="G641" s="120"/>
      <c r="H641" s="5"/>
      <c r="I641" s="39"/>
      <c r="J641" s="40"/>
      <c r="K641" s="41"/>
      <c r="L641" s="37"/>
      <c r="N641" s="38"/>
      <c r="O641" s="38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</row>
    <row r="642" spans="1:256" s="209" customFormat="1">
      <c r="A642" s="121"/>
      <c r="B642" s="115"/>
      <c r="C642" s="116"/>
      <c r="D642" s="117"/>
      <c r="E642" s="118"/>
      <c r="F642" s="119"/>
      <c r="G642" s="120"/>
      <c r="H642" s="5"/>
      <c r="I642" s="39"/>
      <c r="J642" s="40"/>
      <c r="K642" s="41"/>
      <c r="L642" s="37"/>
      <c r="N642" s="38"/>
      <c r="O642" s="38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</row>
    <row r="643" spans="1:256" s="209" customFormat="1">
      <c r="A643" s="121"/>
      <c r="B643" s="115"/>
      <c r="C643" s="116"/>
      <c r="D643" s="117"/>
      <c r="E643" s="118"/>
      <c r="F643" s="119"/>
      <c r="G643" s="120"/>
      <c r="H643" s="5"/>
      <c r="I643" s="39"/>
      <c r="J643" s="40"/>
      <c r="K643" s="41"/>
      <c r="L643" s="37"/>
      <c r="N643" s="38"/>
      <c r="O643" s="38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</row>
    <row r="644" spans="1:256" s="209" customFormat="1">
      <c r="A644" s="121"/>
      <c r="B644" s="115"/>
      <c r="C644" s="116"/>
      <c r="D644" s="117"/>
      <c r="E644" s="118"/>
      <c r="F644" s="119"/>
      <c r="G644" s="120"/>
      <c r="H644" s="5"/>
      <c r="I644" s="39"/>
      <c r="J644" s="40"/>
      <c r="K644" s="41"/>
      <c r="L644" s="37"/>
      <c r="N644" s="38"/>
      <c r="O644" s="38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</row>
    <row r="645" spans="1:256" s="209" customFormat="1">
      <c r="A645" s="121"/>
      <c r="B645" s="115"/>
      <c r="C645" s="116"/>
      <c r="D645" s="117"/>
      <c r="E645" s="118"/>
      <c r="F645" s="119"/>
      <c r="G645" s="120"/>
      <c r="H645" s="5"/>
      <c r="I645" s="39"/>
      <c r="J645" s="40"/>
      <c r="K645" s="41"/>
      <c r="L645" s="37"/>
      <c r="N645" s="38"/>
      <c r="O645" s="38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</row>
    <row r="646" spans="1:256" s="209" customFormat="1">
      <c r="A646" s="121"/>
      <c r="B646" s="115"/>
      <c r="C646" s="116"/>
      <c r="D646" s="117"/>
      <c r="E646" s="118"/>
      <c r="F646" s="119"/>
      <c r="G646" s="120"/>
      <c r="H646" s="5"/>
      <c r="I646" s="39"/>
      <c r="J646" s="40"/>
      <c r="K646" s="41"/>
      <c r="L646" s="37"/>
      <c r="N646" s="38"/>
      <c r="O646" s="38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</row>
    <row r="647" spans="1:256" s="209" customFormat="1">
      <c r="A647" s="121"/>
      <c r="B647" s="115"/>
      <c r="C647" s="116"/>
      <c r="D647" s="117"/>
      <c r="E647" s="118"/>
      <c r="F647" s="119"/>
      <c r="G647" s="120"/>
      <c r="H647" s="5"/>
      <c r="I647" s="39"/>
      <c r="J647" s="40"/>
      <c r="K647" s="41"/>
      <c r="L647" s="37"/>
      <c r="N647" s="38"/>
      <c r="O647" s="38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</row>
    <row r="648" spans="1:256" s="209" customFormat="1">
      <c r="A648" s="121"/>
      <c r="B648" s="115"/>
      <c r="C648" s="116"/>
      <c r="D648" s="117"/>
      <c r="E648" s="118"/>
      <c r="F648" s="119"/>
      <c r="G648" s="120"/>
      <c r="H648" s="5"/>
      <c r="I648" s="39"/>
      <c r="J648" s="40"/>
      <c r="K648" s="41"/>
      <c r="L648" s="37"/>
      <c r="N648" s="38"/>
      <c r="O648" s="38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</row>
    <row r="649" spans="1:256" s="209" customFormat="1">
      <c r="A649" s="121"/>
      <c r="B649" s="115"/>
      <c r="C649" s="116"/>
      <c r="D649" s="117"/>
      <c r="E649" s="118"/>
      <c r="F649" s="119"/>
      <c r="G649" s="120"/>
      <c r="H649" s="5"/>
      <c r="I649" s="39"/>
      <c r="J649" s="40"/>
      <c r="K649" s="41"/>
      <c r="L649" s="37"/>
      <c r="N649" s="38"/>
      <c r="O649" s="38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</row>
    <row r="650" spans="1:256" s="209" customFormat="1">
      <c r="A650" s="121"/>
      <c r="B650" s="115"/>
      <c r="C650" s="116"/>
      <c r="D650" s="117"/>
      <c r="E650" s="118"/>
      <c r="F650" s="119"/>
      <c r="G650" s="120"/>
      <c r="H650" s="5"/>
      <c r="I650" s="39"/>
      <c r="J650" s="40"/>
      <c r="K650" s="41"/>
      <c r="L650" s="37"/>
      <c r="N650" s="38"/>
      <c r="O650" s="38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</row>
    <row r="651" spans="1:256" s="209" customFormat="1">
      <c r="A651" s="121"/>
      <c r="B651" s="115"/>
      <c r="C651" s="116"/>
      <c r="D651" s="117"/>
      <c r="E651" s="118"/>
      <c r="F651" s="119"/>
      <c r="G651" s="120"/>
      <c r="H651" s="5"/>
      <c r="I651" s="39"/>
      <c r="J651" s="40"/>
      <c r="K651" s="41"/>
      <c r="L651" s="37"/>
      <c r="N651" s="38"/>
      <c r="O651" s="38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</row>
    <row r="653" spans="1:256" s="209" customFormat="1">
      <c r="A653" s="121"/>
      <c r="B653" s="115"/>
      <c r="C653" s="116"/>
      <c r="D653" s="117"/>
      <c r="E653" s="118"/>
      <c r="F653" s="119"/>
      <c r="G653" s="120"/>
      <c r="H653" s="5"/>
      <c r="I653" s="39"/>
      <c r="J653" s="40"/>
      <c r="K653" s="41"/>
      <c r="L653" s="37"/>
      <c r="N653" s="38"/>
      <c r="O653" s="38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</row>
    <row r="654" spans="1:256" s="209" customFormat="1">
      <c r="A654" s="121"/>
      <c r="B654" s="115"/>
      <c r="C654" s="116"/>
      <c r="D654" s="117"/>
      <c r="E654" s="118"/>
      <c r="F654" s="119"/>
      <c r="G654" s="120"/>
      <c r="H654" s="5"/>
      <c r="I654" s="39"/>
      <c r="J654" s="40"/>
      <c r="K654" s="41"/>
      <c r="L654" s="37"/>
      <c r="N654" s="38"/>
      <c r="O654" s="38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</row>
    <row r="655" spans="1:256" s="209" customFormat="1">
      <c r="A655" s="121"/>
      <c r="B655" s="115"/>
      <c r="C655" s="116"/>
      <c r="D655" s="117"/>
      <c r="E655" s="118"/>
      <c r="F655" s="119"/>
      <c r="G655" s="120"/>
      <c r="H655" s="5"/>
      <c r="I655" s="39"/>
      <c r="J655" s="40"/>
      <c r="K655" s="41"/>
      <c r="L655" s="37"/>
      <c r="N655" s="38"/>
      <c r="O655" s="38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</row>
    <row r="656" spans="1:256" s="209" customFormat="1">
      <c r="A656" s="121"/>
      <c r="B656" s="115"/>
      <c r="C656" s="116"/>
      <c r="D656" s="117"/>
      <c r="E656" s="118"/>
      <c r="F656" s="119"/>
      <c r="G656" s="120"/>
      <c r="H656" s="5"/>
      <c r="I656" s="39"/>
      <c r="J656" s="40"/>
      <c r="K656" s="41"/>
      <c r="L656" s="37"/>
      <c r="N656" s="38"/>
      <c r="O656" s="38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</row>
    <row r="657" spans="1:256" s="209" customFormat="1">
      <c r="A657" s="121"/>
      <c r="B657" s="115"/>
      <c r="C657" s="116"/>
      <c r="D657" s="117"/>
      <c r="E657" s="118"/>
      <c r="F657" s="119"/>
      <c r="G657" s="120"/>
      <c r="H657" s="5"/>
      <c r="I657" s="39"/>
      <c r="J657" s="40"/>
      <c r="K657" s="41"/>
      <c r="L657" s="37"/>
      <c r="N657" s="38"/>
      <c r="O657" s="38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</row>
    <row r="658" spans="1:256" s="209" customFormat="1">
      <c r="A658" s="121"/>
      <c r="B658" s="115"/>
      <c r="C658" s="116"/>
      <c r="D658" s="117"/>
      <c r="E658" s="118"/>
      <c r="F658" s="119"/>
      <c r="G658" s="120"/>
      <c r="H658" s="5"/>
      <c r="I658" s="39"/>
      <c r="J658" s="40"/>
      <c r="K658" s="41"/>
      <c r="L658" s="37"/>
      <c r="N658" s="38"/>
      <c r="O658" s="38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</row>
    <row r="659" spans="1:256" s="209" customFormat="1">
      <c r="A659" s="121"/>
      <c r="B659" s="115"/>
      <c r="C659" s="116"/>
      <c r="D659" s="117"/>
      <c r="E659" s="118"/>
      <c r="F659" s="119"/>
      <c r="G659" s="120"/>
      <c r="H659" s="5"/>
      <c r="I659" s="39"/>
      <c r="J659" s="40"/>
      <c r="K659" s="41"/>
      <c r="L659" s="37"/>
      <c r="N659" s="38"/>
      <c r="O659" s="38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</row>
    <row r="660" spans="1:256" s="209" customFormat="1">
      <c r="A660" s="121"/>
      <c r="B660" s="115"/>
      <c r="C660" s="116"/>
      <c r="D660" s="117"/>
      <c r="E660" s="118"/>
      <c r="F660" s="119"/>
      <c r="G660" s="120"/>
      <c r="H660" s="5"/>
      <c r="I660" s="39"/>
      <c r="J660" s="40"/>
      <c r="K660" s="41"/>
      <c r="L660" s="37"/>
      <c r="N660" s="38"/>
      <c r="O660" s="38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</row>
    <row r="661" spans="1:256" s="209" customFormat="1">
      <c r="A661" s="121"/>
      <c r="B661" s="115"/>
      <c r="C661" s="116"/>
      <c r="D661" s="117"/>
      <c r="E661" s="118"/>
      <c r="F661" s="119"/>
      <c r="G661" s="120"/>
      <c r="H661" s="5"/>
      <c r="I661" s="39"/>
      <c r="J661" s="40"/>
      <c r="K661" s="41"/>
      <c r="L661" s="37"/>
      <c r="N661" s="38"/>
      <c r="O661" s="38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</row>
    <row r="662" spans="1:256" s="209" customFormat="1">
      <c r="A662" s="121"/>
      <c r="B662" s="115"/>
      <c r="C662" s="116"/>
      <c r="D662" s="117"/>
      <c r="E662" s="118"/>
      <c r="F662" s="119"/>
      <c r="G662" s="120"/>
      <c r="H662" s="5"/>
      <c r="I662" s="39"/>
      <c r="J662" s="40"/>
      <c r="K662" s="41"/>
      <c r="L662" s="37"/>
      <c r="N662" s="38"/>
      <c r="O662" s="38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</row>
    <row r="663" spans="1:256" s="209" customFormat="1">
      <c r="A663" s="121"/>
      <c r="B663" s="115"/>
      <c r="C663" s="116"/>
      <c r="D663" s="117"/>
      <c r="E663" s="118"/>
      <c r="F663" s="119"/>
      <c r="G663" s="120"/>
      <c r="H663" s="5"/>
      <c r="I663" s="39"/>
      <c r="J663" s="40"/>
      <c r="K663" s="41"/>
      <c r="L663" s="37"/>
      <c r="N663" s="38"/>
      <c r="O663" s="38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</row>
    <row r="664" spans="1:256" s="209" customFormat="1">
      <c r="A664" s="121"/>
      <c r="B664" s="115"/>
      <c r="C664" s="116"/>
      <c r="D664" s="117"/>
      <c r="E664" s="118"/>
      <c r="F664" s="119"/>
      <c r="G664" s="120"/>
      <c r="H664" s="5"/>
      <c r="I664" s="39"/>
      <c r="J664" s="40"/>
      <c r="K664" s="41"/>
      <c r="L664" s="37"/>
      <c r="N664" s="38"/>
      <c r="O664" s="38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</row>
    <row r="665" spans="1:256" s="209" customFormat="1">
      <c r="A665" s="121"/>
      <c r="B665" s="115"/>
      <c r="C665" s="116"/>
      <c r="D665" s="117"/>
      <c r="E665" s="118"/>
      <c r="F665" s="119"/>
      <c r="G665" s="120"/>
      <c r="H665" s="5"/>
      <c r="I665" s="39"/>
      <c r="J665" s="40"/>
      <c r="K665" s="41"/>
      <c r="L665" s="37"/>
      <c r="N665" s="38"/>
      <c r="O665" s="38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</row>
    <row r="666" spans="1:256" s="209" customFormat="1">
      <c r="A666" s="121"/>
      <c r="B666" s="115"/>
      <c r="C666" s="116"/>
      <c r="D666" s="117"/>
      <c r="E666" s="118"/>
      <c r="F666" s="119"/>
      <c r="G666" s="120"/>
      <c r="H666" s="5"/>
      <c r="I666" s="39"/>
      <c r="J666" s="40"/>
      <c r="K666" s="41"/>
      <c r="L666" s="37"/>
      <c r="N666" s="38"/>
      <c r="O666" s="38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</row>
    <row r="667" spans="1:256" s="209" customFormat="1">
      <c r="A667" s="121"/>
      <c r="B667" s="115"/>
      <c r="C667" s="116"/>
      <c r="D667" s="117"/>
      <c r="E667" s="118"/>
      <c r="F667" s="119"/>
      <c r="G667" s="120"/>
      <c r="H667" s="5"/>
      <c r="I667" s="39"/>
      <c r="J667" s="40"/>
      <c r="K667" s="41"/>
      <c r="L667" s="37"/>
      <c r="N667" s="38"/>
      <c r="O667" s="38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</row>
    <row r="668" spans="1:256" s="209" customFormat="1">
      <c r="A668" s="121"/>
      <c r="B668" s="115"/>
      <c r="C668" s="116"/>
      <c r="D668" s="117"/>
      <c r="E668" s="118"/>
      <c r="F668" s="119"/>
      <c r="G668" s="120"/>
      <c r="H668" s="5"/>
      <c r="I668" s="39"/>
      <c r="J668" s="40"/>
      <c r="K668" s="41"/>
      <c r="L668" s="37"/>
      <c r="N668" s="38"/>
      <c r="O668" s="38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</row>
    <row r="669" spans="1:256" s="209" customFormat="1">
      <c r="A669" s="121"/>
      <c r="B669" s="115"/>
      <c r="C669" s="116"/>
      <c r="D669" s="117"/>
      <c r="E669" s="118"/>
      <c r="F669" s="119"/>
      <c r="G669" s="120"/>
      <c r="H669" s="5"/>
      <c r="I669" s="39"/>
      <c r="J669" s="40"/>
      <c r="K669" s="41"/>
      <c r="L669" s="37"/>
      <c r="N669" s="38"/>
      <c r="O669" s="38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</row>
    <row r="671" spans="1:256" s="209" customFormat="1">
      <c r="A671" s="121"/>
      <c r="B671" s="115"/>
      <c r="C671" s="116"/>
      <c r="D671" s="117"/>
      <c r="E671" s="118"/>
      <c r="F671" s="119"/>
      <c r="G671" s="120"/>
      <c r="H671" s="5"/>
      <c r="I671" s="39"/>
      <c r="J671" s="40"/>
      <c r="K671" s="41"/>
      <c r="L671" s="37"/>
      <c r="N671" s="38"/>
      <c r="O671" s="38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</row>
    <row r="672" spans="1:256" s="209" customFormat="1">
      <c r="A672" s="121"/>
      <c r="B672" s="115"/>
      <c r="C672" s="116"/>
      <c r="D672" s="117"/>
      <c r="E672" s="118"/>
      <c r="F672" s="119"/>
      <c r="G672" s="120"/>
      <c r="H672" s="5"/>
      <c r="I672" s="39"/>
      <c r="J672" s="40"/>
      <c r="K672" s="41"/>
      <c r="L672" s="37"/>
      <c r="N672" s="38"/>
      <c r="O672" s="38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</row>
    <row r="673" spans="1:256" s="209" customFormat="1">
      <c r="A673" s="121"/>
      <c r="B673" s="115"/>
      <c r="C673" s="116"/>
      <c r="D673" s="117"/>
      <c r="E673" s="118"/>
      <c r="F673" s="119"/>
      <c r="G673" s="120"/>
      <c r="H673" s="5"/>
      <c r="I673" s="39"/>
      <c r="J673" s="40"/>
      <c r="K673" s="41"/>
      <c r="L673" s="37"/>
      <c r="N673" s="38"/>
      <c r="O673" s="38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</row>
    <row r="675" spans="1:256" s="209" customFormat="1">
      <c r="A675" s="121"/>
      <c r="B675" s="115"/>
      <c r="C675" s="116"/>
      <c r="D675" s="117"/>
      <c r="E675" s="118"/>
      <c r="F675" s="119"/>
      <c r="G675" s="120"/>
      <c r="H675" s="5"/>
      <c r="I675" s="39"/>
      <c r="J675" s="40"/>
      <c r="K675" s="41"/>
      <c r="L675" s="37"/>
      <c r="N675" s="38"/>
      <c r="O675" s="38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</row>
    <row r="676" spans="1:256" s="209" customFormat="1">
      <c r="A676" s="121"/>
      <c r="B676" s="115"/>
      <c r="C676" s="116"/>
      <c r="D676" s="117"/>
      <c r="E676" s="118"/>
      <c r="F676" s="119"/>
      <c r="G676" s="120"/>
      <c r="H676" s="5"/>
      <c r="I676" s="39"/>
      <c r="J676" s="40"/>
      <c r="K676" s="41"/>
      <c r="L676" s="37"/>
      <c r="N676" s="38"/>
      <c r="O676" s="38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</row>
    <row r="678" spans="1:256" s="209" customFormat="1">
      <c r="A678" s="121"/>
      <c r="B678" s="115"/>
      <c r="C678" s="116"/>
      <c r="D678" s="117"/>
      <c r="E678" s="118"/>
      <c r="F678" s="119"/>
      <c r="G678" s="120"/>
      <c r="H678" s="5"/>
      <c r="I678" s="39"/>
      <c r="J678" s="40"/>
      <c r="K678" s="41"/>
      <c r="L678" s="37"/>
      <c r="N678" s="38"/>
      <c r="O678" s="38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</row>
    <row r="679" spans="1:256" s="209" customFormat="1">
      <c r="A679" s="121"/>
      <c r="B679" s="115"/>
      <c r="C679" s="116"/>
      <c r="D679" s="117"/>
      <c r="E679" s="118"/>
      <c r="F679" s="119"/>
      <c r="G679" s="120"/>
      <c r="H679" s="5"/>
      <c r="I679" s="39"/>
      <c r="J679" s="40"/>
      <c r="K679" s="41"/>
      <c r="L679" s="37"/>
      <c r="N679" s="38"/>
      <c r="O679" s="38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</row>
    <row r="681" spans="1:256" s="209" customFormat="1">
      <c r="A681" s="121"/>
      <c r="B681" s="115"/>
      <c r="C681" s="116"/>
      <c r="D681" s="117"/>
      <c r="E681" s="118"/>
      <c r="F681" s="119"/>
      <c r="G681" s="120"/>
      <c r="H681" s="5"/>
      <c r="I681" s="39"/>
      <c r="J681" s="40"/>
      <c r="K681" s="41"/>
      <c r="L681" s="37"/>
      <c r="N681" s="38"/>
      <c r="O681" s="38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</row>
    <row r="682" spans="1:256" s="209" customFormat="1">
      <c r="A682" s="121"/>
      <c r="B682" s="115"/>
      <c r="C682" s="116"/>
      <c r="D682" s="117"/>
      <c r="E682" s="118"/>
      <c r="F682" s="119"/>
      <c r="G682" s="120"/>
      <c r="H682" s="5"/>
      <c r="I682" s="39"/>
      <c r="J682" s="40"/>
      <c r="K682" s="41"/>
      <c r="L682" s="37"/>
      <c r="N682" s="38"/>
      <c r="O682" s="38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</row>
    <row r="683" spans="1:256" s="209" customFormat="1">
      <c r="A683" s="121"/>
      <c r="B683" s="115"/>
      <c r="C683" s="116"/>
      <c r="D683" s="117"/>
      <c r="E683" s="118"/>
      <c r="F683" s="119"/>
      <c r="G683" s="120"/>
      <c r="H683" s="5"/>
      <c r="I683" s="39"/>
      <c r="J683" s="40"/>
      <c r="K683" s="41"/>
      <c r="L683" s="37"/>
      <c r="N683" s="38"/>
      <c r="O683" s="38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</row>
    <row r="685" spans="1:256" s="209" customFormat="1">
      <c r="A685" s="121"/>
      <c r="B685" s="115"/>
      <c r="C685" s="116"/>
      <c r="D685" s="117"/>
      <c r="E685" s="118"/>
      <c r="F685" s="119"/>
      <c r="G685" s="120"/>
      <c r="H685" s="5"/>
      <c r="I685" s="39"/>
      <c r="J685" s="40"/>
      <c r="K685" s="41"/>
      <c r="L685" s="37"/>
      <c r="N685" s="38"/>
      <c r="O685" s="38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</row>
    <row r="686" spans="1:256" s="209" customFormat="1">
      <c r="A686" s="121"/>
      <c r="B686" s="115"/>
      <c r="C686" s="116"/>
      <c r="D686" s="117"/>
      <c r="E686" s="118"/>
      <c r="F686" s="119"/>
      <c r="G686" s="120"/>
      <c r="H686" s="5"/>
      <c r="I686" s="39"/>
      <c r="J686" s="40"/>
      <c r="K686" s="41"/>
      <c r="L686" s="37"/>
      <c r="N686" s="38"/>
      <c r="O686" s="38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</row>
    <row r="687" spans="1:256" s="209" customFormat="1">
      <c r="A687" s="121"/>
      <c r="B687" s="115"/>
      <c r="C687" s="116"/>
      <c r="D687" s="117"/>
      <c r="E687" s="118"/>
      <c r="F687" s="119"/>
      <c r="G687" s="120"/>
      <c r="H687" s="5"/>
      <c r="I687" s="39"/>
      <c r="J687" s="40"/>
      <c r="K687" s="41"/>
      <c r="L687" s="37"/>
      <c r="N687" s="38"/>
      <c r="O687" s="38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</row>
    <row r="689" spans="1:256" s="209" customFormat="1">
      <c r="A689" s="121"/>
      <c r="B689" s="115"/>
      <c r="C689" s="116"/>
      <c r="D689" s="117"/>
      <c r="E689" s="118"/>
      <c r="F689" s="119"/>
      <c r="G689" s="120"/>
      <c r="H689" s="5"/>
      <c r="I689" s="39"/>
      <c r="J689" s="40"/>
      <c r="K689" s="41"/>
      <c r="L689" s="37"/>
      <c r="N689" s="38"/>
      <c r="O689" s="38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</row>
    <row r="690" spans="1:256" s="209" customFormat="1">
      <c r="A690" s="121"/>
      <c r="B690" s="115"/>
      <c r="C690" s="116"/>
      <c r="D690" s="117"/>
      <c r="E690" s="118"/>
      <c r="F690" s="119"/>
      <c r="G690" s="120"/>
      <c r="H690" s="5"/>
      <c r="I690" s="39"/>
      <c r="J690" s="40"/>
      <c r="K690" s="41"/>
      <c r="L690" s="37"/>
      <c r="N690" s="38"/>
      <c r="O690" s="38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</row>
    <row r="692" spans="1:256" s="209" customFormat="1">
      <c r="A692" s="121"/>
      <c r="B692" s="115"/>
      <c r="C692" s="116"/>
      <c r="D692" s="117"/>
      <c r="E692" s="118"/>
      <c r="F692" s="119"/>
      <c r="G692" s="120"/>
      <c r="H692" s="5"/>
      <c r="I692" s="39"/>
      <c r="J692" s="40"/>
      <c r="K692" s="41"/>
      <c r="L692" s="37"/>
      <c r="N692" s="38"/>
      <c r="O692" s="38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</row>
    <row r="694" spans="1:256" s="209" customFormat="1">
      <c r="A694" s="121"/>
      <c r="B694" s="115"/>
      <c r="C694" s="116"/>
      <c r="D694" s="117"/>
      <c r="E694" s="118"/>
      <c r="F694" s="119"/>
      <c r="G694" s="120"/>
      <c r="H694" s="5"/>
      <c r="I694" s="39"/>
      <c r="J694" s="40"/>
      <c r="K694" s="41"/>
      <c r="L694" s="37"/>
      <c r="N694" s="38"/>
      <c r="O694" s="38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</row>
    <row r="696" spans="1:256" s="209" customFormat="1">
      <c r="A696" s="121"/>
      <c r="B696" s="115"/>
      <c r="C696" s="116"/>
      <c r="D696" s="117"/>
      <c r="E696" s="118"/>
      <c r="F696" s="119"/>
      <c r="G696" s="120"/>
      <c r="H696" s="5"/>
      <c r="I696" s="39"/>
      <c r="J696" s="40"/>
      <c r="K696" s="41"/>
      <c r="L696" s="37"/>
      <c r="N696" s="38"/>
      <c r="O696" s="38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</row>
    <row r="697" spans="1:256" s="209" customFormat="1">
      <c r="A697" s="121"/>
      <c r="B697" s="115"/>
      <c r="C697" s="116"/>
      <c r="D697" s="117"/>
      <c r="E697" s="118"/>
      <c r="F697" s="119"/>
      <c r="G697" s="120"/>
      <c r="H697" s="5"/>
      <c r="I697" s="39"/>
      <c r="J697" s="40"/>
      <c r="K697" s="41"/>
      <c r="L697" s="37"/>
      <c r="N697" s="38"/>
      <c r="O697" s="38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</row>
    <row r="699" spans="1:256" s="209" customFormat="1">
      <c r="A699" s="121"/>
      <c r="B699" s="115"/>
      <c r="C699" s="116"/>
      <c r="D699" s="117"/>
      <c r="E699" s="118"/>
      <c r="F699" s="119"/>
      <c r="G699" s="120"/>
      <c r="H699" s="5"/>
      <c r="I699" s="39"/>
      <c r="J699" s="40"/>
      <c r="K699" s="41"/>
      <c r="L699" s="37"/>
      <c r="N699" s="38"/>
      <c r="O699" s="38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</row>
    <row r="701" spans="1:256" s="209" customFormat="1">
      <c r="A701" s="121"/>
      <c r="B701" s="115"/>
      <c r="C701" s="116"/>
      <c r="D701" s="117"/>
      <c r="E701" s="118"/>
      <c r="F701" s="119"/>
      <c r="G701" s="120"/>
      <c r="H701" s="5"/>
      <c r="I701" s="39"/>
      <c r="J701" s="40"/>
      <c r="K701" s="41"/>
      <c r="L701" s="37"/>
      <c r="N701" s="38"/>
      <c r="O701" s="38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</row>
    <row r="703" spans="1:256" s="209" customFormat="1">
      <c r="A703" s="121"/>
      <c r="B703" s="115"/>
      <c r="C703" s="116"/>
      <c r="D703" s="117"/>
      <c r="E703" s="118"/>
      <c r="F703" s="119"/>
      <c r="G703" s="120"/>
      <c r="H703" s="5"/>
      <c r="I703" s="39"/>
      <c r="J703" s="40"/>
      <c r="K703" s="41"/>
      <c r="L703" s="37"/>
      <c r="N703" s="38"/>
      <c r="O703" s="38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</row>
    <row r="705" spans="1:256" s="209" customFormat="1">
      <c r="A705" s="121"/>
      <c r="B705" s="115"/>
      <c r="C705" s="116"/>
      <c r="D705" s="117"/>
      <c r="E705" s="118"/>
      <c r="F705" s="119"/>
      <c r="G705" s="120"/>
      <c r="H705" s="5"/>
      <c r="I705" s="39"/>
      <c r="J705" s="40"/>
      <c r="K705" s="41"/>
      <c r="L705" s="37"/>
      <c r="N705" s="38"/>
      <c r="O705" s="38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</row>
    <row r="706" spans="1:256" s="209" customFormat="1">
      <c r="A706" s="121"/>
      <c r="B706" s="115"/>
      <c r="C706" s="116"/>
      <c r="D706" s="117"/>
      <c r="E706" s="118"/>
      <c r="F706" s="119"/>
      <c r="G706" s="120"/>
      <c r="H706" s="5"/>
      <c r="I706" s="39"/>
      <c r="J706" s="40"/>
      <c r="K706" s="41"/>
      <c r="L706" s="37"/>
      <c r="N706" s="38"/>
      <c r="O706" s="38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</row>
    <row r="707" spans="1:256" s="209" customFormat="1">
      <c r="A707" s="121"/>
      <c r="B707" s="115"/>
      <c r="C707" s="116"/>
      <c r="D707" s="117"/>
      <c r="E707" s="118"/>
      <c r="F707" s="119"/>
      <c r="G707" s="120"/>
      <c r="H707" s="5"/>
      <c r="I707" s="39"/>
      <c r="J707" s="40"/>
      <c r="K707" s="41"/>
      <c r="L707" s="37"/>
      <c r="N707" s="38"/>
      <c r="O707" s="38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</row>
    <row r="709" spans="1:256" s="209" customFormat="1">
      <c r="A709" s="121"/>
      <c r="B709" s="115"/>
      <c r="C709" s="116"/>
      <c r="D709" s="117"/>
      <c r="E709" s="118"/>
      <c r="F709" s="119"/>
      <c r="G709" s="120"/>
      <c r="H709" s="5"/>
      <c r="I709" s="39"/>
      <c r="J709" s="40"/>
      <c r="K709" s="41"/>
      <c r="L709" s="37"/>
      <c r="N709" s="38"/>
      <c r="O709" s="38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</row>
    <row r="711" spans="1:256" s="209" customFormat="1">
      <c r="A711" s="121"/>
      <c r="B711" s="115"/>
      <c r="C711" s="116"/>
      <c r="D711" s="117"/>
      <c r="E711" s="118"/>
      <c r="F711" s="119"/>
      <c r="G711" s="120"/>
      <c r="H711" s="5"/>
      <c r="I711" s="39"/>
      <c r="J711" s="40"/>
      <c r="K711" s="41"/>
      <c r="L711" s="37"/>
      <c r="N711" s="38"/>
      <c r="O711" s="38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</row>
    <row r="712" spans="1:256" s="209" customFormat="1">
      <c r="A712" s="121"/>
      <c r="B712" s="115"/>
      <c r="C712" s="116"/>
      <c r="D712" s="117"/>
      <c r="E712" s="118"/>
      <c r="F712" s="119"/>
      <c r="G712" s="120"/>
      <c r="H712" s="5"/>
      <c r="I712" s="39"/>
      <c r="J712" s="40"/>
      <c r="K712" s="41"/>
      <c r="L712" s="37"/>
      <c r="N712" s="38"/>
      <c r="O712" s="38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</row>
    <row r="713" spans="1:256" s="209" customFormat="1">
      <c r="A713" s="121"/>
      <c r="B713" s="115"/>
      <c r="C713" s="116"/>
      <c r="D713" s="117"/>
      <c r="E713" s="118"/>
      <c r="F713" s="119"/>
      <c r="G713" s="120"/>
      <c r="H713" s="5"/>
      <c r="I713" s="39"/>
      <c r="J713" s="40"/>
      <c r="K713" s="41"/>
      <c r="L713" s="37"/>
      <c r="N713" s="38"/>
      <c r="O713" s="38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</row>
    <row r="715" spans="1:256" s="209" customFormat="1">
      <c r="A715" s="121"/>
      <c r="B715" s="115"/>
      <c r="C715" s="116"/>
      <c r="D715" s="117"/>
      <c r="E715" s="118"/>
      <c r="F715" s="119"/>
      <c r="G715" s="120"/>
      <c r="H715" s="5"/>
      <c r="I715" s="39"/>
      <c r="J715" s="40"/>
      <c r="K715" s="41"/>
      <c r="L715" s="37"/>
      <c r="N715" s="38"/>
      <c r="O715" s="38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</row>
    <row r="717" spans="1:256" s="209" customFormat="1">
      <c r="A717" s="121"/>
      <c r="B717" s="115"/>
      <c r="C717" s="116"/>
      <c r="D717" s="117"/>
      <c r="E717" s="118"/>
      <c r="F717" s="119"/>
      <c r="G717" s="120"/>
      <c r="H717" s="5"/>
      <c r="I717" s="39"/>
      <c r="J717" s="40"/>
      <c r="K717" s="41"/>
      <c r="L717" s="37"/>
      <c r="N717" s="38"/>
      <c r="O717" s="38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</row>
    <row r="719" spans="1:256" s="209" customFormat="1">
      <c r="A719" s="121"/>
      <c r="B719" s="115"/>
      <c r="C719" s="116"/>
      <c r="D719" s="117"/>
      <c r="E719" s="118"/>
      <c r="F719" s="119"/>
      <c r="G719" s="120"/>
      <c r="H719" s="5"/>
      <c r="I719" s="39"/>
      <c r="J719" s="40"/>
      <c r="K719" s="41"/>
      <c r="L719" s="37"/>
      <c r="N719" s="38"/>
      <c r="O719" s="38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</row>
    <row r="721" spans="1:256" s="209" customFormat="1">
      <c r="A721" s="121"/>
      <c r="B721" s="115"/>
      <c r="C721" s="116"/>
      <c r="D721" s="117"/>
      <c r="E721" s="118"/>
      <c r="F721" s="119"/>
      <c r="G721" s="120"/>
      <c r="H721" s="5"/>
      <c r="I721" s="39"/>
      <c r="J721" s="40"/>
      <c r="K721" s="41"/>
      <c r="L721" s="37"/>
      <c r="N721" s="38"/>
      <c r="O721" s="38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</row>
    <row r="723" spans="1:256" s="209" customFormat="1">
      <c r="A723" s="121"/>
      <c r="B723" s="115"/>
      <c r="C723" s="116"/>
      <c r="D723" s="117"/>
      <c r="E723" s="118"/>
      <c r="F723" s="119"/>
      <c r="G723" s="120"/>
      <c r="H723" s="5"/>
      <c r="I723" s="39"/>
      <c r="J723" s="40"/>
      <c r="K723" s="41"/>
      <c r="L723" s="37"/>
      <c r="N723" s="38"/>
      <c r="O723" s="38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</row>
    <row r="725" spans="1:256" s="209" customFormat="1">
      <c r="A725" s="121"/>
      <c r="B725" s="115"/>
      <c r="C725" s="116"/>
      <c r="D725" s="117"/>
      <c r="E725" s="118"/>
      <c r="F725" s="119"/>
      <c r="G725" s="120"/>
      <c r="H725" s="5"/>
      <c r="I725" s="39"/>
      <c r="J725" s="40"/>
      <c r="K725" s="41"/>
      <c r="L725" s="37"/>
      <c r="N725" s="38"/>
      <c r="O725" s="38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</row>
    <row r="727" spans="1:256" s="209" customFormat="1">
      <c r="A727" s="121"/>
      <c r="B727" s="115"/>
      <c r="C727" s="116"/>
      <c r="D727" s="117"/>
      <c r="E727" s="118"/>
      <c r="F727" s="119"/>
      <c r="G727" s="120"/>
      <c r="H727" s="5"/>
      <c r="I727" s="39"/>
      <c r="J727" s="40"/>
      <c r="K727" s="41"/>
      <c r="L727" s="37"/>
      <c r="N727" s="38"/>
      <c r="O727" s="38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</row>
    <row r="729" spans="1:256" s="209" customFormat="1">
      <c r="A729" s="121"/>
      <c r="B729" s="115"/>
      <c r="C729" s="116"/>
      <c r="D729" s="117"/>
      <c r="E729" s="118"/>
      <c r="F729" s="119"/>
      <c r="G729" s="120"/>
      <c r="H729" s="5"/>
      <c r="I729" s="39"/>
      <c r="J729" s="40"/>
      <c r="K729" s="41"/>
      <c r="L729" s="37"/>
      <c r="N729" s="38"/>
      <c r="O729" s="38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</row>
    <row r="731" spans="1:256" s="209" customFormat="1">
      <c r="A731" s="121"/>
      <c r="B731" s="115"/>
      <c r="C731" s="116"/>
      <c r="D731" s="117"/>
      <c r="E731" s="118"/>
      <c r="F731" s="119"/>
      <c r="G731" s="120"/>
      <c r="H731" s="5"/>
      <c r="I731" s="39"/>
      <c r="J731" s="40"/>
      <c r="K731" s="41"/>
      <c r="L731" s="37"/>
      <c r="N731" s="38"/>
      <c r="O731" s="38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</row>
    <row r="733" spans="1:256" s="209" customFormat="1">
      <c r="A733" s="121"/>
      <c r="B733" s="115"/>
      <c r="C733" s="116"/>
      <c r="D733" s="117"/>
      <c r="E733" s="118"/>
      <c r="F733" s="119"/>
      <c r="G733" s="120"/>
      <c r="H733" s="5"/>
      <c r="I733" s="39"/>
      <c r="J733" s="40"/>
      <c r="K733" s="41"/>
      <c r="L733" s="37"/>
      <c r="N733" s="38"/>
      <c r="O733" s="38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</row>
    <row r="734" spans="1:256" s="209" customFormat="1">
      <c r="A734" s="121"/>
      <c r="B734" s="115"/>
      <c r="C734" s="116"/>
      <c r="D734" s="117"/>
      <c r="E734" s="118"/>
      <c r="F734" s="119"/>
      <c r="G734" s="120"/>
      <c r="H734" s="5"/>
      <c r="I734" s="39"/>
      <c r="J734" s="40"/>
      <c r="K734" s="41"/>
      <c r="L734" s="37"/>
      <c r="N734" s="38"/>
      <c r="O734" s="38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</row>
    <row r="736" spans="1:256" s="209" customFormat="1">
      <c r="A736" s="121"/>
      <c r="B736" s="115"/>
      <c r="C736" s="116"/>
      <c r="D736" s="117"/>
      <c r="E736" s="118"/>
      <c r="F736" s="119"/>
      <c r="G736" s="120"/>
      <c r="H736" s="5"/>
      <c r="I736" s="39"/>
      <c r="J736" s="40"/>
      <c r="K736" s="41"/>
      <c r="L736" s="37"/>
      <c r="N736" s="38"/>
      <c r="O736" s="38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</row>
    <row r="738" spans="1:256" s="209" customFormat="1">
      <c r="A738" s="121"/>
      <c r="B738" s="115"/>
      <c r="C738" s="116"/>
      <c r="D738" s="117"/>
      <c r="E738" s="118"/>
      <c r="F738" s="119"/>
      <c r="G738" s="120"/>
      <c r="H738" s="5"/>
      <c r="I738" s="39"/>
      <c r="J738" s="40"/>
      <c r="K738" s="41"/>
      <c r="L738" s="37"/>
      <c r="N738" s="38"/>
      <c r="O738" s="38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</row>
    <row r="740" spans="1:256" s="209" customFormat="1">
      <c r="A740" s="121"/>
      <c r="B740" s="115"/>
      <c r="C740" s="116"/>
      <c r="D740" s="117"/>
      <c r="E740" s="118"/>
      <c r="F740" s="119"/>
      <c r="G740" s="120"/>
      <c r="H740" s="5"/>
      <c r="I740" s="39"/>
      <c r="J740" s="40"/>
      <c r="K740" s="41"/>
      <c r="L740" s="37"/>
      <c r="N740" s="38"/>
      <c r="O740" s="38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</row>
    <row r="741" spans="1:256" s="209" customFormat="1">
      <c r="A741" s="121"/>
      <c r="B741" s="115"/>
      <c r="C741" s="116"/>
      <c r="D741" s="117"/>
      <c r="E741" s="118"/>
      <c r="F741" s="119"/>
      <c r="G741" s="120"/>
      <c r="H741" s="5"/>
      <c r="I741" s="39"/>
      <c r="J741" s="40"/>
      <c r="K741" s="41"/>
      <c r="L741" s="37"/>
      <c r="N741" s="38"/>
      <c r="O741" s="38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</row>
    <row r="743" spans="1:256" s="209" customFormat="1">
      <c r="A743" s="121"/>
      <c r="B743" s="115"/>
      <c r="C743" s="116"/>
      <c r="D743" s="117"/>
      <c r="E743" s="118"/>
      <c r="F743" s="119"/>
      <c r="G743" s="120"/>
      <c r="H743" s="5"/>
      <c r="I743" s="39"/>
      <c r="J743" s="40"/>
      <c r="K743" s="41"/>
      <c r="L743" s="37"/>
      <c r="N743" s="38"/>
      <c r="O743" s="38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</row>
    <row r="744" spans="1:256" s="209" customFormat="1">
      <c r="A744" s="121"/>
      <c r="B744" s="115"/>
      <c r="C744" s="116"/>
      <c r="D744" s="117"/>
      <c r="E744" s="118"/>
      <c r="F744" s="119"/>
      <c r="G744" s="120"/>
      <c r="H744" s="5"/>
      <c r="I744" s="39"/>
      <c r="J744" s="40"/>
      <c r="K744" s="41"/>
      <c r="L744" s="37"/>
      <c r="N744" s="38"/>
      <c r="O744" s="38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</row>
    <row r="746" spans="1:256" s="209" customFormat="1">
      <c r="A746" s="121"/>
      <c r="B746" s="115"/>
      <c r="C746" s="116"/>
      <c r="D746" s="117"/>
      <c r="E746" s="118"/>
      <c r="F746" s="119"/>
      <c r="G746" s="120"/>
      <c r="H746" s="5"/>
      <c r="I746" s="39"/>
      <c r="J746" s="40"/>
      <c r="K746" s="41"/>
      <c r="L746" s="37"/>
      <c r="N746" s="38"/>
      <c r="O746" s="38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</row>
    <row r="748" spans="1:256" s="209" customFormat="1">
      <c r="A748" s="121"/>
      <c r="B748" s="115"/>
      <c r="C748" s="116"/>
      <c r="D748" s="117"/>
      <c r="E748" s="118"/>
      <c r="F748" s="119"/>
      <c r="G748" s="120"/>
      <c r="H748" s="5"/>
      <c r="I748" s="39"/>
      <c r="J748" s="40"/>
      <c r="K748" s="41"/>
      <c r="L748" s="37"/>
      <c r="N748" s="38"/>
      <c r="O748" s="38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</row>
    <row r="750" spans="1:256" s="209" customFormat="1">
      <c r="A750" s="121"/>
      <c r="B750" s="115"/>
      <c r="C750" s="116"/>
      <c r="D750" s="117"/>
      <c r="E750" s="118"/>
      <c r="F750" s="119"/>
      <c r="G750" s="120"/>
      <c r="H750" s="5"/>
      <c r="I750" s="39"/>
      <c r="J750" s="40"/>
      <c r="K750" s="41"/>
      <c r="L750" s="37"/>
      <c r="N750" s="38"/>
      <c r="O750" s="38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</row>
    <row r="751" spans="1:256" s="209" customFormat="1">
      <c r="A751" s="121"/>
      <c r="B751" s="115"/>
      <c r="C751" s="116"/>
      <c r="D751" s="117"/>
      <c r="E751" s="118"/>
      <c r="F751" s="119"/>
      <c r="G751" s="120"/>
      <c r="H751" s="5"/>
      <c r="I751" s="39"/>
      <c r="J751" s="40"/>
      <c r="K751" s="41"/>
      <c r="L751" s="37"/>
      <c r="N751" s="38"/>
      <c r="O751" s="38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</row>
    <row r="752" spans="1:256" s="209" customFormat="1">
      <c r="A752" s="121"/>
      <c r="B752" s="115"/>
      <c r="C752" s="116"/>
      <c r="D752" s="117"/>
      <c r="E752" s="118"/>
      <c r="F752" s="119"/>
      <c r="G752" s="120"/>
      <c r="H752" s="5"/>
      <c r="I752" s="39"/>
      <c r="J752" s="40"/>
      <c r="K752" s="41"/>
      <c r="L752" s="37"/>
      <c r="N752" s="38"/>
      <c r="O752" s="38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</row>
    <row r="754" spans="1:256" s="209" customFormat="1">
      <c r="A754" s="121"/>
      <c r="B754" s="115"/>
      <c r="C754" s="116"/>
      <c r="D754" s="117"/>
      <c r="E754" s="118"/>
      <c r="F754" s="119"/>
      <c r="G754" s="120"/>
      <c r="H754" s="5"/>
      <c r="I754" s="39"/>
      <c r="J754" s="40"/>
      <c r="K754" s="41"/>
      <c r="L754" s="37"/>
      <c r="N754" s="38"/>
      <c r="O754" s="38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</row>
    <row r="755" spans="1:256" s="209" customFormat="1">
      <c r="A755" s="121"/>
      <c r="B755" s="115"/>
      <c r="C755" s="116"/>
      <c r="D755" s="117"/>
      <c r="E755" s="118"/>
      <c r="F755" s="119"/>
      <c r="G755" s="120"/>
      <c r="H755" s="5"/>
      <c r="I755" s="39"/>
      <c r="J755" s="40"/>
      <c r="K755" s="41"/>
      <c r="L755" s="37"/>
      <c r="N755" s="38"/>
      <c r="O755" s="38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</row>
    <row r="757" spans="1:256" s="209" customFormat="1">
      <c r="A757" s="121"/>
      <c r="B757" s="115"/>
      <c r="C757" s="116"/>
      <c r="D757" s="117"/>
      <c r="E757" s="118"/>
      <c r="F757" s="119"/>
      <c r="G757" s="120"/>
      <c r="H757" s="5"/>
      <c r="I757" s="39"/>
      <c r="J757" s="40"/>
      <c r="K757" s="41"/>
      <c r="L757" s="37"/>
      <c r="N757" s="38"/>
      <c r="O757" s="38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</row>
    <row r="758" spans="1:256" s="209" customFormat="1">
      <c r="A758" s="121"/>
      <c r="B758" s="115"/>
      <c r="C758" s="116"/>
      <c r="D758" s="117"/>
      <c r="E758" s="118"/>
      <c r="F758" s="119"/>
      <c r="G758" s="120"/>
      <c r="H758" s="5"/>
      <c r="I758" s="39"/>
      <c r="J758" s="40"/>
      <c r="K758" s="41"/>
      <c r="L758" s="37"/>
      <c r="N758" s="38"/>
      <c r="O758" s="38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</row>
    <row r="759" spans="1:256" s="209" customFormat="1">
      <c r="A759" s="121"/>
      <c r="B759" s="115"/>
      <c r="C759" s="116"/>
      <c r="D759" s="117"/>
      <c r="E759" s="118"/>
      <c r="F759" s="119"/>
      <c r="G759" s="120"/>
      <c r="H759" s="5"/>
      <c r="I759" s="39"/>
      <c r="J759" s="40"/>
      <c r="K759" s="41"/>
      <c r="L759" s="37"/>
      <c r="N759" s="38"/>
      <c r="O759" s="38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</row>
    <row r="761" spans="1:256" s="209" customFormat="1">
      <c r="A761" s="121"/>
      <c r="B761" s="115"/>
      <c r="C761" s="116"/>
      <c r="D761" s="117"/>
      <c r="E761" s="118"/>
      <c r="F761" s="119"/>
      <c r="G761" s="120"/>
      <c r="H761" s="5"/>
      <c r="I761" s="39"/>
      <c r="J761" s="40"/>
      <c r="K761" s="41"/>
      <c r="L761" s="37"/>
      <c r="N761" s="38"/>
      <c r="O761" s="38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</row>
    <row r="763" spans="1:256" s="209" customFormat="1">
      <c r="A763" s="121"/>
      <c r="B763" s="115"/>
      <c r="C763" s="116"/>
      <c r="D763" s="117"/>
      <c r="E763" s="118"/>
      <c r="F763" s="119"/>
      <c r="G763" s="120"/>
      <c r="H763" s="5"/>
      <c r="I763" s="39"/>
      <c r="J763" s="40"/>
      <c r="K763" s="41"/>
      <c r="L763" s="37"/>
      <c r="N763" s="38"/>
      <c r="O763" s="38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</row>
    <row r="765" spans="1:256" s="209" customFormat="1">
      <c r="A765" s="121"/>
      <c r="B765" s="115"/>
      <c r="C765" s="116"/>
      <c r="D765" s="117"/>
      <c r="E765" s="118"/>
      <c r="F765" s="119"/>
      <c r="G765" s="120"/>
      <c r="H765" s="5"/>
      <c r="I765" s="39"/>
      <c r="J765" s="40"/>
      <c r="K765" s="41"/>
      <c r="L765" s="37"/>
      <c r="N765" s="38"/>
      <c r="O765" s="38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</row>
    <row r="767" spans="1:256" s="209" customFormat="1">
      <c r="A767" s="121"/>
      <c r="B767" s="115"/>
      <c r="C767" s="116"/>
      <c r="D767" s="117"/>
      <c r="E767" s="118"/>
      <c r="F767" s="119"/>
      <c r="G767" s="120"/>
      <c r="H767" s="5"/>
      <c r="I767" s="39"/>
      <c r="J767" s="40"/>
      <c r="K767" s="41"/>
      <c r="L767" s="37"/>
      <c r="N767" s="38"/>
      <c r="O767" s="38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</row>
    <row r="768" spans="1:256" s="209" customFormat="1">
      <c r="A768" s="121"/>
      <c r="B768" s="115"/>
      <c r="C768" s="116"/>
      <c r="D768" s="117"/>
      <c r="E768" s="118"/>
      <c r="F768" s="119"/>
      <c r="G768" s="120"/>
      <c r="H768" s="5"/>
      <c r="I768" s="39"/>
      <c r="J768" s="40"/>
      <c r="K768" s="41"/>
      <c r="L768" s="37"/>
      <c r="N768" s="38"/>
      <c r="O768" s="38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</row>
    <row r="769" spans="1:256" s="209" customFormat="1">
      <c r="A769" s="121"/>
      <c r="B769" s="115"/>
      <c r="C769" s="116"/>
      <c r="D769" s="117"/>
      <c r="E769" s="118"/>
      <c r="F769" s="119"/>
      <c r="G769" s="120"/>
      <c r="H769" s="5"/>
      <c r="I769" s="39"/>
      <c r="J769" s="40"/>
      <c r="K769" s="41"/>
      <c r="L769" s="37"/>
      <c r="N769" s="38"/>
      <c r="O769" s="38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</row>
    <row r="770" spans="1:256" s="209" customFormat="1">
      <c r="A770" s="121"/>
      <c r="B770" s="115"/>
      <c r="C770" s="116"/>
      <c r="D770" s="117"/>
      <c r="E770" s="118"/>
      <c r="F770" s="119"/>
      <c r="G770" s="120"/>
      <c r="H770" s="5"/>
      <c r="I770" s="39"/>
      <c r="J770" s="40"/>
      <c r="K770" s="41"/>
      <c r="L770" s="37"/>
      <c r="N770" s="38"/>
      <c r="O770" s="38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</row>
    <row r="771" spans="1:256" s="209" customFormat="1">
      <c r="A771" s="121"/>
      <c r="B771" s="115"/>
      <c r="C771" s="116"/>
      <c r="D771" s="117"/>
      <c r="E771" s="118"/>
      <c r="F771" s="119"/>
      <c r="G771" s="120"/>
      <c r="H771" s="5"/>
      <c r="I771" s="39"/>
      <c r="J771" s="40"/>
      <c r="K771" s="41"/>
      <c r="L771" s="37"/>
      <c r="N771" s="38"/>
      <c r="O771" s="38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</row>
    <row r="773" spans="1:256" s="209" customFormat="1">
      <c r="A773" s="121"/>
      <c r="B773" s="115"/>
      <c r="C773" s="116"/>
      <c r="D773" s="117"/>
      <c r="E773" s="118"/>
      <c r="F773" s="119"/>
      <c r="G773" s="120"/>
      <c r="H773" s="5"/>
      <c r="I773" s="39"/>
      <c r="J773" s="40"/>
      <c r="K773" s="41"/>
      <c r="L773" s="37"/>
      <c r="N773" s="38"/>
      <c r="O773" s="38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</row>
    <row r="774" spans="1:256" s="209" customFormat="1">
      <c r="A774" s="121"/>
      <c r="B774" s="115"/>
      <c r="C774" s="116"/>
      <c r="D774" s="117"/>
      <c r="E774" s="118"/>
      <c r="F774" s="119"/>
      <c r="G774" s="120"/>
      <c r="H774" s="5"/>
      <c r="I774" s="39"/>
      <c r="J774" s="40"/>
      <c r="K774" s="41"/>
      <c r="L774" s="37"/>
      <c r="N774" s="38"/>
      <c r="O774" s="38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</row>
    <row r="775" spans="1:256" s="209" customFormat="1">
      <c r="A775" s="121"/>
      <c r="B775" s="115"/>
      <c r="C775" s="116"/>
      <c r="D775" s="117"/>
      <c r="E775" s="118"/>
      <c r="F775" s="119"/>
      <c r="G775" s="120"/>
      <c r="H775" s="5"/>
      <c r="I775" s="39"/>
      <c r="J775" s="40"/>
      <c r="K775" s="41"/>
      <c r="L775" s="37"/>
      <c r="N775" s="38"/>
      <c r="O775" s="38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</row>
    <row r="777" spans="1:256" s="209" customFormat="1">
      <c r="A777" s="121"/>
      <c r="B777" s="115"/>
      <c r="C777" s="116"/>
      <c r="D777" s="117"/>
      <c r="E777" s="118"/>
      <c r="F777" s="119"/>
      <c r="G777" s="120"/>
      <c r="H777" s="5"/>
      <c r="I777" s="39"/>
      <c r="J777" s="40"/>
      <c r="K777" s="41"/>
      <c r="L777" s="37"/>
      <c r="N777" s="38"/>
      <c r="O777" s="38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</row>
    <row r="778" spans="1:256" s="209" customFormat="1">
      <c r="A778" s="121"/>
      <c r="B778" s="115"/>
      <c r="C778" s="116"/>
      <c r="D778" s="117"/>
      <c r="E778" s="118"/>
      <c r="F778" s="119"/>
      <c r="G778" s="120"/>
      <c r="H778" s="5"/>
      <c r="I778" s="39"/>
      <c r="J778" s="40"/>
      <c r="K778" s="41"/>
      <c r="L778" s="37"/>
      <c r="N778" s="38"/>
      <c r="O778" s="38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</row>
    <row r="779" spans="1:256" s="209" customFormat="1">
      <c r="A779" s="121"/>
      <c r="B779" s="115"/>
      <c r="C779" s="116"/>
      <c r="D779" s="117"/>
      <c r="E779" s="118"/>
      <c r="F779" s="119"/>
      <c r="G779" s="120"/>
      <c r="H779" s="5"/>
      <c r="I779" s="39"/>
      <c r="J779" s="40"/>
      <c r="K779" s="41"/>
      <c r="L779" s="37"/>
      <c r="N779" s="38"/>
      <c r="O779" s="38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</row>
    <row r="781" spans="1:256" s="209" customFormat="1">
      <c r="A781" s="121"/>
      <c r="B781" s="115"/>
      <c r="C781" s="116"/>
      <c r="D781" s="117"/>
      <c r="E781" s="118"/>
      <c r="F781" s="119"/>
      <c r="G781" s="120"/>
      <c r="H781" s="5"/>
      <c r="I781" s="39"/>
      <c r="J781" s="40"/>
      <c r="K781" s="41"/>
      <c r="L781" s="37"/>
      <c r="N781" s="38"/>
      <c r="O781" s="38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</row>
    <row r="783" spans="1:256" s="209" customFormat="1">
      <c r="A783" s="121"/>
      <c r="B783" s="115"/>
      <c r="C783" s="116"/>
      <c r="D783" s="117"/>
      <c r="E783" s="118"/>
      <c r="F783" s="119"/>
      <c r="G783" s="120"/>
      <c r="H783" s="5"/>
      <c r="I783" s="39"/>
      <c r="J783" s="40"/>
      <c r="K783" s="41"/>
      <c r="L783" s="37"/>
      <c r="N783" s="38"/>
      <c r="O783" s="38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</row>
    <row r="785" spans="1:256" s="209" customFormat="1">
      <c r="A785" s="121"/>
      <c r="B785" s="115"/>
      <c r="C785" s="116"/>
      <c r="D785" s="117"/>
      <c r="E785" s="118"/>
      <c r="F785" s="119"/>
      <c r="G785" s="120"/>
      <c r="H785" s="5"/>
      <c r="I785" s="39"/>
      <c r="J785" s="40"/>
      <c r="K785" s="41"/>
      <c r="L785" s="37"/>
      <c r="N785" s="38"/>
      <c r="O785" s="38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</row>
    <row r="787" spans="1:256" s="209" customFormat="1">
      <c r="A787" s="121"/>
      <c r="B787" s="115"/>
      <c r="C787" s="116"/>
      <c r="D787" s="117"/>
      <c r="E787" s="118"/>
      <c r="F787" s="119"/>
      <c r="G787" s="120"/>
      <c r="H787" s="5"/>
      <c r="I787" s="39"/>
      <c r="J787" s="40"/>
      <c r="K787" s="41"/>
      <c r="L787" s="37"/>
      <c r="N787" s="38"/>
      <c r="O787" s="38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</row>
    <row r="789" spans="1:256" s="209" customFormat="1">
      <c r="A789" s="121"/>
      <c r="B789" s="115"/>
      <c r="C789" s="116"/>
      <c r="D789" s="117"/>
      <c r="E789" s="118"/>
      <c r="F789" s="119"/>
      <c r="G789" s="120"/>
      <c r="H789" s="5"/>
      <c r="I789" s="39"/>
      <c r="J789" s="40"/>
      <c r="K789" s="41"/>
      <c r="L789" s="37"/>
      <c r="N789" s="38"/>
      <c r="O789" s="38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</row>
    <row r="791" spans="1:256" s="209" customFormat="1">
      <c r="A791" s="121"/>
      <c r="B791" s="115"/>
      <c r="C791" s="116"/>
      <c r="D791" s="117"/>
      <c r="E791" s="118"/>
      <c r="F791" s="119"/>
      <c r="G791" s="120"/>
      <c r="H791" s="5"/>
      <c r="I791" s="39"/>
      <c r="J791" s="40"/>
      <c r="K791" s="41"/>
      <c r="L791" s="37"/>
      <c r="N791" s="38"/>
      <c r="O791" s="38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</row>
    <row r="793" spans="1:256" s="209" customFormat="1">
      <c r="A793" s="121"/>
      <c r="B793" s="115"/>
      <c r="C793" s="116"/>
      <c r="D793" s="117"/>
      <c r="E793" s="118"/>
      <c r="F793" s="119"/>
      <c r="G793" s="120"/>
      <c r="H793" s="5"/>
      <c r="I793" s="39"/>
      <c r="J793" s="40"/>
      <c r="K793" s="41"/>
      <c r="L793" s="37"/>
      <c r="N793" s="38"/>
      <c r="O793" s="38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</row>
    <row r="795" spans="1:256" s="209" customFormat="1">
      <c r="A795" s="121"/>
      <c r="B795" s="115"/>
      <c r="C795" s="116"/>
      <c r="D795" s="117"/>
      <c r="E795" s="118"/>
      <c r="F795" s="119"/>
      <c r="G795" s="120"/>
      <c r="H795" s="5"/>
      <c r="I795" s="39"/>
      <c r="J795" s="40"/>
      <c r="K795" s="41"/>
      <c r="L795" s="37"/>
      <c r="N795" s="38"/>
      <c r="O795" s="38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</row>
    <row r="796" spans="1:256" s="209" customFormat="1">
      <c r="A796" s="121"/>
      <c r="B796" s="115"/>
      <c r="C796" s="116"/>
      <c r="D796" s="117"/>
      <c r="E796" s="118"/>
      <c r="F796" s="119"/>
      <c r="G796" s="120"/>
      <c r="H796" s="5"/>
      <c r="I796" s="39"/>
      <c r="J796" s="40"/>
      <c r="K796" s="41"/>
      <c r="L796" s="37"/>
      <c r="N796" s="38"/>
      <c r="O796" s="38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</row>
    <row r="798" spans="1:256" s="209" customFormat="1">
      <c r="A798" s="121"/>
      <c r="B798" s="115"/>
      <c r="C798" s="116"/>
      <c r="D798" s="117"/>
      <c r="E798" s="118"/>
      <c r="F798" s="119"/>
      <c r="G798" s="120"/>
      <c r="H798" s="5"/>
      <c r="I798" s="39"/>
      <c r="J798" s="40"/>
      <c r="K798" s="41"/>
      <c r="L798" s="37"/>
      <c r="N798" s="38"/>
      <c r="O798" s="38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</row>
    <row r="799" spans="1:256" s="209" customFormat="1">
      <c r="A799" s="121"/>
      <c r="B799" s="115"/>
      <c r="C799" s="116"/>
      <c r="D799" s="117"/>
      <c r="E799" s="118"/>
      <c r="F799" s="119"/>
      <c r="G799" s="120"/>
      <c r="H799" s="5"/>
      <c r="I799" s="39"/>
      <c r="J799" s="40"/>
      <c r="K799" s="41"/>
      <c r="L799" s="37"/>
      <c r="N799" s="38"/>
      <c r="O799" s="38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</row>
    <row r="800" spans="1:256" s="209" customFormat="1">
      <c r="A800" s="121"/>
      <c r="B800" s="115"/>
      <c r="C800" s="116"/>
      <c r="D800" s="117"/>
      <c r="E800" s="118"/>
      <c r="F800" s="119"/>
      <c r="G800" s="120"/>
      <c r="H800" s="5"/>
      <c r="I800" s="39"/>
      <c r="J800" s="40"/>
      <c r="K800" s="41"/>
      <c r="L800" s="37"/>
      <c r="N800" s="38"/>
      <c r="O800" s="38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</row>
    <row r="802" spans="1:256" s="209" customFormat="1">
      <c r="A802" s="121"/>
      <c r="B802" s="115"/>
      <c r="C802" s="116"/>
      <c r="D802" s="117"/>
      <c r="E802" s="118"/>
      <c r="F802" s="119"/>
      <c r="G802" s="120"/>
      <c r="H802" s="5"/>
      <c r="I802" s="39"/>
      <c r="J802" s="40"/>
      <c r="K802" s="41"/>
      <c r="L802" s="37"/>
      <c r="N802" s="38"/>
      <c r="O802" s="38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</row>
    <row r="804" spans="1:256" s="209" customFormat="1">
      <c r="A804" s="121"/>
      <c r="B804" s="115"/>
      <c r="C804" s="116"/>
      <c r="D804" s="117"/>
      <c r="E804" s="118"/>
      <c r="F804" s="119"/>
      <c r="G804" s="120"/>
      <c r="H804" s="5"/>
      <c r="I804" s="39"/>
      <c r="J804" s="40"/>
      <c r="K804" s="41"/>
      <c r="L804" s="37"/>
      <c r="N804" s="38"/>
      <c r="O804" s="38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</row>
    <row r="806" spans="1:256" s="209" customFormat="1">
      <c r="A806" s="121"/>
      <c r="B806" s="115"/>
      <c r="C806" s="116"/>
      <c r="D806" s="117"/>
      <c r="E806" s="118"/>
      <c r="F806" s="119"/>
      <c r="G806" s="120"/>
      <c r="H806" s="5"/>
      <c r="I806" s="39"/>
      <c r="J806" s="40"/>
      <c r="K806" s="41"/>
      <c r="L806" s="37"/>
      <c r="N806" s="38"/>
      <c r="O806" s="38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</row>
    <row r="808" spans="1:256" s="209" customFormat="1">
      <c r="A808" s="121"/>
      <c r="B808" s="115"/>
      <c r="C808" s="116"/>
      <c r="D808" s="117"/>
      <c r="E808" s="118"/>
      <c r="F808" s="119"/>
      <c r="G808" s="120"/>
      <c r="H808" s="5"/>
      <c r="I808" s="39"/>
      <c r="J808" s="40"/>
      <c r="K808" s="41"/>
      <c r="L808" s="37"/>
      <c r="N808" s="38"/>
      <c r="O808" s="38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</row>
    <row r="809" spans="1:256" s="209" customFormat="1">
      <c r="A809" s="121"/>
      <c r="B809" s="115"/>
      <c r="C809" s="116"/>
      <c r="D809" s="117"/>
      <c r="E809" s="118"/>
      <c r="F809" s="119"/>
      <c r="G809" s="120"/>
      <c r="H809" s="5"/>
      <c r="I809" s="39"/>
      <c r="J809" s="40"/>
      <c r="K809" s="41"/>
      <c r="L809" s="37"/>
      <c r="N809" s="38"/>
      <c r="O809" s="38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</row>
    <row r="810" spans="1:256" s="209" customFormat="1">
      <c r="A810" s="121"/>
      <c r="B810" s="115"/>
      <c r="C810" s="116"/>
      <c r="D810" s="117"/>
      <c r="E810" s="118"/>
      <c r="F810" s="119"/>
      <c r="G810" s="120"/>
      <c r="H810" s="5"/>
      <c r="I810" s="39"/>
      <c r="J810" s="40"/>
      <c r="K810" s="41"/>
      <c r="L810" s="37"/>
      <c r="N810" s="38"/>
      <c r="O810" s="38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</row>
    <row r="811" spans="1:256" s="209" customFormat="1">
      <c r="A811" s="121"/>
      <c r="B811" s="115"/>
      <c r="C811" s="116"/>
      <c r="D811" s="117"/>
      <c r="E811" s="118"/>
      <c r="F811" s="119"/>
      <c r="G811" s="120"/>
      <c r="H811" s="5"/>
      <c r="I811" s="39"/>
      <c r="J811" s="40"/>
      <c r="K811" s="41"/>
      <c r="L811" s="37"/>
      <c r="N811" s="38"/>
      <c r="O811" s="38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</row>
    <row r="812" spans="1:256" s="209" customFormat="1">
      <c r="A812" s="121"/>
      <c r="B812" s="115"/>
      <c r="C812" s="116"/>
      <c r="D812" s="117"/>
      <c r="E812" s="118"/>
      <c r="F812" s="119"/>
      <c r="G812" s="120"/>
      <c r="H812" s="5"/>
      <c r="I812" s="39"/>
      <c r="J812" s="40"/>
      <c r="K812" s="41"/>
      <c r="L812" s="37"/>
      <c r="N812" s="38"/>
      <c r="O812" s="38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</row>
    <row r="813" spans="1:256" s="209" customFormat="1">
      <c r="A813" s="121"/>
      <c r="B813" s="115"/>
      <c r="C813" s="116"/>
      <c r="D813" s="117"/>
      <c r="E813" s="118"/>
      <c r="F813" s="119"/>
      <c r="G813" s="120"/>
      <c r="H813" s="5"/>
      <c r="I813" s="39"/>
      <c r="J813" s="40"/>
      <c r="K813" s="41"/>
      <c r="L813" s="37"/>
      <c r="N813" s="38"/>
      <c r="O813" s="38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</row>
    <row r="814" spans="1:256" s="209" customFormat="1">
      <c r="A814" s="121"/>
      <c r="B814" s="115"/>
      <c r="C814" s="116"/>
      <c r="D814" s="117"/>
      <c r="E814" s="118"/>
      <c r="F814" s="119"/>
      <c r="G814" s="120"/>
      <c r="H814" s="5"/>
      <c r="I814" s="39"/>
      <c r="J814" s="40"/>
      <c r="K814" s="41"/>
      <c r="L814" s="37"/>
      <c r="N814" s="38"/>
      <c r="O814" s="38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</row>
    <row r="816" spans="1:256" s="209" customFormat="1">
      <c r="A816" s="121"/>
      <c r="B816" s="115"/>
      <c r="C816" s="116"/>
      <c r="D816" s="117"/>
      <c r="E816" s="118"/>
      <c r="F816" s="119"/>
      <c r="G816" s="120"/>
      <c r="H816" s="5"/>
      <c r="I816" s="39"/>
      <c r="J816" s="40"/>
      <c r="K816" s="41"/>
      <c r="L816" s="37"/>
      <c r="N816" s="38"/>
      <c r="O816" s="38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</row>
    <row r="818" spans="1:256" s="209" customFormat="1">
      <c r="A818" s="121"/>
      <c r="B818" s="115"/>
      <c r="C818" s="116"/>
      <c r="D818" s="117"/>
      <c r="E818" s="118"/>
      <c r="F818" s="119"/>
      <c r="G818" s="120"/>
      <c r="H818" s="5"/>
      <c r="I818" s="39"/>
      <c r="J818" s="40"/>
      <c r="K818" s="41"/>
      <c r="L818" s="37"/>
      <c r="N818" s="38"/>
      <c r="O818" s="38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</row>
    <row r="820" spans="1:256" s="209" customFormat="1">
      <c r="A820" s="121"/>
      <c r="B820" s="115"/>
      <c r="C820" s="116"/>
      <c r="D820" s="117"/>
      <c r="E820" s="118"/>
      <c r="F820" s="119"/>
      <c r="G820" s="120"/>
      <c r="H820" s="5"/>
      <c r="I820" s="39"/>
      <c r="J820" s="40"/>
      <c r="K820" s="41"/>
      <c r="L820" s="37"/>
      <c r="N820" s="38"/>
      <c r="O820" s="38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</row>
    <row r="822" spans="1:256" s="209" customFormat="1">
      <c r="A822" s="121"/>
      <c r="B822" s="115"/>
      <c r="C822" s="116"/>
      <c r="D822" s="117"/>
      <c r="E822" s="118"/>
      <c r="F822" s="119"/>
      <c r="G822" s="120"/>
      <c r="H822" s="5"/>
      <c r="I822" s="39"/>
      <c r="J822" s="40"/>
      <c r="K822" s="41"/>
      <c r="L822" s="37"/>
      <c r="N822" s="38"/>
      <c r="O822" s="38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</row>
    <row r="823" spans="1:256" s="209" customFormat="1">
      <c r="A823" s="121"/>
      <c r="B823" s="115"/>
      <c r="C823" s="116"/>
      <c r="D823" s="117"/>
      <c r="E823" s="118"/>
      <c r="F823" s="119"/>
      <c r="G823" s="120"/>
      <c r="H823" s="5"/>
      <c r="I823" s="39"/>
      <c r="J823" s="40"/>
      <c r="K823" s="41"/>
      <c r="L823" s="37"/>
      <c r="N823" s="38"/>
      <c r="O823" s="38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</row>
    <row r="825" spans="1:256" s="209" customFormat="1">
      <c r="A825" s="121"/>
      <c r="B825" s="115"/>
      <c r="C825" s="116"/>
      <c r="D825" s="117"/>
      <c r="E825" s="118"/>
      <c r="F825" s="119"/>
      <c r="G825" s="120"/>
      <c r="H825" s="5"/>
      <c r="I825" s="39"/>
      <c r="J825" s="40"/>
      <c r="K825" s="41"/>
      <c r="L825" s="37"/>
      <c r="N825" s="38"/>
      <c r="O825" s="38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</row>
    <row r="827" spans="1:256" s="209" customFormat="1">
      <c r="A827" s="121"/>
      <c r="B827" s="115"/>
      <c r="C827" s="116"/>
      <c r="D827" s="117"/>
      <c r="E827" s="118"/>
      <c r="F827" s="119"/>
      <c r="G827" s="120"/>
      <c r="H827" s="5"/>
      <c r="I827" s="39"/>
      <c r="J827" s="40"/>
      <c r="K827" s="41"/>
      <c r="L827" s="37"/>
      <c r="N827" s="38"/>
      <c r="O827" s="38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</row>
    <row r="829" spans="1:256" s="209" customFormat="1">
      <c r="A829" s="121"/>
      <c r="B829" s="115"/>
      <c r="C829" s="116"/>
      <c r="D829" s="117"/>
      <c r="E829" s="118"/>
      <c r="F829" s="119"/>
      <c r="G829" s="120"/>
      <c r="H829" s="5"/>
      <c r="I829" s="39"/>
      <c r="J829" s="40"/>
      <c r="K829" s="41"/>
      <c r="L829" s="37"/>
      <c r="N829" s="38"/>
      <c r="O829" s="38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</row>
    <row r="831" spans="1:256" s="209" customFormat="1">
      <c r="A831" s="121"/>
      <c r="B831" s="115"/>
      <c r="C831" s="116"/>
      <c r="D831" s="117"/>
      <c r="E831" s="118"/>
      <c r="F831" s="119"/>
      <c r="G831" s="120"/>
      <c r="H831" s="5"/>
      <c r="I831" s="39"/>
      <c r="J831" s="40"/>
      <c r="K831" s="41"/>
      <c r="L831" s="37"/>
      <c r="N831" s="38"/>
      <c r="O831" s="38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</row>
    <row r="833" spans="1:256" s="209" customFormat="1">
      <c r="A833" s="121"/>
      <c r="B833" s="115"/>
      <c r="C833" s="116"/>
      <c r="D833" s="117"/>
      <c r="E833" s="118"/>
      <c r="F833" s="119"/>
      <c r="G833" s="120"/>
      <c r="H833" s="5"/>
      <c r="I833" s="39"/>
      <c r="J833" s="40"/>
      <c r="K833" s="41"/>
      <c r="L833" s="37"/>
      <c r="N833" s="38"/>
      <c r="O833" s="38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</row>
    <row r="835" spans="1:256" s="209" customFormat="1">
      <c r="A835" s="121"/>
      <c r="B835" s="115"/>
      <c r="C835" s="116"/>
      <c r="D835" s="117"/>
      <c r="E835" s="118"/>
      <c r="F835" s="119"/>
      <c r="G835" s="120"/>
      <c r="H835" s="5"/>
      <c r="I835" s="39"/>
      <c r="J835" s="40"/>
      <c r="K835" s="41"/>
      <c r="L835" s="37"/>
      <c r="N835" s="38"/>
      <c r="O835" s="38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</row>
    <row r="837" spans="1:256" s="209" customFormat="1">
      <c r="A837" s="121"/>
      <c r="B837" s="115"/>
      <c r="C837" s="116"/>
      <c r="D837" s="117"/>
      <c r="E837" s="118"/>
      <c r="F837" s="119"/>
      <c r="G837" s="120"/>
      <c r="H837" s="5"/>
      <c r="I837" s="39"/>
      <c r="J837" s="40"/>
      <c r="K837" s="41"/>
      <c r="L837" s="37"/>
      <c r="N837" s="38"/>
      <c r="O837" s="38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</row>
    <row r="838" spans="1:256" s="209" customFormat="1">
      <c r="A838" s="121"/>
      <c r="B838" s="115"/>
      <c r="C838" s="116"/>
      <c r="D838" s="117"/>
      <c r="E838" s="118"/>
      <c r="F838" s="119"/>
      <c r="G838" s="120"/>
      <c r="H838" s="5"/>
      <c r="I838" s="39"/>
      <c r="J838" s="40"/>
      <c r="K838" s="41"/>
      <c r="L838" s="37"/>
      <c r="N838" s="38"/>
      <c r="O838" s="38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</row>
    <row r="840" spans="1:256" s="209" customFormat="1">
      <c r="A840" s="121"/>
      <c r="B840" s="115"/>
      <c r="C840" s="116"/>
      <c r="D840" s="117"/>
      <c r="E840" s="118"/>
      <c r="F840" s="119"/>
      <c r="G840" s="120"/>
      <c r="H840" s="5"/>
      <c r="I840" s="39"/>
      <c r="J840" s="40"/>
      <c r="K840" s="41"/>
      <c r="L840" s="37"/>
      <c r="N840" s="38"/>
      <c r="O840" s="38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</row>
    <row r="842" spans="1:256" s="209" customFormat="1">
      <c r="A842" s="121"/>
      <c r="B842" s="115"/>
      <c r="C842" s="116"/>
      <c r="D842" s="117"/>
      <c r="E842" s="118"/>
      <c r="F842" s="119"/>
      <c r="G842" s="120"/>
      <c r="H842" s="5"/>
      <c r="I842" s="39"/>
      <c r="J842" s="40"/>
      <c r="K842" s="41"/>
      <c r="L842" s="37"/>
      <c r="N842" s="38"/>
      <c r="O842" s="38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</row>
    <row r="843" spans="1:256" s="209" customFormat="1">
      <c r="A843" s="121"/>
      <c r="B843" s="115"/>
      <c r="C843" s="116"/>
      <c r="D843" s="117"/>
      <c r="E843" s="118"/>
      <c r="F843" s="119"/>
      <c r="G843" s="120"/>
      <c r="H843" s="5"/>
      <c r="I843" s="39"/>
      <c r="J843" s="40"/>
      <c r="K843" s="41"/>
      <c r="L843" s="37"/>
      <c r="N843" s="38"/>
      <c r="O843" s="38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</row>
    <row r="845" spans="1:256" s="209" customFormat="1">
      <c r="A845" s="121"/>
      <c r="B845" s="115"/>
      <c r="C845" s="116"/>
      <c r="D845" s="117"/>
      <c r="E845" s="118"/>
      <c r="F845" s="119"/>
      <c r="G845" s="120"/>
      <c r="H845" s="5"/>
      <c r="I845" s="39"/>
      <c r="J845" s="40"/>
      <c r="K845" s="41"/>
      <c r="L845" s="37"/>
      <c r="N845" s="38"/>
      <c r="O845" s="38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</row>
    <row r="846" spans="1:256" s="209" customFormat="1">
      <c r="A846" s="121"/>
      <c r="B846" s="115"/>
      <c r="C846" s="116"/>
      <c r="D846" s="117"/>
      <c r="E846" s="118"/>
      <c r="F846" s="119"/>
      <c r="G846" s="120"/>
      <c r="H846" s="5"/>
      <c r="I846" s="39"/>
      <c r="J846" s="40"/>
      <c r="K846" s="41"/>
      <c r="L846" s="37"/>
      <c r="N846" s="38"/>
      <c r="O846" s="38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</row>
    <row r="847" spans="1:256" s="209" customFormat="1">
      <c r="A847" s="121"/>
      <c r="B847" s="115"/>
      <c r="C847" s="116"/>
      <c r="D847" s="117"/>
      <c r="E847" s="118"/>
      <c r="F847" s="119"/>
      <c r="G847" s="120"/>
      <c r="H847" s="5"/>
      <c r="I847" s="39"/>
      <c r="J847" s="40"/>
      <c r="K847" s="41"/>
      <c r="L847" s="37"/>
      <c r="N847" s="38"/>
      <c r="O847" s="38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</row>
    <row r="848" spans="1:256" s="209" customFormat="1">
      <c r="A848" s="121"/>
      <c r="B848" s="115"/>
      <c r="C848" s="116"/>
      <c r="D848" s="117"/>
      <c r="E848" s="118"/>
      <c r="F848" s="119"/>
      <c r="G848" s="120"/>
      <c r="H848" s="5"/>
      <c r="I848" s="39"/>
      <c r="J848" s="40"/>
      <c r="K848" s="41"/>
      <c r="L848" s="37"/>
      <c r="N848" s="38"/>
      <c r="O848" s="38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</row>
    <row r="849" spans="1:256" s="209" customFormat="1">
      <c r="A849" s="121"/>
      <c r="B849" s="115"/>
      <c r="C849" s="116"/>
      <c r="D849" s="117"/>
      <c r="E849" s="118"/>
      <c r="F849" s="119"/>
      <c r="G849" s="120"/>
      <c r="H849" s="5"/>
      <c r="I849" s="39"/>
      <c r="J849" s="40"/>
      <c r="K849" s="41"/>
      <c r="L849" s="37"/>
      <c r="N849" s="38"/>
      <c r="O849" s="38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</row>
    <row r="851" spans="1:256" s="209" customFormat="1">
      <c r="A851" s="121"/>
      <c r="B851" s="115"/>
      <c r="C851" s="116"/>
      <c r="D851" s="117"/>
      <c r="E851" s="118"/>
      <c r="F851" s="119"/>
      <c r="G851" s="120"/>
      <c r="H851" s="5"/>
      <c r="I851" s="39"/>
      <c r="J851" s="40"/>
      <c r="K851" s="41"/>
      <c r="L851" s="37"/>
      <c r="N851" s="38"/>
      <c r="O851" s="38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</row>
    <row r="853" spans="1:256" s="209" customFormat="1">
      <c r="A853" s="121"/>
      <c r="B853" s="115"/>
      <c r="C853" s="116"/>
      <c r="D853" s="117"/>
      <c r="E853" s="118"/>
      <c r="F853" s="119"/>
      <c r="G853" s="120"/>
      <c r="H853" s="5"/>
      <c r="I853" s="39"/>
      <c r="J853" s="40"/>
      <c r="K853" s="41"/>
      <c r="L853" s="37"/>
      <c r="N853" s="38"/>
      <c r="O853" s="38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</row>
    <row r="855" spans="1:256" s="209" customFormat="1">
      <c r="A855" s="121"/>
      <c r="B855" s="115"/>
      <c r="C855" s="116"/>
      <c r="D855" s="117"/>
      <c r="E855" s="118"/>
      <c r="F855" s="119"/>
      <c r="G855" s="120"/>
      <c r="H855" s="5"/>
      <c r="I855" s="39"/>
      <c r="J855" s="40"/>
      <c r="K855" s="41"/>
      <c r="L855" s="37"/>
      <c r="N855" s="38"/>
      <c r="O855" s="38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</row>
    <row r="857" spans="1:256" s="209" customFormat="1">
      <c r="A857" s="121"/>
      <c r="B857" s="115"/>
      <c r="C857" s="116"/>
      <c r="D857" s="117"/>
      <c r="E857" s="118"/>
      <c r="F857" s="119"/>
      <c r="G857" s="120"/>
      <c r="H857" s="5"/>
      <c r="I857" s="39"/>
      <c r="J857" s="40"/>
      <c r="K857" s="41"/>
      <c r="L857" s="37"/>
      <c r="N857" s="38"/>
      <c r="O857" s="38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</row>
    <row r="859" spans="1:256" s="209" customFormat="1">
      <c r="A859" s="121"/>
      <c r="B859" s="115"/>
      <c r="C859" s="116"/>
      <c r="D859" s="117"/>
      <c r="E859" s="118"/>
      <c r="F859" s="119"/>
      <c r="G859" s="120"/>
      <c r="H859" s="5"/>
      <c r="I859" s="39"/>
      <c r="J859" s="40"/>
      <c r="K859" s="41"/>
      <c r="L859" s="37"/>
      <c r="N859" s="38"/>
      <c r="O859" s="38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</row>
    <row r="861" spans="1:256" s="209" customFormat="1">
      <c r="A861" s="121"/>
      <c r="B861" s="115"/>
      <c r="C861" s="116"/>
      <c r="D861" s="117"/>
      <c r="E861" s="118"/>
      <c r="F861" s="119"/>
      <c r="G861" s="120"/>
      <c r="H861" s="5"/>
      <c r="I861" s="39"/>
      <c r="J861" s="40"/>
      <c r="K861" s="41"/>
      <c r="L861" s="37"/>
      <c r="N861" s="38"/>
      <c r="O861" s="38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</row>
    <row r="862" spans="1:256" s="209" customFormat="1">
      <c r="A862" s="121"/>
      <c r="B862" s="115"/>
      <c r="C862" s="116"/>
      <c r="D862" s="117"/>
      <c r="E862" s="118"/>
      <c r="F862" s="119"/>
      <c r="G862" s="120"/>
      <c r="H862" s="5"/>
      <c r="I862" s="39"/>
      <c r="J862" s="40"/>
      <c r="K862" s="41"/>
      <c r="L862" s="37"/>
      <c r="N862" s="38"/>
      <c r="O862" s="38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</row>
    <row r="863" spans="1:256" s="209" customFormat="1">
      <c r="A863" s="121"/>
      <c r="B863" s="115"/>
      <c r="C863" s="116"/>
      <c r="D863" s="117"/>
      <c r="E863" s="118"/>
      <c r="F863" s="119"/>
      <c r="G863" s="120"/>
      <c r="H863" s="5"/>
      <c r="I863" s="39"/>
      <c r="J863" s="40"/>
      <c r="K863" s="41"/>
      <c r="L863" s="37"/>
      <c r="N863" s="38"/>
      <c r="O863" s="38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</row>
    <row r="865" spans="1:256" s="209" customFormat="1">
      <c r="A865" s="121"/>
      <c r="B865" s="115"/>
      <c r="C865" s="116"/>
      <c r="D865" s="117"/>
      <c r="E865" s="118"/>
      <c r="F865" s="119"/>
      <c r="G865" s="120"/>
      <c r="H865" s="5"/>
      <c r="I865" s="39"/>
      <c r="J865" s="40"/>
      <c r="K865" s="41"/>
      <c r="L865" s="37"/>
      <c r="N865" s="38"/>
      <c r="O865" s="38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</row>
    <row r="867" spans="1:256" s="209" customFormat="1">
      <c r="A867" s="121"/>
      <c r="B867" s="115"/>
      <c r="C867" s="116"/>
      <c r="D867" s="117"/>
      <c r="E867" s="118"/>
      <c r="F867" s="119"/>
      <c r="G867" s="120"/>
      <c r="H867" s="5"/>
      <c r="I867" s="39"/>
      <c r="J867" s="40"/>
      <c r="K867" s="41"/>
      <c r="L867" s="37"/>
      <c r="N867" s="38"/>
      <c r="O867" s="38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</row>
    <row r="869" spans="1:256" s="209" customFormat="1">
      <c r="A869" s="121"/>
      <c r="B869" s="115"/>
      <c r="C869" s="116"/>
      <c r="D869" s="117"/>
      <c r="E869" s="118"/>
      <c r="F869" s="119"/>
      <c r="G869" s="120"/>
      <c r="H869" s="5"/>
      <c r="I869" s="39"/>
      <c r="J869" s="40"/>
      <c r="K869" s="41"/>
      <c r="L869" s="37"/>
      <c r="N869" s="38"/>
      <c r="O869" s="38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</row>
    <row r="871" spans="1:256" s="209" customFormat="1">
      <c r="A871" s="121"/>
      <c r="B871" s="115"/>
      <c r="C871" s="116"/>
      <c r="D871" s="117"/>
      <c r="E871" s="118"/>
      <c r="F871" s="119"/>
      <c r="G871" s="120"/>
      <c r="H871" s="5"/>
      <c r="I871" s="39"/>
      <c r="J871" s="40"/>
      <c r="K871" s="41"/>
      <c r="L871" s="37"/>
      <c r="N871" s="38"/>
      <c r="O871" s="38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</row>
    <row r="873" spans="1:256" s="209" customFormat="1">
      <c r="A873" s="121"/>
      <c r="B873" s="115"/>
      <c r="C873" s="116"/>
      <c r="D873" s="117"/>
      <c r="E873" s="118"/>
      <c r="F873" s="119"/>
      <c r="G873" s="120"/>
      <c r="H873" s="5"/>
      <c r="I873" s="39"/>
      <c r="J873" s="40"/>
      <c r="K873" s="41"/>
      <c r="L873" s="37"/>
      <c r="N873" s="38"/>
      <c r="O873" s="38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</row>
    <row r="875" spans="1:256" s="209" customFormat="1">
      <c r="A875" s="121"/>
      <c r="B875" s="115"/>
      <c r="C875" s="116"/>
      <c r="D875" s="117"/>
      <c r="E875" s="118"/>
      <c r="F875" s="119"/>
      <c r="G875" s="120"/>
      <c r="H875" s="5"/>
      <c r="I875" s="39"/>
      <c r="J875" s="40"/>
      <c r="K875" s="41"/>
      <c r="L875" s="37"/>
      <c r="N875" s="38"/>
      <c r="O875" s="38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</row>
    <row r="877" spans="1:256" s="209" customFormat="1">
      <c r="A877" s="121"/>
      <c r="B877" s="115"/>
      <c r="C877" s="116"/>
      <c r="D877" s="117"/>
      <c r="E877" s="118"/>
      <c r="F877" s="119"/>
      <c r="G877" s="120"/>
      <c r="H877" s="5"/>
      <c r="I877" s="39"/>
      <c r="J877" s="40"/>
      <c r="K877" s="41"/>
      <c r="L877" s="37"/>
      <c r="N877" s="38"/>
      <c r="O877" s="38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</row>
    <row r="878" spans="1:256" s="209" customFormat="1">
      <c r="A878" s="121"/>
      <c r="B878" s="115"/>
      <c r="C878" s="116"/>
      <c r="D878" s="117"/>
      <c r="E878" s="118"/>
      <c r="F878" s="119"/>
      <c r="G878" s="120"/>
      <c r="H878" s="5"/>
      <c r="I878" s="39"/>
      <c r="J878" s="40"/>
      <c r="K878" s="41"/>
      <c r="L878" s="37"/>
      <c r="N878" s="38"/>
      <c r="O878" s="38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</row>
    <row r="880" spans="1:256" s="209" customFormat="1">
      <c r="A880" s="121"/>
      <c r="B880" s="115"/>
      <c r="C880" s="116"/>
      <c r="D880" s="117"/>
      <c r="E880" s="118"/>
      <c r="F880" s="119"/>
      <c r="G880" s="120"/>
      <c r="H880" s="5"/>
      <c r="I880" s="39"/>
      <c r="J880" s="40"/>
      <c r="K880" s="41"/>
      <c r="L880" s="37"/>
      <c r="N880" s="38"/>
      <c r="O880" s="38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</row>
    <row r="882" spans="1:256" s="209" customFormat="1">
      <c r="A882" s="121"/>
      <c r="B882" s="115"/>
      <c r="C882" s="116"/>
      <c r="D882" s="117"/>
      <c r="E882" s="118"/>
      <c r="F882" s="119"/>
      <c r="G882" s="120"/>
      <c r="H882" s="5"/>
      <c r="I882" s="39"/>
      <c r="J882" s="40"/>
      <c r="K882" s="41"/>
      <c r="L882" s="37"/>
      <c r="N882" s="38"/>
      <c r="O882" s="38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</row>
    <row r="884" spans="1:256" s="209" customFormat="1">
      <c r="A884" s="121"/>
      <c r="B884" s="115"/>
      <c r="C884" s="116"/>
      <c r="D884" s="117"/>
      <c r="E884" s="118"/>
      <c r="F884" s="119"/>
      <c r="G884" s="120"/>
      <c r="H884" s="5"/>
      <c r="I884" s="39"/>
      <c r="J884" s="40"/>
      <c r="K884" s="41"/>
      <c r="L884" s="37"/>
      <c r="N884" s="38"/>
      <c r="O884" s="38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</row>
    <row r="886" spans="1:256" s="209" customFormat="1">
      <c r="A886" s="121"/>
      <c r="B886" s="115"/>
      <c r="C886" s="116"/>
      <c r="D886" s="117"/>
      <c r="E886" s="118"/>
      <c r="F886" s="119"/>
      <c r="G886" s="120"/>
      <c r="H886" s="5"/>
      <c r="I886" s="39"/>
      <c r="J886" s="40"/>
      <c r="K886" s="41"/>
      <c r="L886" s="37"/>
      <c r="N886" s="38"/>
      <c r="O886" s="38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</row>
    <row r="888" spans="1:256" s="209" customFormat="1">
      <c r="A888" s="121"/>
      <c r="B888" s="115"/>
      <c r="C888" s="116"/>
      <c r="D888" s="117"/>
      <c r="E888" s="118"/>
      <c r="F888" s="119"/>
      <c r="G888" s="120"/>
      <c r="H888" s="5"/>
      <c r="I888" s="39"/>
      <c r="J888" s="40"/>
      <c r="K888" s="41"/>
      <c r="L888" s="37"/>
      <c r="N888" s="38"/>
      <c r="O888" s="38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</row>
    <row r="890" spans="1:256" s="209" customFormat="1">
      <c r="A890" s="121"/>
      <c r="B890" s="115"/>
      <c r="C890" s="116"/>
      <c r="D890" s="117"/>
      <c r="E890" s="118"/>
      <c r="F890" s="119"/>
      <c r="G890" s="120"/>
      <c r="H890" s="5"/>
      <c r="I890" s="39"/>
      <c r="J890" s="40"/>
      <c r="K890" s="41"/>
      <c r="L890" s="37"/>
      <c r="N890" s="38"/>
      <c r="O890" s="38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</row>
    <row r="891" spans="1:256" s="209" customFormat="1">
      <c r="A891" s="121"/>
      <c r="B891" s="115"/>
      <c r="C891" s="116"/>
      <c r="D891" s="117"/>
      <c r="E891" s="118"/>
      <c r="F891" s="119"/>
      <c r="G891" s="120"/>
      <c r="H891" s="5"/>
      <c r="I891" s="39"/>
      <c r="J891" s="40"/>
      <c r="K891" s="41"/>
      <c r="L891" s="37"/>
      <c r="N891" s="38"/>
      <c r="O891" s="38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</row>
    <row r="893" spans="1:256" s="209" customFormat="1">
      <c r="A893" s="121"/>
      <c r="B893" s="115"/>
      <c r="C893" s="116"/>
      <c r="D893" s="117"/>
      <c r="E893" s="118"/>
      <c r="F893" s="119"/>
      <c r="G893" s="120"/>
      <c r="H893" s="5"/>
      <c r="I893" s="39"/>
      <c r="J893" s="40"/>
      <c r="K893" s="41"/>
      <c r="L893" s="37"/>
      <c r="N893" s="38"/>
      <c r="O893" s="38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</row>
    <row r="895" spans="1:256" s="209" customFormat="1">
      <c r="A895" s="121"/>
      <c r="B895" s="115"/>
      <c r="C895" s="116"/>
      <c r="D895" s="117"/>
      <c r="E895" s="118"/>
      <c r="F895" s="119"/>
      <c r="G895" s="120"/>
      <c r="H895" s="5"/>
      <c r="I895" s="39"/>
      <c r="J895" s="40"/>
      <c r="K895" s="41"/>
      <c r="L895" s="37"/>
      <c r="N895" s="38"/>
      <c r="O895" s="38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</row>
    <row r="897" spans="1:256" s="209" customFormat="1">
      <c r="A897" s="121"/>
      <c r="B897" s="115"/>
      <c r="C897" s="116"/>
      <c r="D897" s="117"/>
      <c r="E897" s="118"/>
      <c r="F897" s="119"/>
      <c r="G897" s="120"/>
      <c r="H897" s="5"/>
      <c r="I897" s="39"/>
      <c r="J897" s="40"/>
      <c r="K897" s="41"/>
      <c r="L897" s="37"/>
      <c r="N897" s="38"/>
      <c r="O897" s="38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</row>
    <row r="899" spans="1:256" s="209" customFormat="1">
      <c r="A899" s="121"/>
      <c r="B899" s="115"/>
      <c r="C899" s="116"/>
      <c r="D899" s="117"/>
      <c r="E899" s="118"/>
      <c r="F899" s="119"/>
      <c r="G899" s="120"/>
      <c r="H899" s="5"/>
      <c r="I899" s="39"/>
      <c r="J899" s="40"/>
      <c r="K899" s="41"/>
      <c r="L899" s="37"/>
      <c r="N899" s="38"/>
      <c r="O899" s="38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</row>
    <row r="901" spans="1:256" s="209" customFormat="1">
      <c r="A901" s="121"/>
      <c r="B901" s="115"/>
      <c r="C901" s="116"/>
      <c r="D901" s="117"/>
      <c r="E901" s="118"/>
      <c r="F901" s="119"/>
      <c r="G901" s="120"/>
      <c r="H901" s="5"/>
      <c r="I901" s="39"/>
      <c r="J901" s="40"/>
      <c r="K901" s="41"/>
      <c r="L901" s="37"/>
      <c r="N901" s="38"/>
      <c r="O901" s="38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</row>
    <row r="903" spans="1:256" s="209" customFormat="1">
      <c r="A903" s="121"/>
      <c r="B903" s="115"/>
      <c r="C903" s="116"/>
      <c r="D903" s="117"/>
      <c r="E903" s="118"/>
      <c r="F903" s="119"/>
      <c r="G903" s="120"/>
      <c r="H903" s="5"/>
      <c r="I903" s="39"/>
      <c r="J903" s="40"/>
      <c r="K903" s="41"/>
      <c r="L903" s="37"/>
      <c r="N903" s="38"/>
      <c r="O903" s="38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</row>
    <row r="905" spans="1:256" s="209" customFormat="1">
      <c r="A905" s="121"/>
      <c r="B905" s="115"/>
      <c r="C905" s="116"/>
      <c r="D905" s="117"/>
      <c r="E905" s="118"/>
      <c r="F905" s="119"/>
      <c r="G905" s="120"/>
      <c r="H905" s="5"/>
      <c r="I905" s="39"/>
      <c r="J905" s="40"/>
      <c r="K905" s="41"/>
      <c r="L905" s="37"/>
      <c r="N905" s="38"/>
      <c r="O905" s="38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</row>
    <row r="907" spans="1:256" s="209" customFormat="1">
      <c r="A907" s="121"/>
      <c r="B907" s="115"/>
      <c r="C907" s="116"/>
      <c r="D907" s="117"/>
      <c r="E907" s="118"/>
      <c r="F907" s="119"/>
      <c r="G907" s="120"/>
      <c r="H907" s="5"/>
      <c r="I907" s="39"/>
      <c r="J907" s="40"/>
      <c r="K907" s="41"/>
      <c r="L907" s="37"/>
      <c r="N907" s="38"/>
      <c r="O907" s="38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</row>
    <row r="909" spans="1:256" s="209" customFormat="1">
      <c r="A909" s="121"/>
      <c r="B909" s="115"/>
      <c r="C909" s="116"/>
      <c r="D909" s="117"/>
      <c r="E909" s="118"/>
      <c r="F909" s="119"/>
      <c r="G909" s="120"/>
      <c r="H909" s="5"/>
      <c r="I909" s="39"/>
      <c r="J909" s="40"/>
      <c r="K909" s="41"/>
      <c r="L909" s="37"/>
      <c r="N909" s="38"/>
      <c r="O909" s="38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</row>
    <row r="911" spans="1:256" s="209" customFormat="1">
      <c r="A911" s="121"/>
      <c r="B911" s="115"/>
      <c r="C911" s="116"/>
      <c r="D911" s="117"/>
      <c r="E911" s="118"/>
      <c r="F911" s="119"/>
      <c r="G911" s="120"/>
      <c r="H911" s="5"/>
      <c r="I911" s="39"/>
      <c r="J911" s="40"/>
      <c r="K911" s="41"/>
      <c r="L911" s="37"/>
      <c r="N911" s="38"/>
      <c r="O911" s="38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</row>
    <row r="913" spans="1:256" s="209" customFormat="1">
      <c r="A913" s="121"/>
      <c r="B913" s="115"/>
      <c r="C913" s="116"/>
      <c r="D913" s="117"/>
      <c r="E913" s="118"/>
      <c r="F913" s="119"/>
      <c r="G913" s="120"/>
      <c r="H913" s="5"/>
      <c r="I913" s="39"/>
      <c r="J913" s="40"/>
      <c r="K913" s="41"/>
      <c r="L913" s="37"/>
      <c r="N913" s="38"/>
      <c r="O913" s="38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</row>
    <row r="915" spans="1:256" s="209" customFormat="1">
      <c r="A915" s="121"/>
      <c r="B915" s="115"/>
      <c r="C915" s="116"/>
      <c r="D915" s="117"/>
      <c r="E915" s="118"/>
      <c r="F915" s="119"/>
      <c r="G915" s="120"/>
      <c r="H915" s="5"/>
      <c r="I915" s="39"/>
      <c r="J915" s="40"/>
      <c r="K915" s="41"/>
      <c r="L915" s="37"/>
      <c r="N915" s="38"/>
      <c r="O915" s="38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</row>
    <row r="917" spans="1:256" s="209" customFormat="1">
      <c r="A917" s="121"/>
      <c r="B917" s="115"/>
      <c r="C917" s="116"/>
      <c r="D917" s="117"/>
      <c r="E917" s="118"/>
      <c r="F917" s="119"/>
      <c r="G917" s="120"/>
      <c r="H917" s="5"/>
      <c r="I917" s="39"/>
      <c r="J917" s="40"/>
      <c r="K917" s="41"/>
      <c r="L917" s="37"/>
      <c r="N917" s="38"/>
      <c r="O917" s="38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</row>
    <row r="919" spans="1:256" s="209" customFormat="1">
      <c r="A919" s="121"/>
      <c r="B919" s="115"/>
      <c r="C919" s="116"/>
      <c r="D919" s="117"/>
      <c r="E919" s="118"/>
      <c r="F919" s="119"/>
      <c r="G919" s="120"/>
      <c r="H919" s="5"/>
      <c r="I919" s="39"/>
      <c r="J919" s="40"/>
      <c r="K919" s="41"/>
      <c r="L919" s="37"/>
      <c r="N919" s="38"/>
      <c r="O919" s="38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</row>
    <row r="921" spans="1:256" s="209" customFormat="1">
      <c r="A921" s="121"/>
      <c r="B921" s="115"/>
      <c r="C921" s="116"/>
      <c r="D921" s="117"/>
      <c r="E921" s="118"/>
      <c r="F921" s="119"/>
      <c r="G921" s="120"/>
      <c r="H921" s="5"/>
      <c r="I921" s="39"/>
      <c r="J921" s="40"/>
      <c r="K921" s="41"/>
      <c r="L921" s="37"/>
      <c r="N921" s="38"/>
      <c r="O921" s="38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</row>
    <row r="923" spans="1:256" s="209" customFormat="1">
      <c r="A923" s="121"/>
      <c r="B923" s="115"/>
      <c r="C923" s="116"/>
      <c r="D923" s="117"/>
      <c r="E923" s="118"/>
      <c r="F923" s="119"/>
      <c r="G923" s="120"/>
      <c r="H923" s="5"/>
      <c r="I923" s="39"/>
      <c r="J923" s="40"/>
      <c r="K923" s="41"/>
      <c r="L923" s="37"/>
      <c r="N923" s="38"/>
      <c r="O923" s="38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</row>
    <row r="925" spans="1:256" s="209" customFormat="1">
      <c r="A925" s="121"/>
      <c r="B925" s="115"/>
      <c r="C925" s="116"/>
      <c r="D925" s="117"/>
      <c r="E925" s="118"/>
      <c r="F925" s="119"/>
      <c r="G925" s="120"/>
      <c r="H925" s="5"/>
      <c r="I925" s="39"/>
      <c r="J925" s="40"/>
      <c r="K925" s="41"/>
      <c r="L925" s="37"/>
      <c r="N925" s="38"/>
      <c r="O925" s="38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</row>
    <row r="926" spans="1:256" s="209" customFormat="1">
      <c r="A926" s="121"/>
      <c r="B926" s="115"/>
      <c r="C926" s="116"/>
      <c r="D926" s="117"/>
      <c r="E926" s="118"/>
      <c r="F926" s="119"/>
      <c r="G926" s="120"/>
      <c r="H926" s="5"/>
      <c r="I926" s="39"/>
      <c r="J926" s="40"/>
      <c r="K926" s="41"/>
      <c r="L926" s="37"/>
      <c r="N926" s="38"/>
      <c r="O926" s="38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</row>
    <row r="927" spans="1:256" s="209" customFormat="1">
      <c r="A927" s="121"/>
      <c r="B927" s="115"/>
      <c r="C927" s="116"/>
      <c r="D927" s="117"/>
      <c r="E927" s="118"/>
      <c r="F927" s="119"/>
      <c r="G927" s="120"/>
      <c r="H927" s="5"/>
      <c r="I927" s="39"/>
      <c r="J927" s="40"/>
      <c r="K927" s="41"/>
      <c r="L927" s="37"/>
      <c r="N927" s="38"/>
      <c r="O927" s="38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</row>
    <row r="929" spans="1:256" s="209" customFormat="1">
      <c r="A929" s="121"/>
      <c r="B929" s="115"/>
      <c r="C929" s="116"/>
      <c r="D929" s="117"/>
      <c r="E929" s="118"/>
      <c r="F929" s="119"/>
      <c r="G929" s="120"/>
      <c r="H929" s="5"/>
      <c r="I929" s="39"/>
      <c r="J929" s="40"/>
      <c r="K929" s="41"/>
      <c r="L929" s="37"/>
      <c r="N929" s="38"/>
      <c r="O929" s="38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</row>
    <row r="931" spans="1:256" s="209" customFormat="1">
      <c r="A931" s="121"/>
      <c r="B931" s="115"/>
      <c r="C931" s="116"/>
      <c r="D931" s="117"/>
      <c r="E931" s="118"/>
      <c r="F931" s="119"/>
      <c r="G931" s="120"/>
      <c r="H931" s="5"/>
      <c r="I931" s="39"/>
      <c r="J931" s="40"/>
      <c r="K931" s="41"/>
      <c r="L931" s="37"/>
      <c r="N931" s="38"/>
      <c r="O931" s="38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</row>
    <row r="933" spans="1:256" s="209" customFormat="1">
      <c r="A933" s="121"/>
      <c r="B933" s="115"/>
      <c r="C933" s="116"/>
      <c r="D933" s="117"/>
      <c r="E933" s="118"/>
      <c r="F933" s="119"/>
      <c r="G933" s="120"/>
      <c r="H933" s="5"/>
      <c r="I933" s="39"/>
      <c r="J933" s="40"/>
      <c r="K933" s="41"/>
      <c r="L933" s="37"/>
      <c r="N933" s="38"/>
      <c r="O933" s="38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</row>
    <row r="935" spans="1:256" s="209" customFormat="1">
      <c r="A935" s="121"/>
      <c r="B935" s="115"/>
      <c r="C935" s="116"/>
      <c r="D935" s="117"/>
      <c r="E935" s="118"/>
      <c r="F935" s="119"/>
      <c r="G935" s="120"/>
      <c r="H935" s="5"/>
      <c r="I935" s="39"/>
      <c r="J935" s="40"/>
      <c r="K935" s="41"/>
      <c r="L935" s="37"/>
      <c r="N935" s="38"/>
      <c r="O935" s="38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</row>
    <row r="936" spans="1:256" s="209" customFormat="1">
      <c r="A936" s="121"/>
      <c r="B936" s="115"/>
      <c r="C936" s="116"/>
      <c r="D936" s="117"/>
      <c r="E936" s="118"/>
      <c r="F936" s="119"/>
      <c r="G936" s="120"/>
      <c r="H936" s="5"/>
      <c r="I936" s="39"/>
      <c r="J936" s="40"/>
      <c r="K936" s="41"/>
      <c r="L936" s="37"/>
      <c r="N936" s="38"/>
      <c r="O936" s="38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</row>
    <row r="937" spans="1:256" s="209" customFormat="1">
      <c r="A937" s="121"/>
      <c r="B937" s="115"/>
      <c r="C937" s="116"/>
      <c r="D937" s="117"/>
      <c r="E937" s="118"/>
      <c r="F937" s="119"/>
      <c r="G937" s="120"/>
      <c r="H937" s="5"/>
      <c r="I937" s="39"/>
      <c r="J937" s="40"/>
      <c r="K937" s="41"/>
      <c r="L937" s="37"/>
      <c r="N937" s="38"/>
      <c r="O937" s="38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</row>
    <row r="939" spans="1:256" s="209" customFormat="1">
      <c r="A939" s="121"/>
      <c r="B939" s="115"/>
      <c r="C939" s="116"/>
      <c r="D939" s="117"/>
      <c r="E939" s="118"/>
      <c r="F939" s="119"/>
      <c r="G939" s="120"/>
      <c r="H939" s="5"/>
      <c r="I939" s="39"/>
      <c r="J939" s="40"/>
      <c r="K939" s="41"/>
      <c r="L939" s="37"/>
      <c r="N939" s="38"/>
      <c r="O939" s="38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</row>
    <row r="941" spans="1:256" s="209" customFormat="1">
      <c r="A941" s="121"/>
      <c r="B941" s="115"/>
      <c r="C941" s="116"/>
      <c r="D941" s="117"/>
      <c r="E941" s="118"/>
      <c r="F941" s="119"/>
      <c r="G941" s="120"/>
      <c r="H941" s="5"/>
      <c r="I941" s="39"/>
      <c r="J941" s="40"/>
      <c r="K941" s="41"/>
      <c r="L941" s="37"/>
      <c r="N941" s="38"/>
      <c r="O941" s="38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</row>
    <row r="943" spans="1:256" s="209" customFormat="1">
      <c r="A943" s="121"/>
      <c r="B943" s="115"/>
      <c r="C943" s="116"/>
      <c r="D943" s="117"/>
      <c r="E943" s="118"/>
      <c r="F943" s="119"/>
      <c r="G943" s="120"/>
      <c r="H943" s="5"/>
      <c r="I943" s="39"/>
      <c r="J943" s="40"/>
      <c r="K943" s="41"/>
      <c r="L943" s="37"/>
      <c r="N943" s="38"/>
      <c r="O943" s="38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</row>
    <row r="945" spans="1:256" s="209" customFormat="1">
      <c r="A945" s="121"/>
      <c r="B945" s="115"/>
      <c r="C945" s="116"/>
      <c r="D945" s="117"/>
      <c r="E945" s="118"/>
      <c r="F945" s="119"/>
      <c r="G945" s="120"/>
      <c r="H945" s="5"/>
      <c r="I945" s="39"/>
      <c r="J945" s="40"/>
      <c r="K945" s="41"/>
      <c r="L945" s="37"/>
      <c r="N945" s="38"/>
      <c r="O945" s="38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</row>
    <row r="946" spans="1:256" s="209" customFormat="1">
      <c r="A946" s="121"/>
      <c r="B946" s="115"/>
      <c r="C946" s="116"/>
      <c r="D946" s="117"/>
      <c r="E946" s="118"/>
      <c r="F946" s="119"/>
      <c r="G946" s="120"/>
      <c r="H946" s="5"/>
      <c r="I946" s="39"/>
      <c r="J946" s="40"/>
      <c r="K946" s="41"/>
      <c r="L946" s="37"/>
      <c r="N946" s="38"/>
      <c r="O946" s="38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</row>
    <row r="947" spans="1:256" s="209" customFormat="1">
      <c r="A947" s="121"/>
      <c r="B947" s="115"/>
      <c r="C947" s="116"/>
      <c r="D947" s="117"/>
      <c r="E947" s="118"/>
      <c r="F947" s="119"/>
      <c r="G947" s="120"/>
      <c r="H947" s="5"/>
      <c r="I947" s="39"/>
      <c r="J947" s="40"/>
      <c r="K947" s="41"/>
      <c r="L947" s="37"/>
      <c r="N947" s="38"/>
      <c r="O947" s="38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</row>
    <row r="948" spans="1:256" s="209" customFormat="1">
      <c r="A948" s="121"/>
      <c r="B948" s="115"/>
      <c r="C948" s="116"/>
      <c r="D948" s="117"/>
      <c r="E948" s="118"/>
      <c r="F948" s="119"/>
      <c r="G948" s="120"/>
      <c r="H948" s="5"/>
      <c r="I948" s="39"/>
      <c r="J948" s="40"/>
      <c r="K948" s="41"/>
      <c r="L948" s="37"/>
      <c r="N948" s="38"/>
      <c r="O948" s="38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</row>
    <row r="949" spans="1:256" s="209" customFormat="1">
      <c r="A949" s="121"/>
      <c r="B949" s="115"/>
      <c r="C949" s="116"/>
      <c r="D949" s="117"/>
      <c r="E949" s="118"/>
      <c r="F949" s="119"/>
      <c r="G949" s="120"/>
      <c r="H949" s="5"/>
      <c r="I949" s="39"/>
      <c r="J949" s="40"/>
      <c r="K949" s="41"/>
      <c r="L949" s="37"/>
      <c r="N949" s="38"/>
      <c r="O949" s="38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</row>
    <row r="950" spans="1:256" s="209" customFormat="1">
      <c r="A950" s="121"/>
      <c r="B950" s="115"/>
      <c r="C950" s="116"/>
      <c r="D950" s="117"/>
      <c r="E950" s="118"/>
      <c r="F950" s="119"/>
      <c r="G950" s="120"/>
      <c r="H950" s="5"/>
      <c r="I950" s="39"/>
      <c r="J950" s="40"/>
      <c r="K950" s="41"/>
      <c r="L950" s="37"/>
      <c r="N950" s="38"/>
      <c r="O950" s="38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</row>
    <row r="951" spans="1:256" s="209" customFormat="1">
      <c r="A951" s="121"/>
      <c r="B951" s="115"/>
      <c r="C951" s="116"/>
      <c r="D951" s="117"/>
      <c r="E951" s="118"/>
      <c r="F951" s="119"/>
      <c r="G951" s="120"/>
      <c r="H951" s="5"/>
      <c r="I951" s="39"/>
      <c r="J951" s="40"/>
      <c r="K951" s="41"/>
      <c r="L951" s="37"/>
      <c r="N951" s="38"/>
      <c r="O951" s="38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</row>
    <row r="952" spans="1:256" s="209" customFormat="1">
      <c r="A952" s="121"/>
      <c r="B952" s="115"/>
      <c r="C952" s="116"/>
      <c r="D952" s="117"/>
      <c r="E952" s="118"/>
      <c r="F952" s="119"/>
      <c r="G952" s="120"/>
      <c r="H952" s="5"/>
      <c r="I952" s="39"/>
      <c r="J952" s="40"/>
      <c r="K952" s="41"/>
      <c r="L952" s="37"/>
      <c r="N952" s="38"/>
      <c r="O952" s="38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</row>
    <row r="953" spans="1:256" s="209" customFormat="1">
      <c r="A953" s="121"/>
      <c r="B953" s="115"/>
      <c r="C953" s="116"/>
      <c r="D953" s="117"/>
      <c r="E953" s="118"/>
      <c r="F953" s="119"/>
      <c r="G953" s="120"/>
      <c r="H953" s="5"/>
      <c r="I953" s="39"/>
      <c r="J953" s="40"/>
      <c r="K953" s="41"/>
      <c r="L953" s="37"/>
      <c r="N953" s="38"/>
      <c r="O953" s="38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</row>
    <row r="954" spans="1:256" s="209" customFormat="1">
      <c r="A954" s="121"/>
      <c r="B954" s="115"/>
      <c r="C954" s="116"/>
      <c r="D954" s="117"/>
      <c r="E954" s="118"/>
      <c r="F954" s="119"/>
      <c r="G954" s="120"/>
      <c r="H954" s="5"/>
      <c r="I954" s="39"/>
      <c r="J954" s="40"/>
      <c r="K954" s="41"/>
      <c r="L954" s="37"/>
      <c r="N954" s="38"/>
      <c r="O954" s="38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</row>
    <row r="956" spans="1:256" s="209" customFormat="1">
      <c r="A956" s="121"/>
      <c r="B956" s="115"/>
      <c r="C956" s="116"/>
      <c r="D956" s="117"/>
      <c r="E956" s="118"/>
      <c r="F956" s="119"/>
      <c r="G956" s="120"/>
      <c r="H956" s="5"/>
      <c r="I956" s="39"/>
      <c r="J956" s="40"/>
      <c r="K956" s="41"/>
      <c r="L956" s="37"/>
      <c r="N956" s="38"/>
      <c r="O956" s="38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</row>
    <row r="957" spans="1:256" s="209" customFormat="1">
      <c r="A957" s="121"/>
      <c r="B957" s="115"/>
      <c r="C957" s="116"/>
      <c r="D957" s="117"/>
      <c r="E957" s="118"/>
      <c r="F957" s="119"/>
      <c r="G957" s="120"/>
      <c r="H957" s="5"/>
      <c r="I957" s="39"/>
      <c r="J957" s="40"/>
      <c r="K957" s="41"/>
      <c r="L957" s="37"/>
      <c r="N957" s="38"/>
      <c r="O957" s="38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</row>
    <row r="958" spans="1:256" s="209" customFormat="1">
      <c r="A958" s="121"/>
      <c r="B958" s="115"/>
      <c r="C958" s="116"/>
      <c r="D958" s="117"/>
      <c r="E958" s="118"/>
      <c r="F958" s="119"/>
      <c r="G958" s="120"/>
      <c r="H958" s="5"/>
      <c r="I958" s="39"/>
      <c r="J958" s="40"/>
      <c r="K958" s="41"/>
      <c r="L958" s="37"/>
      <c r="N958" s="38"/>
      <c r="O958" s="38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</row>
    <row r="959" spans="1:256" s="209" customFormat="1">
      <c r="A959" s="121"/>
      <c r="B959" s="115"/>
      <c r="C959" s="116"/>
      <c r="D959" s="117"/>
      <c r="E959" s="118"/>
      <c r="F959" s="119"/>
      <c r="G959" s="120"/>
      <c r="H959" s="5"/>
      <c r="I959" s="39"/>
      <c r="J959" s="40"/>
      <c r="K959" s="41"/>
      <c r="L959" s="37"/>
      <c r="N959" s="38"/>
      <c r="O959" s="38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</row>
    <row r="960" spans="1:256" s="209" customFormat="1">
      <c r="A960" s="121"/>
      <c r="B960" s="115"/>
      <c r="C960" s="116"/>
      <c r="D960" s="117"/>
      <c r="E960" s="118"/>
      <c r="F960" s="119"/>
      <c r="G960" s="120"/>
      <c r="H960" s="5"/>
      <c r="I960" s="39"/>
      <c r="J960" s="40"/>
      <c r="K960" s="41"/>
      <c r="L960" s="37"/>
      <c r="N960" s="38"/>
      <c r="O960" s="38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</row>
    <row r="961" spans="1:256" s="209" customFormat="1">
      <c r="A961" s="121"/>
      <c r="B961" s="115"/>
      <c r="C961" s="116"/>
      <c r="D961" s="117"/>
      <c r="E961" s="118"/>
      <c r="F961" s="119"/>
      <c r="G961" s="120"/>
      <c r="H961" s="5"/>
      <c r="I961" s="39"/>
      <c r="J961" s="40"/>
      <c r="K961" s="41"/>
      <c r="L961" s="37"/>
      <c r="N961" s="38"/>
      <c r="O961" s="38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</row>
    <row r="962" spans="1:256" s="209" customFormat="1">
      <c r="A962" s="121"/>
      <c r="B962" s="115"/>
      <c r="C962" s="116"/>
      <c r="D962" s="117"/>
      <c r="E962" s="118"/>
      <c r="F962" s="119"/>
      <c r="G962" s="120"/>
      <c r="H962" s="5"/>
      <c r="I962" s="39"/>
      <c r="J962" s="40"/>
      <c r="K962" s="41"/>
      <c r="L962" s="37"/>
      <c r="N962" s="38"/>
      <c r="O962" s="38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</row>
    <row r="964" spans="1:256" s="209" customFormat="1">
      <c r="A964" s="121"/>
      <c r="B964" s="115"/>
      <c r="C964" s="116"/>
      <c r="D964" s="117"/>
      <c r="E964" s="118"/>
      <c r="F964" s="119"/>
      <c r="G964" s="120"/>
      <c r="H964" s="5"/>
      <c r="I964" s="39"/>
      <c r="J964" s="40"/>
      <c r="K964" s="41"/>
      <c r="L964" s="37"/>
      <c r="N964" s="38"/>
      <c r="O964" s="38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</row>
    <row r="966" spans="1:256" s="209" customFormat="1">
      <c r="A966" s="121"/>
      <c r="B966" s="115"/>
      <c r="C966" s="116"/>
      <c r="D966" s="117"/>
      <c r="E966" s="118"/>
      <c r="F966" s="119"/>
      <c r="G966" s="120"/>
      <c r="H966" s="5"/>
      <c r="I966" s="39"/>
      <c r="J966" s="40"/>
      <c r="K966" s="41"/>
      <c r="L966" s="37"/>
      <c r="N966" s="38"/>
      <c r="O966" s="38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</row>
    <row r="968" spans="1:256" s="209" customFormat="1">
      <c r="A968" s="121"/>
      <c r="B968" s="115"/>
      <c r="C968" s="116"/>
      <c r="D968" s="117"/>
      <c r="E968" s="118"/>
      <c r="F968" s="119"/>
      <c r="G968" s="120"/>
      <c r="H968" s="5"/>
      <c r="I968" s="39"/>
      <c r="J968" s="40"/>
      <c r="K968" s="41"/>
      <c r="L968" s="37"/>
      <c r="N968" s="38"/>
      <c r="O968" s="38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</row>
    <row r="970" spans="1:256" s="209" customFormat="1">
      <c r="A970" s="121"/>
      <c r="B970" s="115"/>
      <c r="C970" s="116"/>
      <c r="D970" s="117"/>
      <c r="E970" s="118"/>
      <c r="F970" s="119"/>
      <c r="G970" s="120"/>
      <c r="H970" s="5"/>
      <c r="I970" s="39"/>
      <c r="J970" s="40"/>
      <c r="K970" s="41"/>
      <c r="L970" s="37"/>
      <c r="N970" s="38"/>
      <c r="O970" s="38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</row>
    <row r="971" spans="1:256" s="209" customFormat="1">
      <c r="A971" s="121"/>
      <c r="B971" s="115"/>
      <c r="C971" s="116"/>
      <c r="D971" s="117"/>
      <c r="E971" s="118"/>
      <c r="F971" s="119"/>
      <c r="G971" s="120"/>
      <c r="H971" s="5"/>
      <c r="I971" s="39"/>
      <c r="J971" s="40"/>
      <c r="K971" s="41"/>
      <c r="L971" s="37"/>
      <c r="N971" s="38"/>
      <c r="O971" s="38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</row>
    <row r="972" spans="1:256" s="209" customFormat="1">
      <c r="A972" s="121"/>
      <c r="B972" s="115"/>
      <c r="C972" s="116"/>
      <c r="D972" s="117"/>
      <c r="E972" s="118"/>
      <c r="F972" s="119"/>
      <c r="G972" s="120"/>
      <c r="H972" s="5"/>
      <c r="I972" s="39"/>
      <c r="J972" s="40"/>
      <c r="K972" s="41"/>
      <c r="L972" s="37"/>
      <c r="N972" s="38"/>
      <c r="O972" s="38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</row>
    <row r="973" spans="1:256" s="209" customFormat="1">
      <c r="A973" s="121"/>
      <c r="B973" s="115"/>
      <c r="C973" s="116"/>
      <c r="D973" s="117"/>
      <c r="E973" s="118"/>
      <c r="F973" s="119"/>
      <c r="G973" s="120"/>
      <c r="H973" s="5"/>
      <c r="I973" s="39"/>
      <c r="J973" s="40"/>
      <c r="K973" s="41"/>
      <c r="L973" s="37"/>
      <c r="N973" s="38"/>
      <c r="O973" s="38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</row>
    <row r="974" spans="1:256" s="209" customFormat="1">
      <c r="A974" s="121"/>
      <c r="B974" s="115"/>
      <c r="C974" s="116"/>
      <c r="D974" s="117"/>
      <c r="E974" s="118"/>
      <c r="F974" s="119"/>
      <c r="G974" s="120"/>
      <c r="H974" s="5"/>
      <c r="I974" s="39"/>
      <c r="J974" s="40"/>
      <c r="K974" s="41"/>
      <c r="L974" s="37"/>
      <c r="N974" s="38"/>
      <c r="O974" s="38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</row>
    <row r="975" spans="1:256" s="209" customFormat="1">
      <c r="A975" s="121"/>
      <c r="B975" s="115"/>
      <c r="C975" s="116"/>
      <c r="D975" s="117"/>
      <c r="E975" s="118"/>
      <c r="F975" s="119"/>
      <c r="G975" s="120"/>
      <c r="H975" s="5"/>
      <c r="I975" s="39"/>
      <c r="J975" s="40"/>
      <c r="K975" s="41"/>
      <c r="L975" s="37"/>
      <c r="N975" s="38"/>
      <c r="O975" s="38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</row>
    <row r="976" spans="1:256" s="209" customFormat="1">
      <c r="A976" s="121"/>
      <c r="B976" s="115"/>
      <c r="C976" s="116"/>
      <c r="D976" s="117"/>
      <c r="E976" s="118"/>
      <c r="F976" s="119"/>
      <c r="G976" s="120"/>
      <c r="H976" s="5"/>
      <c r="I976" s="39"/>
      <c r="J976" s="40"/>
      <c r="K976" s="41"/>
      <c r="L976" s="37"/>
      <c r="N976" s="38"/>
      <c r="O976" s="38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</row>
    <row r="977" spans="1:256" s="209" customFormat="1">
      <c r="A977" s="121"/>
      <c r="B977" s="115"/>
      <c r="C977" s="116"/>
      <c r="D977" s="117"/>
      <c r="E977" s="118"/>
      <c r="F977" s="119"/>
      <c r="G977" s="120"/>
      <c r="H977" s="5"/>
      <c r="I977" s="39"/>
      <c r="J977" s="40"/>
      <c r="K977" s="41"/>
      <c r="L977" s="37"/>
      <c r="N977" s="38"/>
      <c r="O977" s="38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</row>
    <row r="978" spans="1:256" s="209" customFormat="1">
      <c r="A978" s="121"/>
      <c r="B978" s="115"/>
      <c r="C978" s="116"/>
      <c r="D978" s="117"/>
      <c r="E978" s="118"/>
      <c r="F978" s="119"/>
      <c r="G978" s="120"/>
      <c r="H978" s="5"/>
      <c r="I978" s="39"/>
      <c r="J978" s="40"/>
      <c r="K978" s="41"/>
      <c r="L978" s="37"/>
      <c r="N978" s="38"/>
      <c r="O978" s="38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</row>
    <row r="979" spans="1:256" s="209" customFormat="1">
      <c r="A979" s="121"/>
      <c r="B979" s="115"/>
      <c r="C979" s="116"/>
      <c r="D979" s="117"/>
      <c r="E979" s="118"/>
      <c r="F979" s="119"/>
      <c r="G979" s="120"/>
      <c r="H979" s="5"/>
      <c r="I979" s="39"/>
      <c r="J979" s="40"/>
      <c r="K979" s="41"/>
      <c r="L979" s="37"/>
      <c r="N979" s="38"/>
      <c r="O979" s="38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</row>
    <row r="980" spans="1:256" s="209" customFormat="1">
      <c r="A980" s="121"/>
      <c r="B980" s="115"/>
      <c r="C980" s="116"/>
      <c r="D980" s="117"/>
      <c r="E980" s="118"/>
      <c r="F980" s="119"/>
      <c r="G980" s="120"/>
      <c r="H980" s="5"/>
      <c r="I980" s="39"/>
      <c r="J980" s="40"/>
      <c r="K980" s="41"/>
      <c r="L980" s="37"/>
      <c r="N980" s="38"/>
      <c r="O980" s="38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</row>
    <row r="981" spans="1:256" s="209" customFormat="1">
      <c r="A981" s="121"/>
      <c r="B981" s="115"/>
      <c r="C981" s="116"/>
      <c r="D981" s="117"/>
      <c r="E981" s="118"/>
      <c r="F981" s="119"/>
      <c r="G981" s="120"/>
      <c r="H981" s="5"/>
      <c r="I981" s="39"/>
      <c r="J981" s="40"/>
      <c r="K981" s="41"/>
      <c r="L981" s="37"/>
      <c r="N981" s="38"/>
      <c r="O981" s="38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</row>
    <row r="982" spans="1:256" s="209" customFormat="1">
      <c r="A982" s="121"/>
      <c r="B982" s="115"/>
      <c r="C982" s="116"/>
      <c r="D982" s="117"/>
      <c r="E982" s="118"/>
      <c r="F982" s="119"/>
      <c r="G982" s="120"/>
      <c r="H982" s="5"/>
      <c r="I982" s="39"/>
      <c r="J982" s="40"/>
      <c r="K982" s="41"/>
      <c r="L982" s="37"/>
      <c r="N982" s="38"/>
      <c r="O982" s="38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</row>
    <row r="983" spans="1:256" s="209" customFormat="1">
      <c r="A983" s="121"/>
      <c r="B983" s="115"/>
      <c r="C983" s="116"/>
      <c r="D983" s="117"/>
      <c r="E983" s="118"/>
      <c r="F983" s="119"/>
      <c r="G983" s="120"/>
      <c r="H983" s="5"/>
      <c r="I983" s="39"/>
      <c r="J983" s="40"/>
      <c r="K983" s="41"/>
      <c r="L983" s="37"/>
      <c r="N983" s="38"/>
      <c r="O983" s="38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</row>
    <row r="984" spans="1:256" s="209" customFormat="1">
      <c r="A984" s="121"/>
      <c r="B984" s="115"/>
      <c r="C984" s="116"/>
      <c r="D984" s="117"/>
      <c r="E984" s="118"/>
      <c r="F984" s="119"/>
      <c r="G984" s="120"/>
      <c r="H984" s="5"/>
      <c r="I984" s="39"/>
      <c r="J984" s="40"/>
      <c r="K984" s="41"/>
      <c r="L984" s="37"/>
      <c r="N984" s="38"/>
      <c r="O984" s="38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</row>
    <row r="985" spans="1:256" s="209" customFormat="1">
      <c r="A985" s="121"/>
      <c r="B985" s="115"/>
      <c r="C985" s="116"/>
      <c r="D985" s="117"/>
      <c r="E985" s="118"/>
      <c r="F985" s="119"/>
      <c r="G985" s="120"/>
      <c r="H985" s="5"/>
      <c r="I985" s="39"/>
      <c r="J985" s="40"/>
      <c r="K985" s="41"/>
      <c r="L985" s="37"/>
      <c r="N985" s="38"/>
      <c r="O985" s="38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</row>
    <row r="986" spans="1:256" s="209" customFormat="1">
      <c r="A986" s="121"/>
      <c r="B986" s="115"/>
      <c r="C986" s="116"/>
      <c r="D986" s="117"/>
      <c r="E986" s="118"/>
      <c r="F986" s="119"/>
      <c r="G986" s="120"/>
      <c r="H986" s="5"/>
      <c r="I986" s="39"/>
      <c r="J986" s="40"/>
      <c r="K986" s="41"/>
      <c r="L986" s="37"/>
      <c r="N986" s="38"/>
      <c r="O986" s="38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</row>
    <row r="987" spans="1:256" s="209" customFormat="1">
      <c r="A987" s="121"/>
      <c r="B987" s="115"/>
      <c r="C987" s="116"/>
      <c r="D987" s="117"/>
      <c r="E987" s="118"/>
      <c r="F987" s="119"/>
      <c r="G987" s="120"/>
      <c r="H987" s="5"/>
      <c r="I987" s="39"/>
      <c r="J987" s="40"/>
      <c r="K987" s="41"/>
      <c r="L987" s="37"/>
      <c r="N987" s="38"/>
      <c r="O987" s="38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</row>
    <row r="989" spans="1:256" s="209" customFormat="1">
      <c r="A989" s="121"/>
      <c r="B989" s="115"/>
      <c r="C989" s="116"/>
      <c r="D989" s="117"/>
      <c r="E989" s="118"/>
      <c r="F989" s="119"/>
      <c r="G989" s="120"/>
      <c r="H989" s="5"/>
      <c r="I989" s="39"/>
      <c r="J989" s="40"/>
      <c r="K989" s="41"/>
      <c r="L989" s="37"/>
      <c r="N989" s="38"/>
      <c r="O989" s="38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</row>
    <row r="991" spans="1:256" s="209" customFormat="1">
      <c r="A991" s="121"/>
      <c r="B991" s="115"/>
      <c r="C991" s="116"/>
      <c r="D991" s="117"/>
      <c r="E991" s="118"/>
      <c r="F991" s="119"/>
      <c r="G991" s="120"/>
      <c r="H991" s="5"/>
      <c r="I991" s="39"/>
      <c r="J991" s="40"/>
      <c r="K991" s="41"/>
      <c r="L991" s="37"/>
      <c r="N991" s="38"/>
      <c r="O991" s="38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</row>
    <row r="993" spans="1:256" s="209" customFormat="1">
      <c r="A993" s="121"/>
      <c r="B993" s="115"/>
      <c r="C993" s="116"/>
      <c r="D993" s="117"/>
      <c r="E993" s="118"/>
      <c r="F993" s="119"/>
      <c r="G993" s="120"/>
      <c r="H993" s="5"/>
      <c r="I993" s="39"/>
      <c r="J993" s="40"/>
      <c r="K993" s="41"/>
      <c r="L993" s="37"/>
      <c r="N993" s="38"/>
      <c r="O993" s="38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</row>
    <row r="994" spans="1:256" s="209" customFormat="1">
      <c r="A994" s="121"/>
      <c r="B994" s="115"/>
      <c r="C994" s="116"/>
      <c r="D994" s="117"/>
      <c r="E994" s="118"/>
      <c r="F994" s="119"/>
      <c r="G994" s="120"/>
      <c r="H994" s="5"/>
      <c r="I994" s="39"/>
      <c r="J994" s="40"/>
      <c r="K994" s="41"/>
      <c r="L994" s="37"/>
      <c r="N994" s="38"/>
      <c r="O994" s="38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</row>
    <row r="996" spans="1:256" s="209" customFormat="1">
      <c r="A996" s="121"/>
      <c r="B996" s="115"/>
      <c r="C996" s="116"/>
      <c r="D996" s="117"/>
      <c r="E996" s="118"/>
      <c r="F996" s="119"/>
      <c r="G996" s="120"/>
      <c r="H996" s="5"/>
      <c r="I996" s="39"/>
      <c r="J996" s="40"/>
      <c r="K996" s="41"/>
      <c r="L996" s="37"/>
      <c r="N996" s="38"/>
      <c r="O996" s="38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</row>
    <row r="998" spans="1:256" s="209" customFormat="1">
      <c r="A998" s="121"/>
      <c r="B998" s="115"/>
      <c r="C998" s="116"/>
      <c r="D998" s="117"/>
      <c r="E998" s="118"/>
      <c r="F998" s="119"/>
      <c r="G998" s="120"/>
      <c r="H998" s="5"/>
      <c r="I998" s="39"/>
      <c r="J998" s="40"/>
      <c r="K998" s="41"/>
      <c r="L998" s="37"/>
      <c r="N998" s="38"/>
      <c r="O998" s="38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</row>
    <row r="1000" spans="1:256" s="209" customFormat="1">
      <c r="A1000" s="121"/>
      <c r="B1000" s="115"/>
      <c r="C1000" s="116"/>
      <c r="D1000" s="117"/>
      <c r="E1000" s="118"/>
      <c r="F1000" s="119"/>
      <c r="G1000" s="120"/>
      <c r="H1000" s="5"/>
      <c r="I1000" s="39"/>
      <c r="J1000" s="40"/>
      <c r="K1000" s="41"/>
      <c r="L1000" s="37"/>
      <c r="N1000" s="38"/>
      <c r="O1000" s="38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</row>
    <row r="1001" spans="1:256" s="209" customFormat="1">
      <c r="A1001" s="121"/>
      <c r="B1001" s="115"/>
      <c r="C1001" s="116"/>
      <c r="D1001" s="117"/>
      <c r="E1001" s="118"/>
      <c r="F1001" s="119"/>
      <c r="G1001" s="120"/>
      <c r="H1001" s="5"/>
      <c r="I1001" s="39"/>
      <c r="J1001" s="40"/>
      <c r="K1001" s="41"/>
      <c r="L1001" s="37"/>
      <c r="N1001" s="38"/>
      <c r="O1001" s="38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</row>
    <row r="1002" spans="1:256" s="209" customFormat="1">
      <c r="A1002" s="121"/>
      <c r="B1002" s="115"/>
      <c r="C1002" s="116"/>
      <c r="D1002" s="117"/>
      <c r="E1002" s="118"/>
      <c r="F1002" s="119"/>
      <c r="G1002" s="120"/>
      <c r="H1002" s="5"/>
      <c r="I1002" s="39"/>
      <c r="J1002" s="40"/>
      <c r="K1002" s="41"/>
      <c r="L1002" s="37"/>
      <c r="N1002" s="38"/>
      <c r="O1002" s="38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</row>
    <row r="1003" spans="1:256" s="209" customFormat="1">
      <c r="A1003" s="121"/>
      <c r="B1003" s="115"/>
      <c r="C1003" s="116"/>
      <c r="D1003" s="117"/>
      <c r="E1003" s="118"/>
      <c r="F1003" s="119"/>
      <c r="G1003" s="120"/>
      <c r="H1003" s="5"/>
      <c r="I1003" s="39"/>
      <c r="J1003" s="40"/>
      <c r="K1003" s="41"/>
      <c r="L1003" s="37"/>
      <c r="N1003" s="38"/>
      <c r="O1003" s="38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</row>
    <row r="1004" spans="1:256" s="209" customFormat="1">
      <c r="A1004" s="121"/>
      <c r="B1004" s="115"/>
      <c r="C1004" s="116"/>
      <c r="D1004" s="117"/>
      <c r="E1004" s="118"/>
      <c r="F1004" s="119"/>
      <c r="G1004" s="120"/>
      <c r="H1004" s="5"/>
      <c r="I1004" s="39"/>
      <c r="J1004" s="40"/>
      <c r="K1004" s="41"/>
      <c r="L1004" s="37"/>
      <c r="N1004" s="38"/>
      <c r="O1004" s="38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</row>
    <row r="1005" spans="1:256" s="209" customFormat="1">
      <c r="A1005" s="121"/>
      <c r="B1005" s="115"/>
      <c r="C1005" s="116"/>
      <c r="D1005" s="117"/>
      <c r="E1005" s="118"/>
      <c r="F1005" s="119"/>
      <c r="G1005" s="120"/>
      <c r="H1005" s="5"/>
      <c r="I1005" s="39"/>
      <c r="J1005" s="40"/>
      <c r="K1005" s="41"/>
      <c r="L1005" s="37"/>
      <c r="N1005" s="38"/>
      <c r="O1005" s="38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</row>
    <row r="1007" spans="1:256" s="209" customFormat="1">
      <c r="A1007" s="121"/>
      <c r="B1007" s="115"/>
      <c r="C1007" s="116"/>
      <c r="D1007" s="117"/>
      <c r="E1007" s="118"/>
      <c r="F1007" s="119"/>
      <c r="G1007" s="120"/>
      <c r="H1007" s="5"/>
      <c r="I1007" s="39"/>
      <c r="J1007" s="40"/>
      <c r="K1007" s="41"/>
      <c r="L1007" s="37"/>
      <c r="N1007" s="38"/>
      <c r="O1007" s="38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</row>
    <row r="1009" spans="1:256" s="209" customFormat="1">
      <c r="A1009" s="121"/>
      <c r="B1009" s="115"/>
      <c r="C1009" s="116"/>
      <c r="D1009" s="117"/>
      <c r="E1009" s="118"/>
      <c r="F1009" s="119"/>
      <c r="G1009" s="120"/>
      <c r="H1009" s="5"/>
      <c r="I1009" s="39"/>
      <c r="J1009" s="40"/>
      <c r="K1009" s="41"/>
      <c r="L1009" s="37"/>
      <c r="N1009" s="38"/>
      <c r="O1009" s="38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</row>
    <row r="1011" spans="1:256" s="209" customFormat="1">
      <c r="A1011" s="121"/>
      <c r="B1011" s="115"/>
      <c r="C1011" s="116"/>
      <c r="D1011" s="117"/>
      <c r="E1011" s="118"/>
      <c r="F1011" s="119"/>
      <c r="G1011" s="120"/>
      <c r="H1011" s="5"/>
      <c r="I1011" s="39"/>
      <c r="J1011" s="40"/>
      <c r="K1011" s="41"/>
      <c r="L1011" s="37"/>
      <c r="N1011" s="38"/>
      <c r="O1011" s="38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</row>
    <row r="1012" spans="1:256" s="209" customFormat="1">
      <c r="A1012" s="121"/>
      <c r="B1012" s="115"/>
      <c r="C1012" s="116"/>
      <c r="D1012" s="117"/>
      <c r="E1012" s="118"/>
      <c r="F1012" s="119"/>
      <c r="G1012" s="120"/>
      <c r="H1012" s="5"/>
      <c r="I1012" s="39"/>
      <c r="J1012" s="40"/>
      <c r="K1012" s="41"/>
      <c r="L1012" s="37"/>
      <c r="N1012" s="38"/>
      <c r="O1012" s="38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</row>
    <row r="1014" spans="1:256" s="209" customFormat="1">
      <c r="A1014" s="121"/>
      <c r="B1014" s="115"/>
      <c r="C1014" s="116"/>
      <c r="D1014" s="117"/>
      <c r="E1014" s="118"/>
      <c r="F1014" s="119"/>
      <c r="G1014" s="120"/>
      <c r="H1014" s="5"/>
      <c r="I1014" s="39"/>
      <c r="J1014" s="40"/>
      <c r="K1014" s="41"/>
      <c r="L1014" s="37"/>
      <c r="N1014" s="38"/>
      <c r="O1014" s="38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</row>
    <row r="1015" spans="1:256" s="209" customFormat="1">
      <c r="A1015" s="121"/>
      <c r="B1015" s="115"/>
      <c r="C1015" s="116"/>
      <c r="D1015" s="117"/>
      <c r="E1015" s="118"/>
      <c r="F1015" s="119"/>
      <c r="G1015" s="120"/>
      <c r="H1015" s="5"/>
      <c r="I1015" s="39"/>
      <c r="J1015" s="40"/>
      <c r="K1015" s="41"/>
      <c r="L1015" s="37"/>
      <c r="N1015" s="38"/>
      <c r="O1015" s="38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</row>
    <row r="1017" spans="1:256" s="209" customFormat="1">
      <c r="A1017" s="121"/>
      <c r="B1017" s="115"/>
      <c r="C1017" s="116"/>
      <c r="D1017" s="117"/>
      <c r="E1017" s="118"/>
      <c r="F1017" s="119"/>
      <c r="G1017" s="120"/>
      <c r="H1017" s="5"/>
      <c r="I1017" s="39"/>
      <c r="J1017" s="40"/>
      <c r="K1017" s="41"/>
      <c r="L1017" s="37"/>
      <c r="N1017" s="38"/>
      <c r="O1017" s="38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</row>
    <row r="1018" spans="1:256" s="209" customFormat="1">
      <c r="A1018" s="121"/>
      <c r="B1018" s="115"/>
      <c r="C1018" s="116"/>
      <c r="D1018" s="117"/>
      <c r="E1018" s="118"/>
      <c r="F1018" s="119"/>
      <c r="G1018" s="120"/>
      <c r="H1018" s="5"/>
      <c r="I1018" s="39"/>
      <c r="J1018" s="40"/>
      <c r="K1018" s="41"/>
      <c r="L1018" s="37"/>
      <c r="N1018" s="38"/>
      <c r="O1018" s="38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</row>
    <row r="1019" spans="1:256" s="209" customFormat="1">
      <c r="A1019" s="121"/>
      <c r="B1019" s="115"/>
      <c r="C1019" s="116"/>
      <c r="D1019" s="117"/>
      <c r="E1019" s="118"/>
      <c r="F1019" s="119"/>
      <c r="G1019" s="120"/>
      <c r="H1019" s="5"/>
      <c r="I1019" s="39"/>
      <c r="J1019" s="40"/>
      <c r="K1019" s="41"/>
      <c r="L1019" s="37"/>
      <c r="N1019" s="38"/>
      <c r="O1019" s="38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</row>
    <row r="1021" spans="1:256" s="209" customFormat="1">
      <c r="A1021" s="121"/>
      <c r="B1021" s="115"/>
      <c r="C1021" s="116"/>
      <c r="D1021" s="117"/>
      <c r="E1021" s="118"/>
      <c r="F1021" s="119"/>
      <c r="G1021" s="120"/>
      <c r="H1021" s="5"/>
      <c r="I1021" s="39"/>
      <c r="J1021" s="40"/>
      <c r="K1021" s="41"/>
      <c r="L1021" s="37"/>
      <c r="N1021" s="38"/>
      <c r="O1021" s="38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</row>
    <row r="1022" spans="1:256" s="209" customFormat="1">
      <c r="A1022" s="121"/>
      <c r="B1022" s="115"/>
      <c r="C1022" s="116"/>
      <c r="D1022" s="117"/>
      <c r="E1022" s="118"/>
      <c r="F1022" s="119"/>
      <c r="G1022" s="120"/>
      <c r="H1022" s="5"/>
      <c r="I1022" s="39"/>
      <c r="J1022" s="40"/>
      <c r="K1022" s="41"/>
      <c r="L1022" s="37"/>
      <c r="N1022" s="38"/>
      <c r="O1022" s="38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</row>
    <row r="1023" spans="1:256" s="209" customFormat="1">
      <c r="A1023" s="121"/>
      <c r="B1023" s="115"/>
      <c r="C1023" s="116"/>
      <c r="D1023" s="117"/>
      <c r="E1023" s="118"/>
      <c r="F1023" s="119"/>
      <c r="G1023" s="120"/>
      <c r="H1023" s="5"/>
      <c r="I1023" s="39"/>
      <c r="J1023" s="40"/>
      <c r="K1023" s="41"/>
      <c r="L1023" s="37"/>
      <c r="N1023" s="38"/>
      <c r="O1023" s="38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</row>
    <row r="1025" spans="1:256" s="209" customFormat="1">
      <c r="A1025" s="121"/>
      <c r="B1025" s="115"/>
      <c r="C1025" s="116"/>
      <c r="D1025" s="117"/>
      <c r="E1025" s="118"/>
      <c r="F1025" s="119"/>
      <c r="G1025" s="120"/>
      <c r="H1025" s="5"/>
      <c r="I1025" s="39"/>
      <c r="J1025" s="40"/>
      <c r="K1025" s="41"/>
      <c r="L1025" s="37"/>
      <c r="N1025" s="38"/>
      <c r="O1025" s="38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</row>
    <row r="1026" spans="1:256" s="209" customFormat="1">
      <c r="A1026" s="121"/>
      <c r="B1026" s="115"/>
      <c r="C1026" s="116"/>
      <c r="D1026" s="117"/>
      <c r="E1026" s="118"/>
      <c r="F1026" s="119"/>
      <c r="G1026" s="120"/>
      <c r="H1026" s="5"/>
      <c r="I1026" s="39"/>
      <c r="J1026" s="40"/>
      <c r="K1026" s="41"/>
      <c r="L1026" s="37"/>
      <c r="N1026" s="38"/>
      <c r="O1026" s="38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</row>
    <row r="1028" spans="1:256" s="209" customFormat="1">
      <c r="A1028" s="121"/>
      <c r="B1028" s="115"/>
      <c r="C1028" s="116"/>
      <c r="D1028" s="117"/>
      <c r="E1028" s="118"/>
      <c r="F1028" s="119"/>
      <c r="G1028" s="120"/>
      <c r="H1028" s="5"/>
      <c r="I1028" s="39"/>
      <c r="J1028" s="40"/>
      <c r="K1028" s="41"/>
      <c r="L1028" s="37"/>
      <c r="N1028" s="38"/>
      <c r="O1028" s="38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</row>
    <row r="1030" spans="1:256" s="209" customFormat="1">
      <c r="A1030" s="121"/>
      <c r="B1030" s="115"/>
      <c r="C1030" s="116"/>
      <c r="D1030" s="117"/>
      <c r="E1030" s="118"/>
      <c r="F1030" s="119"/>
      <c r="G1030" s="120"/>
      <c r="H1030" s="5"/>
      <c r="I1030" s="39"/>
      <c r="J1030" s="40"/>
      <c r="K1030" s="41"/>
      <c r="L1030" s="37"/>
      <c r="N1030" s="38"/>
      <c r="O1030" s="38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</row>
    <row r="1032" spans="1:256" s="209" customFormat="1">
      <c r="A1032" s="121"/>
      <c r="B1032" s="115"/>
      <c r="C1032" s="116"/>
      <c r="D1032" s="117"/>
      <c r="E1032" s="118"/>
      <c r="F1032" s="119"/>
      <c r="G1032" s="120"/>
      <c r="H1032" s="5"/>
      <c r="I1032" s="39"/>
      <c r="J1032" s="40"/>
      <c r="K1032" s="41"/>
      <c r="L1032" s="37"/>
      <c r="N1032" s="38"/>
      <c r="O1032" s="38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</row>
    <row r="1033" spans="1:256" s="209" customFormat="1">
      <c r="A1033" s="121"/>
      <c r="B1033" s="115"/>
      <c r="C1033" s="116"/>
      <c r="D1033" s="117"/>
      <c r="E1033" s="118"/>
      <c r="F1033" s="119"/>
      <c r="G1033" s="120"/>
      <c r="H1033" s="5"/>
      <c r="I1033" s="39"/>
      <c r="J1033" s="40"/>
      <c r="K1033" s="41"/>
      <c r="L1033" s="37"/>
      <c r="N1033" s="38"/>
      <c r="O1033" s="38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</row>
    <row r="1035" spans="1:256" s="209" customFormat="1">
      <c r="A1035" s="121"/>
      <c r="B1035" s="115"/>
      <c r="C1035" s="116"/>
      <c r="D1035" s="117"/>
      <c r="E1035" s="118"/>
      <c r="F1035" s="119"/>
      <c r="G1035" s="120"/>
      <c r="H1035" s="5"/>
      <c r="I1035" s="39"/>
      <c r="J1035" s="40"/>
      <c r="K1035" s="41"/>
      <c r="L1035" s="37"/>
      <c r="N1035" s="38"/>
      <c r="O1035" s="38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</row>
    <row r="1037" spans="1:256" s="209" customFormat="1">
      <c r="A1037" s="121"/>
      <c r="B1037" s="115"/>
      <c r="C1037" s="116"/>
      <c r="D1037" s="117"/>
      <c r="E1037" s="118"/>
      <c r="F1037" s="119"/>
      <c r="G1037" s="120"/>
      <c r="H1037" s="5"/>
      <c r="I1037" s="39"/>
      <c r="J1037" s="40"/>
      <c r="K1037" s="41"/>
      <c r="L1037" s="37"/>
      <c r="N1037" s="38"/>
      <c r="O1037" s="38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</row>
    <row r="1039" spans="1:256" s="209" customFormat="1">
      <c r="A1039" s="121"/>
      <c r="B1039" s="115"/>
      <c r="C1039" s="116"/>
      <c r="D1039" s="117"/>
      <c r="E1039" s="118"/>
      <c r="F1039" s="119"/>
      <c r="G1039" s="120"/>
      <c r="H1039" s="5"/>
      <c r="I1039" s="39"/>
      <c r="J1039" s="40"/>
      <c r="K1039" s="41"/>
      <c r="L1039" s="37"/>
      <c r="N1039" s="38"/>
      <c r="O1039" s="38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</row>
    <row r="1041" spans="1:256" s="209" customFormat="1">
      <c r="A1041" s="121"/>
      <c r="B1041" s="115"/>
      <c r="C1041" s="116"/>
      <c r="D1041" s="117"/>
      <c r="E1041" s="118"/>
      <c r="F1041" s="119"/>
      <c r="G1041" s="120"/>
      <c r="H1041" s="5"/>
      <c r="I1041" s="39"/>
      <c r="J1041" s="40"/>
      <c r="K1041" s="41"/>
      <c r="L1041" s="37"/>
      <c r="N1041" s="38"/>
      <c r="O1041" s="38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</row>
    <row r="1042" spans="1:256" s="209" customFormat="1">
      <c r="A1042" s="121"/>
      <c r="B1042" s="115"/>
      <c r="C1042" s="116"/>
      <c r="D1042" s="117"/>
      <c r="E1042" s="118"/>
      <c r="F1042" s="119"/>
      <c r="G1042" s="120"/>
      <c r="H1042" s="5"/>
      <c r="I1042" s="39"/>
      <c r="J1042" s="40"/>
      <c r="K1042" s="41"/>
      <c r="L1042" s="37"/>
      <c r="N1042" s="38"/>
      <c r="O1042" s="38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</row>
    <row r="1043" spans="1:256" s="209" customFormat="1">
      <c r="A1043" s="121"/>
      <c r="B1043" s="115"/>
      <c r="C1043" s="116"/>
      <c r="D1043" s="117"/>
      <c r="E1043" s="118"/>
      <c r="F1043" s="119"/>
      <c r="G1043" s="120"/>
      <c r="H1043" s="5"/>
      <c r="I1043" s="39"/>
      <c r="J1043" s="40"/>
      <c r="K1043" s="41"/>
      <c r="L1043" s="37"/>
      <c r="N1043" s="38"/>
      <c r="O1043" s="38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</row>
    <row r="1045" spans="1:256" s="209" customFormat="1">
      <c r="A1045" s="121"/>
      <c r="B1045" s="115"/>
      <c r="C1045" s="116"/>
      <c r="D1045" s="117"/>
      <c r="E1045" s="118"/>
      <c r="F1045" s="119"/>
      <c r="G1045" s="120"/>
      <c r="H1045" s="5"/>
      <c r="I1045" s="39"/>
      <c r="J1045" s="40"/>
      <c r="K1045" s="41"/>
      <c r="L1045" s="37"/>
      <c r="N1045" s="38"/>
      <c r="O1045" s="38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</row>
    <row r="1047" spans="1:256" s="209" customFormat="1">
      <c r="A1047" s="121"/>
      <c r="B1047" s="115"/>
      <c r="C1047" s="116"/>
      <c r="D1047" s="117"/>
      <c r="E1047" s="118"/>
      <c r="F1047" s="119"/>
      <c r="G1047" s="120"/>
      <c r="H1047" s="5"/>
      <c r="I1047" s="39"/>
      <c r="J1047" s="40"/>
      <c r="K1047" s="41"/>
      <c r="L1047" s="37"/>
      <c r="N1047" s="38"/>
      <c r="O1047" s="38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</row>
    <row r="1048" spans="1:256" s="209" customFormat="1">
      <c r="A1048" s="121"/>
      <c r="B1048" s="115"/>
      <c r="C1048" s="116"/>
      <c r="D1048" s="117"/>
      <c r="E1048" s="118"/>
      <c r="F1048" s="119"/>
      <c r="G1048" s="120"/>
      <c r="H1048" s="5"/>
      <c r="I1048" s="39"/>
      <c r="J1048" s="40"/>
      <c r="K1048" s="41"/>
      <c r="L1048" s="37"/>
      <c r="N1048" s="38"/>
      <c r="O1048" s="38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</row>
    <row r="1049" spans="1:256" s="209" customFormat="1">
      <c r="A1049" s="121"/>
      <c r="B1049" s="115"/>
      <c r="C1049" s="116"/>
      <c r="D1049" s="117"/>
      <c r="E1049" s="118"/>
      <c r="F1049" s="119"/>
      <c r="G1049" s="120"/>
      <c r="H1049" s="5"/>
      <c r="I1049" s="39"/>
      <c r="J1049" s="40"/>
      <c r="K1049" s="41"/>
      <c r="L1049" s="37"/>
      <c r="N1049" s="38"/>
      <c r="O1049" s="38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</row>
    <row r="1051" spans="1:256" s="209" customFormat="1">
      <c r="A1051" s="121"/>
      <c r="B1051" s="115"/>
      <c r="C1051" s="116"/>
      <c r="D1051" s="117"/>
      <c r="E1051" s="118"/>
      <c r="F1051" s="119"/>
      <c r="G1051" s="120"/>
      <c r="H1051" s="5"/>
      <c r="I1051" s="39"/>
      <c r="J1051" s="40"/>
      <c r="K1051" s="41"/>
      <c r="L1051" s="37"/>
      <c r="N1051" s="38"/>
      <c r="O1051" s="38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</row>
    <row r="1053" spans="1:256" s="209" customFormat="1">
      <c r="A1053" s="121"/>
      <c r="B1053" s="115"/>
      <c r="C1053" s="116"/>
      <c r="D1053" s="117"/>
      <c r="E1053" s="118"/>
      <c r="F1053" s="119"/>
      <c r="G1053" s="120"/>
      <c r="H1053" s="5"/>
      <c r="I1053" s="39"/>
      <c r="J1053" s="40"/>
      <c r="K1053" s="41"/>
      <c r="L1053" s="37"/>
      <c r="N1053" s="38"/>
      <c r="O1053" s="38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</row>
    <row r="1055" spans="1:256" s="209" customFormat="1">
      <c r="A1055" s="121"/>
      <c r="B1055" s="115"/>
      <c r="C1055" s="116"/>
      <c r="D1055" s="117"/>
      <c r="E1055" s="118"/>
      <c r="F1055" s="119"/>
      <c r="G1055" s="120"/>
      <c r="H1055" s="5"/>
      <c r="I1055" s="39"/>
      <c r="J1055" s="40"/>
      <c r="K1055" s="41"/>
      <c r="L1055" s="37"/>
      <c r="N1055" s="38"/>
      <c r="O1055" s="38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</row>
    <row r="1057" spans="1:256" s="209" customFormat="1">
      <c r="A1057" s="121"/>
      <c r="B1057" s="115"/>
      <c r="C1057" s="116"/>
      <c r="D1057" s="117"/>
      <c r="E1057" s="118"/>
      <c r="F1057" s="119"/>
      <c r="G1057" s="120"/>
      <c r="H1057" s="5"/>
      <c r="I1057" s="39"/>
      <c r="J1057" s="40"/>
      <c r="K1057" s="41"/>
      <c r="L1057" s="37"/>
      <c r="N1057" s="38"/>
      <c r="O1057" s="38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</row>
    <row r="1059" spans="1:256" s="209" customFormat="1">
      <c r="A1059" s="121"/>
      <c r="B1059" s="115"/>
      <c r="C1059" s="116"/>
      <c r="D1059" s="117"/>
      <c r="E1059" s="118"/>
      <c r="F1059" s="119"/>
      <c r="G1059" s="120"/>
      <c r="H1059" s="5"/>
      <c r="I1059" s="39"/>
      <c r="J1059" s="40"/>
      <c r="K1059" s="41"/>
      <c r="L1059" s="37"/>
      <c r="N1059" s="38"/>
      <c r="O1059" s="38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</row>
    <row r="1061" spans="1:256" s="209" customFormat="1">
      <c r="A1061" s="121"/>
      <c r="B1061" s="115"/>
      <c r="C1061" s="116"/>
      <c r="D1061" s="117"/>
      <c r="E1061" s="118"/>
      <c r="F1061" s="119"/>
      <c r="G1061" s="120"/>
      <c r="H1061" s="5"/>
      <c r="I1061" s="39"/>
      <c r="J1061" s="40"/>
      <c r="K1061" s="41"/>
      <c r="L1061" s="37"/>
      <c r="N1061" s="38"/>
      <c r="O1061" s="38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</row>
    <row r="1063" spans="1:256" s="209" customFormat="1">
      <c r="A1063" s="121"/>
      <c r="B1063" s="115"/>
      <c r="C1063" s="116"/>
      <c r="D1063" s="117"/>
      <c r="E1063" s="118"/>
      <c r="F1063" s="119"/>
      <c r="G1063" s="120"/>
      <c r="H1063" s="5"/>
      <c r="I1063" s="39"/>
      <c r="J1063" s="40"/>
      <c r="K1063" s="41"/>
      <c r="L1063" s="37"/>
      <c r="N1063" s="38"/>
      <c r="O1063" s="38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</row>
    <row r="1065" spans="1:256" s="209" customFormat="1">
      <c r="A1065" s="121"/>
      <c r="B1065" s="115"/>
      <c r="C1065" s="116"/>
      <c r="D1065" s="117"/>
      <c r="E1065" s="118"/>
      <c r="F1065" s="119"/>
      <c r="G1065" s="120"/>
      <c r="H1065" s="5"/>
      <c r="I1065" s="39"/>
      <c r="J1065" s="40"/>
      <c r="K1065" s="41"/>
      <c r="L1065" s="37"/>
      <c r="N1065" s="38"/>
      <c r="O1065" s="38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</row>
    <row r="1067" spans="1:256" s="209" customFormat="1">
      <c r="A1067" s="121"/>
      <c r="B1067" s="115"/>
      <c r="C1067" s="116"/>
      <c r="D1067" s="117"/>
      <c r="E1067" s="118"/>
      <c r="F1067" s="119"/>
      <c r="G1067" s="120"/>
      <c r="H1067" s="5"/>
      <c r="I1067" s="39"/>
      <c r="J1067" s="40"/>
      <c r="K1067" s="41"/>
      <c r="L1067" s="37"/>
      <c r="N1067" s="38"/>
      <c r="O1067" s="38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</row>
    <row r="1069" spans="1:256" s="209" customFormat="1">
      <c r="A1069" s="121"/>
      <c r="B1069" s="115"/>
      <c r="C1069" s="116"/>
      <c r="D1069" s="117"/>
      <c r="E1069" s="118"/>
      <c r="F1069" s="119"/>
      <c r="G1069" s="120"/>
      <c r="H1069" s="5"/>
      <c r="I1069" s="39"/>
      <c r="J1069" s="40"/>
      <c r="K1069" s="41"/>
      <c r="L1069" s="37"/>
      <c r="N1069" s="38"/>
      <c r="O1069" s="38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</row>
    <row r="1070" spans="1:256" s="209" customFormat="1">
      <c r="A1070" s="121"/>
      <c r="B1070" s="115"/>
      <c r="C1070" s="116"/>
      <c r="D1070" s="117"/>
      <c r="E1070" s="118"/>
      <c r="F1070" s="119"/>
      <c r="G1070" s="120"/>
      <c r="H1070" s="5"/>
      <c r="I1070" s="39"/>
      <c r="J1070" s="40"/>
      <c r="K1070" s="41"/>
      <c r="L1070" s="37"/>
      <c r="N1070" s="38"/>
      <c r="O1070" s="38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</row>
    <row r="1072" spans="1:256" s="209" customFormat="1">
      <c r="A1072" s="121"/>
      <c r="B1072" s="115"/>
      <c r="C1072" s="116"/>
      <c r="D1072" s="117"/>
      <c r="E1072" s="118"/>
      <c r="F1072" s="119"/>
      <c r="G1072" s="120"/>
      <c r="H1072" s="5"/>
      <c r="I1072" s="39"/>
      <c r="J1072" s="40"/>
      <c r="K1072" s="41"/>
      <c r="L1072" s="37"/>
      <c r="N1072" s="38"/>
      <c r="O1072" s="38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</row>
    <row r="1074" spans="1:256" s="209" customFormat="1">
      <c r="A1074" s="121"/>
      <c r="B1074" s="115"/>
      <c r="C1074" s="116"/>
      <c r="D1074" s="117"/>
      <c r="E1074" s="118"/>
      <c r="F1074" s="119"/>
      <c r="G1074" s="120"/>
      <c r="H1074" s="5"/>
      <c r="I1074" s="39"/>
      <c r="J1074" s="40"/>
      <c r="K1074" s="41"/>
      <c r="L1074" s="37"/>
      <c r="N1074" s="38"/>
      <c r="O1074" s="38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</row>
    <row r="1076" spans="1:256" s="209" customFormat="1">
      <c r="A1076" s="121"/>
      <c r="B1076" s="115"/>
      <c r="C1076" s="116"/>
      <c r="D1076" s="117"/>
      <c r="E1076" s="118"/>
      <c r="F1076" s="119"/>
      <c r="G1076" s="120"/>
      <c r="H1076" s="5"/>
      <c r="I1076" s="39"/>
      <c r="J1076" s="40"/>
      <c r="K1076" s="41"/>
      <c r="L1076" s="37"/>
      <c r="N1076" s="38"/>
      <c r="O1076" s="38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</row>
    <row r="1077" spans="1:256" s="209" customFormat="1">
      <c r="A1077" s="121"/>
      <c r="B1077" s="115"/>
      <c r="C1077" s="116"/>
      <c r="D1077" s="117"/>
      <c r="E1077" s="118"/>
      <c r="F1077" s="119"/>
      <c r="G1077" s="120"/>
      <c r="H1077" s="5"/>
      <c r="I1077" s="39"/>
      <c r="J1077" s="40"/>
      <c r="K1077" s="41"/>
      <c r="L1077" s="37"/>
      <c r="N1077" s="38"/>
      <c r="O1077" s="38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4"/>
      <c r="IU1077" s="4"/>
      <c r="IV1077" s="4"/>
    </row>
    <row r="1079" spans="1:256" s="209" customFormat="1">
      <c r="A1079" s="121"/>
      <c r="B1079" s="115"/>
      <c r="C1079" s="116"/>
      <c r="D1079" s="117"/>
      <c r="E1079" s="118"/>
      <c r="F1079" s="119"/>
      <c r="G1079" s="120"/>
      <c r="H1079" s="5"/>
      <c r="I1079" s="39"/>
      <c r="J1079" s="40"/>
      <c r="K1079" s="41"/>
      <c r="L1079" s="37"/>
      <c r="N1079" s="38"/>
      <c r="O1079" s="38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</row>
    <row r="1080" spans="1:256" s="209" customFormat="1">
      <c r="A1080" s="121"/>
      <c r="B1080" s="115"/>
      <c r="C1080" s="116"/>
      <c r="D1080" s="117"/>
      <c r="E1080" s="118"/>
      <c r="F1080" s="119"/>
      <c r="G1080" s="120"/>
      <c r="H1080" s="5"/>
      <c r="I1080" s="39"/>
      <c r="J1080" s="40"/>
      <c r="K1080" s="41"/>
      <c r="L1080" s="37"/>
      <c r="N1080" s="38"/>
      <c r="O1080" s="38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4"/>
      <c r="IU1080" s="4"/>
      <c r="IV1080" s="4"/>
    </row>
    <row r="1082" spans="1:256" s="209" customFormat="1">
      <c r="A1082" s="121"/>
      <c r="B1082" s="115"/>
      <c r="C1082" s="116"/>
      <c r="D1082" s="117"/>
      <c r="E1082" s="118"/>
      <c r="F1082" s="119"/>
      <c r="G1082" s="120"/>
      <c r="H1082" s="5"/>
      <c r="I1082" s="39"/>
      <c r="J1082" s="40"/>
      <c r="K1082" s="41"/>
      <c r="L1082" s="37"/>
      <c r="N1082" s="38"/>
      <c r="O1082" s="38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</row>
    <row r="1084" spans="1:256" s="209" customFormat="1">
      <c r="A1084" s="121"/>
      <c r="B1084" s="115"/>
      <c r="C1084" s="116"/>
      <c r="D1084" s="117"/>
      <c r="E1084" s="118"/>
      <c r="F1084" s="119"/>
      <c r="G1084" s="120"/>
      <c r="H1084" s="5"/>
      <c r="I1084" s="39"/>
      <c r="J1084" s="40"/>
      <c r="K1084" s="41"/>
      <c r="L1084" s="37"/>
      <c r="N1084" s="38"/>
      <c r="O1084" s="38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</row>
    <row r="1086" spans="1:256" s="209" customFormat="1">
      <c r="A1086" s="121"/>
      <c r="B1086" s="115"/>
      <c r="C1086" s="116"/>
      <c r="D1086" s="117"/>
      <c r="E1086" s="118"/>
      <c r="F1086" s="119"/>
      <c r="G1086" s="120"/>
      <c r="H1086" s="5"/>
      <c r="I1086" s="39"/>
      <c r="J1086" s="40"/>
      <c r="K1086" s="41"/>
      <c r="L1086" s="37"/>
      <c r="N1086" s="38"/>
      <c r="O1086" s="38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4"/>
      <c r="IU1086" s="4"/>
      <c r="IV1086" s="4"/>
    </row>
    <row r="1087" spans="1:256" s="209" customFormat="1">
      <c r="A1087" s="121"/>
      <c r="B1087" s="115"/>
      <c r="C1087" s="116"/>
      <c r="D1087" s="117"/>
      <c r="E1087" s="118"/>
      <c r="F1087" s="119"/>
      <c r="G1087" s="120"/>
      <c r="H1087" s="5"/>
      <c r="I1087" s="39"/>
      <c r="J1087" s="40"/>
      <c r="K1087" s="41"/>
      <c r="L1087" s="37"/>
      <c r="N1087" s="38"/>
      <c r="O1087" s="38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4"/>
      <c r="IU1087" s="4"/>
      <c r="IV1087" s="4"/>
    </row>
    <row r="1088" spans="1:256" s="209" customFormat="1">
      <c r="A1088" s="121"/>
      <c r="B1088" s="115"/>
      <c r="C1088" s="116"/>
      <c r="D1088" s="117"/>
      <c r="E1088" s="118"/>
      <c r="F1088" s="119"/>
      <c r="G1088" s="120"/>
      <c r="H1088" s="5"/>
      <c r="I1088" s="39"/>
      <c r="J1088" s="40"/>
      <c r="K1088" s="41"/>
      <c r="L1088" s="37"/>
      <c r="N1088" s="38"/>
      <c r="O1088" s="38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</row>
    <row r="1090" spans="1:256" s="209" customFormat="1">
      <c r="A1090" s="121"/>
      <c r="B1090" s="115"/>
      <c r="C1090" s="116"/>
      <c r="D1090" s="117"/>
      <c r="E1090" s="118"/>
      <c r="F1090" s="119"/>
      <c r="G1090" s="120"/>
      <c r="H1090" s="5"/>
      <c r="I1090" s="39"/>
      <c r="J1090" s="40"/>
      <c r="K1090" s="41"/>
      <c r="L1090" s="37"/>
      <c r="N1090" s="38"/>
      <c r="O1090" s="38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4"/>
      <c r="IU1090" s="4"/>
      <c r="IV1090" s="4"/>
    </row>
    <row r="1091" spans="1:256" s="209" customFormat="1">
      <c r="A1091" s="121"/>
      <c r="B1091" s="115"/>
      <c r="C1091" s="116"/>
      <c r="D1091" s="117"/>
      <c r="E1091" s="118"/>
      <c r="F1091" s="119"/>
      <c r="G1091" s="120"/>
      <c r="H1091" s="5"/>
      <c r="I1091" s="39"/>
      <c r="J1091" s="40"/>
      <c r="K1091" s="41"/>
      <c r="L1091" s="37"/>
      <c r="N1091" s="38"/>
      <c r="O1091" s="38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4"/>
      <c r="IU1091" s="4"/>
      <c r="IV1091" s="4"/>
    </row>
    <row r="1093" spans="1:256" s="209" customFormat="1">
      <c r="A1093" s="121"/>
      <c r="B1093" s="115"/>
      <c r="C1093" s="116"/>
      <c r="D1093" s="117"/>
      <c r="E1093" s="118"/>
      <c r="F1093" s="119"/>
      <c r="G1093" s="120"/>
      <c r="H1093" s="5"/>
      <c r="I1093" s="39"/>
      <c r="J1093" s="40"/>
      <c r="K1093" s="41"/>
      <c r="L1093" s="37"/>
      <c r="N1093" s="38"/>
      <c r="O1093" s="38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4"/>
      <c r="IU1093" s="4"/>
      <c r="IV1093" s="4"/>
    </row>
    <row r="1094" spans="1:256" s="209" customFormat="1">
      <c r="A1094" s="121"/>
      <c r="B1094" s="115"/>
      <c r="C1094" s="116"/>
      <c r="D1094" s="117"/>
      <c r="E1094" s="118"/>
      <c r="F1094" s="119"/>
      <c r="G1094" s="120"/>
      <c r="H1094" s="5"/>
      <c r="I1094" s="39"/>
      <c r="J1094" s="40"/>
      <c r="K1094" s="41"/>
      <c r="L1094" s="37"/>
      <c r="N1094" s="38"/>
      <c r="O1094" s="38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  <c r="IP1094" s="4"/>
      <c r="IQ1094" s="4"/>
      <c r="IR1094" s="4"/>
      <c r="IS1094" s="4"/>
      <c r="IT1094" s="4"/>
      <c r="IU1094" s="4"/>
      <c r="IV1094" s="4"/>
    </row>
    <row r="1095" spans="1:256" s="209" customFormat="1">
      <c r="A1095" s="121"/>
      <c r="B1095" s="115"/>
      <c r="C1095" s="116"/>
      <c r="D1095" s="117"/>
      <c r="E1095" s="118"/>
      <c r="F1095" s="119"/>
      <c r="G1095" s="120"/>
      <c r="H1095" s="5"/>
      <c r="I1095" s="39"/>
      <c r="J1095" s="40"/>
      <c r="K1095" s="41"/>
      <c r="L1095" s="37"/>
      <c r="N1095" s="38"/>
      <c r="O1095" s="38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4"/>
      <c r="IU1095" s="4"/>
      <c r="IV1095" s="4"/>
    </row>
    <row r="1097" spans="1:256" s="209" customFormat="1">
      <c r="A1097" s="121"/>
      <c r="B1097" s="115"/>
      <c r="C1097" s="116"/>
      <c r="D1097" s="117"/>
      <c r="E1097" s="118"/>
      <c r="F1097" s="119"/>
      <c r="G1097" s="120"/>
      <c r="H1097" s="5"/>
      <c r="I1097" s="39"/>
      <c r="J1097" s="40"/>
      <c r="K1097" s="41"/>
      <c r="L1097" s="37"/>
      <c r="N1097" s="38"/>
      <c r="O1097" s="38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  <c r="IP1097" s="4"/>
      <c r="IQ1097" s="4"/>
      <c r="IR1097" s="4"/>
      <c r="IS1097" s="4"/>
      <c r="IT1097" s="4"/>
      <c r="IU1097" s="4"/>
      <c r="IV1097" s="4"/>
    </row>
    <row r="1099" spans="1:256" s="209" customFormat="1">
      <c r="A1099" s="121"/>
      <c r="B1099" s="115"/>
      <c r="C1099" s="116"/>
      <c r="D1099" s="117"/>
      <c r="E1099" s="118"/>
      <c r="F1099" s="119"/>
      <c r="G1099" s="120"/>
      <c r="H1099" s="5"/>
      <c r="I1099" s="39"/>
      <c r="J1099" s="40"/>
      <c r="K1099" s="41"/>
      <c r="L1099" s="37"/>
      <c r="N1099" s="38"/>
      <c r="O1099" s="38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  <c r="IP1099" s="4"/>
      <c r="IQ1099" s="4"/>
      <c r="IR1099" s="4"/>
      <c r="IS1099" s="4"/>
      <c r="IT1099" s="4"/>
      <c r="IU1099" s="4"/>
      <c r="IV1099" s="4"/>
    </row>
    <row r="1101" spans="1:256" s="209" customFormat="1">
      <c r="A1101" s="121"/>
      <c r="B1101" s="115"/>
      <c r="C1101" s="116"/>
      <c r="D1101" s="117"/>
      <c r="E1101" s="118"/>
      <c r="F1101" s="119"/>
      <c r="G1101" s="120"/>
      <c r="H1101" s="5"/>
      <c r="I1101" s="39"/>
      <c r="J1101" s="40"/>
      <c r="K1101" s="41"/>
      <c r="L1101" s="37"/>
      <c r="N1101" s="38"/>
      <c r="O1101" s="38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4"/>
      <c r="IU1101" s="4"/>
      <c r="IV1101" s="4"/>
    </row>
    <row r="1103" spans="1:256" s="209" customFormat="1">
      <c r="A1103" s="121"/>
      <c r="B1103" s="115"/>
      <c r="C1103" s="116"/>
      <c r="D1103" s="117"/>
      <c r="E1103" s="118"/>
      <c r="F1103" s="119"/>
      <c r="G1103" s="120"/>
      <c r="H1103" s="5"/>
      <c r="I1103" s="39"/>
      <c r="J1103" s="40"/>
      <c r="K1103" s="41"/>
      <c r="L1103" s="37"/>
      <c r="N1103" s="38"/>
      <c r="O1103" s="38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  <c r="IP1103" s="4"/>
      <c r="IQ1103" s="4"/>
      <c r="IR1103" s="4"/>
      <c r="IS1103" s="4"/>
      <c r="IT1103" s="4"/>
      <c r="IU1103" s="4"/>
      <c r="IV1103" s="4"/>
    </row>
    <row r="1104" spans="1:256" s="209" customFormat="1">
      <c r="A1104" s="121"/>
      <c r="B1104" s="115"/>
      <c r="C1104" s="116"/>
      <c r="D1104" s="117"/>
      <c r="E1104" s="118"/>
      <c r="F1104" s="119"/>
      <c r="G1104" s="120"/>
      <c r="H1104" s="5"/>
      <c r="I1104" s="39"/>
      <c r="J1104" s="40"/>
      <c r="K1104" s="41"/>
      <c r="L1104" s="37"/>
      <c r="N1104" s="38"/>
      <c r="O1104" s="38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  <c r="IP1104" s="4"/>
      <c r="IQ1104" s="4"/>
      <c r="IR1104" s="4"/>
      <c r="IS1104" s="4"/>
      <c r="IT1104" s="4"/>
      <c r="IU1104" s="4"/>
      <c r="IV1104" s="4"/>
    </row>
    <row r="1105" spans="1:256" s="209" customFormat="1">
      <c r="A1105" s="121"/>
      <c r="B1105" s="115"/>
      <c r="C1105" s="116"/>
      <c r="D1105" s="117"/>
      <c r="E1105" s="118"/>
      <c r="F1105" s="119"/>
      <c r="G1105" s="120"/>
      <c r="H1105" s="5"/>
      <c r="I1105" s="39"/>
      <c r="J1105" s="40"/>
      <c r="K1105" s="41"/>
      <c r="L1105" s="37"/>
      <c r="N1105" s="38"/>
      <c r="O1105" s="38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  <c r="IP1105" s="4"/>
      <c r="IQ1105" s="4"/>
      <c r="IR1105" s="4"/>
      <c r="IS1105" s="4"/>
      <c r="IT1105" s="4"/>
      <c r="IU1105" s="4"/>
      <c r="IV1105" s="4"/>
    </row>
    <row r="1106" spans="1:256" s="209" customFormat="1">
      <c r="A1106" s="121"/>
      <c r="B1106" s="115"/>
      <c r="C1106" s="116"/>
      <c r="D1106" s="117"/>
      <c r="E1106" s="118"/>
      <c r="F1106" s="119"/>
      <c r="G1106" s="120"/>
      <c r="H1106" s="5"/>
      <c r="I1106" s="39"/>
      <c r="J1106" s="40"/>
      <c r="K1106" s="41"/>
      <c r="L1106" s="37"/>
      <c r="N1106" s="38"/>
      <c r="O1106" s="38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4"/>
      <c r="IU1106" s="4"/>
      <c r="IV1106" s="4"/>
    </row>
    <row r="1107" spans="1:256" s="209" customFormat="1">
      <c r="A1107" s="121"/>
      <c r="B1107" s="115"/>
      <c r="C1107" s="116"/>
      <c r="D1107" s="117"/>
      <c r="E1107" s="118"/>
      <c r="F1107" s="119"/>
      <c r="G1107" s="120"/>
      <c r="H1107" s="5"/>
      <c r="I1107" s="39"/>
      <c r="J1107" s="40"/>
      <c r="K1107" s="41"/>
      <c r="L1107" s="37"/>
      <c r="N1107" s="38"/>
      <c r="O1107" s="38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4"/>
      <c r="IB1107" s="4"/>
      <c r="IC1107" s="4"/>
      <c r="ID1107" s="4"/>
      <c r="IE1107" s="4"/>
      <c r="IF1107" s="4"/>
      <c r="IG1107" s="4"/>
      <c r="IH1107" s="4"/>
      <c r="II1107" s="4"/>
      <c r="IJ1107" s="4"/>
      <c r="IK1107" s="4"/>
      <c r="IL1107" s="4"/>
      <c r="IM1107" s="4"/>
      <c r="IN1107" s="4"/>
      <c r="IO1107" s="4"/>
      <c r="IP1107" s="4"/>
      <c r="IQ1107" s="4"/>
      <c r="IR1107" s="4"/>
      <c r="IS1107" s="4"/>
      <c r="IT1107" s="4"/>
      <c r="IU1107" s="4"/>
      <c r="IV1107" s="4"/>
    </row>
    <row r="1109" spans="1:256" s="209" customFormat="1">
      <c r="A1109" s="121"/>
      <c r="B1109" s="115"/>
      <c r="C1109" s="116"/>
      <c r="D1109" s="117"/>
      <c r="E1109" s="118"/>
      <c r="F1109" s="119"/>
      <c r="G1109" s="120"/>
      <c r="H1109" s="5"/>
      <c r="I1109" s="39"/>
      <c r="J1109" s="40"/>
      <c r="K1109" s="41"/>
      <c r="L1109" s="37"/>
      <c r="N1109" s="38"/>
      <c r="O1109" s="38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4"/>
      <c r="IB1109" s="4"/>
      <c r="IC1109" s="4"/>
      <c r="ID1109" s="4"/>
      <c r="IE1109" s="4"/>
      <c r="IF1109" s="4"/>
      <c r="IG1109" s="4"/>
      <c r="IH1109" s="4"/>
      <c r="II1109" s="4"/>
      <c r="IJ1109" s="4"/>
      <c r="IK1109" s="4"/>
      <c r="IL1109" s="4"/>
      <c r="IM1109" s="4"/>
      <c r="IN1109" s="4"/>
      <c r="IO1109" s="4"/>
      <c r="IP1109" s="4"/>
      <c r="IQ1109" s="4"/>
      <c r="IR1109" s="4"/>
      <c r="IS1109" s="4"/>
      <c r="IT1109" s="4"/>
      <c r="IU1109" s="4"/>
      <c r="IV1109" s="4"/>
    </row>
    <row r="1110" spans="1:256" s="209" customFormat="1">
      <c r="A1110" s="121"/>
      <c r="B1110" s="115"/>
      <c r="C1110" s="116"/>
      <c r="D1110" s="117"/>
      <c r="E1110" s="118"/>
      <c r="F1110" s="119"/>
      <c r="G1110" s="120"/>
      <c r="H1110" s="5"/>
      <c r="I1110" s="39"/>
      <c r="J1110" s="40"/>
      <c r="K1110" s="41"/>
      <c r="L1110" s="37"/>
      <c r="N1110" s="38"/>
      <c r="O1110" s="38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4"/>
      <c r="IB1110" s="4"/>
      <c r="IC1110" s="4"/>
      <c r="ID1110" s="4"/>
      <c r="IE1110" s="4"/>
      <c r="IF1110" s="4"/>
      <c r="IG1110" s="4"/>
      <c r="IH1110" s="4"/>
      <c r="II1110" s="4"/>
      <c r="IJ1110" s="4"/>
      <c r="IK1110" s="4"/>
      <c r="IL1110" s="4"/>
      <c r="IM1110" s="4"/>
      <c r="IN1110" s="4"/>
      <c r="IO1110" s="4"/>
      <c r="IP1110" s="4"/>
      <c r="IQ1110" s="4"/>
      <c r="IR1110" s="4"/>
      <c r="IS1110" s="4"/>
      <c r="IT1110" s="4"/>
      <c r="IU1110" s="4"/>
      <c r="IV1110" s="4"/>
    </row>
    <row r="1111" spans="1:256" s="209" customFormat="1">
      <c r="A1111" s="121"/>
      <c r="B1111" s="115"/>
      <c r="C1111" s="116"/>
      <c r="D1111" s="117"/>
      <c r="E1111" s="118"/>
      <c r="F1111" s="119"/>
      <c r="G1111" s="120"/>
      <c r="H1111" s="5"/>
      <c r="I1111" s="39"/>
      <c r="J1111" s="40"/>
      <c r="K1111" s="41"/>
      <c r="L1111" s="37"/>
      <c r="N1111" s="38"/>
      <c r="O1111" s="38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  <c r="IP1111" s="4"/>
      <c r="IQ1111" s="4"/>
      <c r="IR1111" s="4"/>
      <c r="IS1111" s="4"/>
      <c r="IT1111" s="4"/>
      <c r="IU1111" s="4"/>
      <c r="IV1111" s="4"/>
    </row>
    <row r="1113" spans="1:256" s="209" customFormat="1">
      <c r="A1113" s="121"/>
      <c r="B1113" s="115"/>
      <c r="C1113" s="116"/>
      <c r="D1113" s="117"/>
      <c r="E1113" s="118"/>
      <c r="F1113" s="119"/>
      <c r="G1113" s="120"/>
      <c r="H1113" s="5"/>
      <c r="I1113" s="39"/>
      <c r="J1113" s="40"/>
      <c r="K1113" s="41"/>
      <c r="L1113" s="37"/>
      <c r="N1113" s="38"/>
      <c r="O1113" s="38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  <c r="IP1113" s="4"/>
      <c r="IQ1113" s="4"/>
      <c r="IR1113" s="4"/>
      <c r="IS1113" s="4"/>
      <c r="IT1113" s="4"/>
      <c r="IU1113" s="4"/>
      <c r="IV1113" s="4"/>
    </row>
    <row r="1114" spans="1:256" s="209" customFormat="1">
      <c r="A1114" s="121"/>
      <c r="B1114" s="115"/>
      <c r="C1114" s="116"/>
      <c r="D1114" s="117"/>
      <c r="E1114" s="118"/>
      <c r="F1114" s="119"/>
      <c r="G1114" s="120"/>
      <c r="H1114" s="5"/>
      <c r="I1114" s="39"/>
      <c r="J1114" s="40"/>
      <c r="K1114" s="41"/>
      <c r="L1114" s="37"/>
      <c r="N1114" s="38"/>
      <c r="O1114" s="38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  <c r="IP1114" s="4"/>
      <c r="IQ1114" s="4"/>
      <c r="IR1114" s="4"/>
      <c r="IS1114" s="4"/>
      <c r="IT1114" s="4"/>
      <c r="IU1114" s="4"/>
      <c r="IV1114" s="4"/>
    </row>
    <row r="1115" spans="1:256" s="209" customFormat="1">
      <c r="A1115" s="121"/>
      <c r="B1115" s="115"/>
      <c r="C1115" s="116"/>
      <c r="D1115" s="117"/>
      <c r="E1115" s="118"/>
      <c r="F1115" s="119"/>
      <c r="G1115" s="120"/>
      <c r="H1115" s="5"/>
      <c r="I1115" s="39"/>
      <c r="J1115" s="40"/>
      <c r="K1115" s="41"/>
      <c r="L1115" s="37"/>
      <c r="N1115" s="38"/>
      <c r="O1115" s="38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  <c r="IP1115" s="4"/>
      <c r="IQ1115" s="4"/>
      <c r="IR1115" s="4"/>
      <c r="IS1115" s="4"/>
      <c r="IT1115" s="4"/>
      <c r="IU1115" s="4"/>
      <c r="IV1115" s="4"/>
    </row>
    <row r="1117" spans="1:256" s="209" customFormat="1">
      <c r="A1117" s="121"/>
      <c r="B1117" s="115"/>
      <c r="C1117" s="116"/>
      <c r="D1117" s="117"/>
      <c r="E1117" s="118"/>
      <c r="F1117" s="119"/>
      <c r="G1117" s="120"/>
      <c r="H1117" s="5"/>
      <c r="I1117" s="39"/>
      <c r="J1117" s="40"/>
      <c r="K1117" s="41"/>
      <c r="L1117" s="37"/>
      <c r="N1117" s="38"/>
      <c r="O1117" s="38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  <c r="IP1117" s="4"/>
      <c r="IQ1117" s="4"/>
      <c r="IR1117" s="4"/>
      <c r="IS1117" s="4"/>
      <c r="IT1117" s="4"/>
      <c r="IU1117" s="4"/>
      <c r="IV1117" s="4"/>
    </row>
    <row r="1119" spans="1:256" s="209" customFormat="1">
      <c r="A1119" s="121"/>
      <c r="B1119" s="115"/>
      <c r="C1119" s="116"/>
      <c r="D1119" s="117"/>
      <c r="E1119" s="118"/>
      <c r="F1119" s="119"/>
      <c r="G1119" s="120"/>
      <c r="H1119" s="5"/>
      <c r="I1119" s="39"/>
      <c r="J1119" s="40"/>
      <c r="K1119" s="41"/>
      <c r="L1119" s="37"/>
      <c r="N1119" s="38"/>
      <c r="O1119" s="38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  <c r="IP1119" s="4"/>
      <c r="IQ1119" s="4"/>
      <c r="IR1119" s="4"/>
      <c r="IS1119" s="4"/>
      <c r="IT1119" s="4"/>
      <c r="IU1119" s="4"/>
      <c r="IV1119" s="4"/>
    </row>
    <row r="1121" spans="1:256" s="209" customFormat="1">
      <c r="A1121" s="121"/>
      <c r="B1121" s="115"/>
      <c r="C1121" s="116"/>
      <c r="D1121" s="117"/>
      <c r="E1121" s="118"/>
      <c r="F1121" s="119"/>
      <c r="G1121" s="120"/>
      <c r="H1121" s="5"/>
      <c r="I1121" s="39"/>
      <c r="J1121" s="40"/>
      <c r="K1121" s="41"/>
      <c r="L1121" s="37"/>
      <c r="N1121" s="38"/>
      <c r="O1121" s="38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  <c r="IP1121" s="4"/>
      <c r="IQ1121" s="4"/>
      <c r="IR1121" s="4"/>
      <c r="IS1121" s="4"/>
      <c r="IT1121" s="4"/>
      <c r="IU1121" s="4"/>
      <c r="IV1121" s="4"/>
    </row>
    <row r="1123" spans="1:256" s="209" customFormat="1">
      <c r="A1123" s="121"/>
      <c r="B1123" s="115"/>
      <c r="C1123" s="116"/>
      <c r="D1123" s="117"/>
      <c r="E1123" s="118"/>
      <c r="F1123" s="119"/>
      <c r="G1123" s="120"/>
      <c r="H1123" s="5"/>
      <c r="I1123" s="39"/>
      <c r="J1123" s="40"/>
      <c r="K1123" s="41"/>
      <c r="L1123" s="37"/>
      <c r="N1123" s="38"/>
      <c r="O1123" s="38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  <c r="IP1123" s="4"/>
      <c r="IQ1123" s="4"/>
      <c r="IR1123" s="4"/>
      <c r="IS1123" s="4"/>
      <c r="IT1123" s="4"/>
      <c r="IU1123" s="4"/>
      <c r="IV1123" s="4"/>
    </row>
    <row r="1125" spans="1:256" s="209" customFormat="1">
      <c r="A1125" s="121"/>
      <c r="B1125" s="115"/>
      <c r="C1125" s="116"/>
      <c r="D1125" s="117"/>
      <c r="E1125" s="118"/>
      <c r="F1125" s="119"/>
      <c r="G1125" s="120"/>
      <c r="H1125" s="5"/>
      <c r="I1125" s="39"/>
      <c r="J1125" s="40"/>
      <c r="K1125" s="41"/>
      <c r="L1125" s="37"/>
      <c r="N1125" s="38"/>
      <c r="O1125" s="38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4"/>
      <c r="IB1125" s="4"/>
      <c r="IC1125" s="4"/>
      <c r="ID1125" s="4"/>
      <c r="IE1125" s="4"/>
      <c r="IF1125" s="4"/>
      <c r="IG1125" s="4"/>
      <c r="IH1125" s="4"/>
      <c r="II1125" s="4"/>
      <c r="IJ1125" s="4"/>
      <c r="IK1125" s="4"/>
      <c r="IL1125" s="4"/>
      <c r="IM1125" s="4"/>
      <c r="IN1125" s="4"/>
      <c r="IO1125" s="4"/>
      <c r="IP1125" s="4"/>
      <c r="IQ1125" s="4"/>
      <c r="IR1125" s="4"/>
      <c r="IS1125" s="4"/>
      <c r="IT1125" s="4"/>
      <c r="IU1125" s="4"/>
      <c r="IV1125" s="4"/>
    </row>
    <row r="1127" spans="1:256" s="209" customFormat="1">
      <c r="A1127" s="121"/>
      <c r="B1127" s="115"/>
      <c r="C1127" s="116"/>
      <c r="D1127" s="117"/>
      <c r="E1127" s="118"/>
      <c r="F1127" s="119"/>
      <c r="G1127" s="120"/>
      <c r="H1127" s="5"/>
      <c r="I1127" s="39"/>
      <c r="J1127" s="40"/>
      <c r="K1127" s="41"/>
      <c r="L1127" s="37"/>
      <c r="N1127" s="38"/>
      <c r="O1127" s="38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4"/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  <c r="HZ1127" s="4"/>
      <c r="IA1127" s="4"/>
      <c r="IB1127" s="4"/>
      <c r="IC1127" s="4"/>
      <c r="ID1127" s="4"/>
      <c r="IE1127" s="4"/>
      <c r="IF1127" s="4"/>
      <c r="IG1127" s="4"/>
      <c r="IH1127" s="4"/>
      <c r="II1127" s="4"/>
      <c r="IJ1127" s="4"/>
      <c r="IK1127" s="4"/>
      <c r="IL1127" s="4"/>
      <c r="IM1127" s="4"/>
      <c r="IN1127" s="4"/>
      <c r="IO1127" s="4"/>
      <c r="IP1127" s="4"/>
      <c r="IQ1127" s="4"/>
      <c r="IR1127" s="4"/>
      <c r="IS1127" s="4"/>
      <c r="IT1127" s="4"/>
      <c r="IU1127" s="4"/>
      <c r="IV1127" s="4"/>
    </row>
    <row r="1129" spans="1:256" s="209" customFormat="1">
      <c r="A1129" s="121"/>
      <c r="B1129" s="115"/>
      <c r="C1129" s="116"/>
      <c r="D1129" s="117"/>
      <c r="E1129" s="118"/>
      <c r="F1129" s="119"/>
      <c r="G1129" s="120"/>
      <c r="H1129" s="5"/>
      <c r="I1129" s="39"/>
      <c r="J1129" s="40"/>
      <c r="K1129" s="41"/>
      <c r="L1129" s="37"/>
      <c r="N1129" s="38"/>
      <c r="O1129" s="38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  <c r="IP1129" s="4"/>
      <c r="IQ1129" s="4"/>
      <c r="IR1129" s="4"/>
      <c r="IS1129" s="4"/>
      <c r="IT1129" s="4"/>
      <c r="IU1129" s="4"/>
      <c r="IV1129" s="4"/>
    </row>
    <row r="1131" spans="1:256" s="209" customFormat="1">
      <c r="A1131" s="121"/>
      <c r="B1131" s="115"/>
      <c r="C1131" s="116"/>
      <c r="D1131" s="117"/>
      <c r="E1131" s="118"/>
      <c r="F1131" s="119"/>
      <c r="G1131" s="120"/>
      <c r="H1131" s="5"/>
      <c r="I1131" s="39"/>
      <c r="J1131" s="40"/>
      <c r="K1131" s="41"/>
      <c r="L1131" s="37"/>
      <c r="N1131" s="38"/>
      <c r="O1131" s="38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  <c r="IP1131" s="4"/>
      <c r="IQ1131" s="4"/>
      <c r="IR1131" s="4"/>
      <c r="IS1131" s="4"/>
      <c r="IT1131" s="4"/>
      <c r="IU1131" s="4"/>
      <c r="IV1131" s="4"/>
    </row>
    <row r="1132" spans="1:256" s="209" customFormat="1">
      <c r="A1132" s="121"/>
      <c r="B1132" s="115"/>
      <c r="C1132" s="116"/>
      <c r="D1132" s="117"/>
      <c r="E1132" s="118"/>
      <c r="F1132" s="119"/>
      <c r="G1132" s="120"/>
      <c r="H1132" s="5"/>
      <c r="I1132" s="39"/>
      <c r="J1132" s="40"/>
      <c r="K1132" s="41"/>
      <c r="L1132" s="37"/>
      <c r="N1132" s="38"/>
      <c r="O1132" s="38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4"/>
      <c r="IB1132" s="4"/>
      <c r="IC1132" s="4"/>
      <c r="ID1132" s="4"/>
      <c r="IE1132" s="4"/>
      <c r="IF1132" s="4"/>
      <c r="IG1132" s="4"/>
      <c r="IH1132" s="4"/>
      <c r="II1132" s="4"/>
      <c r="IJ1132" s="4"/>
      <c r="IK1132" s="4"/>
      <c r="IL1132" s="4"/>
      <c r="IM1132" s="4"/>
      <c r="IN1132" s="4"/>
      <c r="IO1132" s="4"/>
      <c r="IP1132" s="4"/>
      <c r="IQ1132" s="4"/>
      <c r="IR1132" s="4"/>
      <c r="IS1132" s="4"/>
      <c r="IT1132" s="4"/>
      <c r="IU1132" s="4"/>
      <c r="IV1132" s="4"/>
    </row>
    <row r="1134" spans="1:256" s="209" customFormat="1">
      <c r="A1134" s="121"/>
      <c r="B1134" s="115"/>
      <c r="C1134" s="116"/>
      <c r="D1134" s="117"/>
      <c r="E1134" s="118"/>
      <c r="F1134" s="119"/>
      <c r="G1134" s="120"/>
      <c r="H1134" s="5"/>
      <c r="I1134" s="39"/>
      <c r="J1134" s="40"/>
      <c r="K1134" s="41"/>
      <c r="L1134" s="37"/>
      <c r="N1134" s="38"/>
      <c r="O1134" s="38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4"/>
      <c r="IB1134" s="4"/>
      <c r="IC1134" s="4"/>
      <c r="ID1134" s="4"/>
      <c r="IE1134" s="4"/>
      <c r="IF1134" s="4"/>
      <c r="IG1134" s="4"/>
      <c r="IH1134" s="4"/>
      <c r="II1134" s="4"/>
      <c r="IJ1134" s="4"/>
      <c r="IK1134" s="4"/>
      <c r="IL1134" s="4"/>
      <c r="IM1134" s="4"/>
      <c r="IN1134" s="4"/>
      <c r="IO1134" s="4"/>
      <c r="IP1134" s="4"/>
      <c r="IQ1134" s="4"/>
      <c r="IR1134" s="4"/>
      <c r="IS1134" s="4"/>
      <c r="IT1134" s="4"/>
      <c r="IU1134" s="4"/>
      <c r="IV1134" s="4"/>
    </row>
    <row r="1135" spans="1:256" s="209" customFormat="1">
      <c r="A1135" s="121"/>
      <c r="B1135" s="115"/>
      <c r="C1135" s="116"/>
      <c r="D1135" s="117"/>
      <c r="E1135" s="118"/>
      <c r="F1135" s="119"/>
      <c r="G1135" s="120"/>
      <c r="H1135" s="5"/>
      <c r="I1135" s="39"/>
      <c r="J1135" s="40"/>
      <c r="K1135" s="41"/>
      <c r="L1135" s="37"/>
      <c r="N1135" s="38"/>
      <c r="O1135" s="38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4"/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  <c r="HZ1135" s="4"/>
      <c r="IA1135" s="4"/>
      <c r="IB1135" s="4"/>
      <c r="IC1135" s="4"/>
      <c r="ID1135" s="4"/>
      <c r="IE1135" s="4"/>
      <c r="IF1135" s="4"/>
      <c r="IG1135" s="4"/>
      <c r="IH1135" s="4"/>
      <c r="II1135" s="4"/>
      <c r="IJ1135" s="4"/>
      <c r="IK1135" s="4"/>
      <c r="IL1135" s="4"/>
      <c r="IM1135" s="4"/>
      <c r="IN1135" s="4"/>
      <c r="IO1135" s="4"/>
      <c r="IP1135" s="4"/>
      <c r="IQ1135" s="4"/>
      <c r="IR1135" s="4"/>
      <c r="IS1135" s="4"/>
      <c r="IT1135" s="4"/>
      <c r="IU1135" s="4"/>
      <c r="IV1135" s="4"/>
    </row>
    <row r="1137" spans="1:256" s="209" customFormat="1">
      <c r="A1137" s="121"/>
      <c r="B1137" s="115"/>
      <c r="C1137" s="116"/>
      <c r="D1137" s="117"/>
      <c r="E1137" s="118"/>
      <c r="F1137" s="119"/>
      <c r="G1137" s="120"/>
      <c r="H1137" s="5"/>
      <c r="I1137" s="39"/>
      <c r="J1137" s="40"/>
      <c r="K1137" s="41"/>
      <c r="L1137" s="37"/>
      <c r="N1137" s="38"/>
      <c r="O1137" s="38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4"/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  <c r="HZ1137" s="4"/>
      <c r="IA1137" s="4"/>
      <c r="IB1137" s="4"/>
      <c r="IC1137" s="4"/>
      <c r="ID1137" s="4"/>
      <c r="IE1137" s="4"/>
      <c r="IF1137" s="4"/>
      <c r="IG1137" s="4"/>
      <c r="IH1137" s="4"/>
      <c r="II1137" s="4"/>
      <c r="IJ1137" s="4"/>
      <c r="IK1137" s="4"/>
      <c r="IL1137" s="4"/>
      <c r="IM1137" s="4"/>
      <c r="IN1137" s="4"/>
      <c r="IO1137" s="4"/>
      <c r="IP1137" s="4"/>
      <c r="IQ1137" s="4"/>
      <c r="IR1137" s="4"/>
      <c r="IS1137" s="4"/>
      <c r="IT1137" s="4"/>
      <c r="IU1137" s="4"/>
      <c r="IV1137" s="4"/>
    </row>
    <row r="1139" spans="1:256" s="209" customFormat="1">
      <c r="A1139" s="121"/>
      <c r="B1139" s="115"/>
      <c r="C1139" s="116"/>
      <c r="D1139" s="117"/>
      <c r="E1139" s="118"/>
      <c r="F1139" s="119"/>
      <c r="G1139" s="120"/>
      <c r="H1139" s="5"/>
      <c r="I1139" s="39"/>
      <c r="J1139" s="40"/>
      <c r="K1139" s="41"/>
      <c r="L1139" s="37"/>
      <c r="N1139" s="38"/>
      <c r="O1139" s="38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4"/>
      <c r="IB1139" s="4"/>
      <c r="IC1139" s="4"/>
      <c r="ID1139" s="4"/>
      <c r="IE1139" s="4"/>
      <c r="IF1139" s="4"/>
      <c r="IG1139" s="4"/>
      <c r="IH1139" s="4"/>
      <c r="II1139" s="4"/>
      <c r="IJ1139" s="4"/>
      <c r="IK1139" s="4"/>
      <c r="IL1139" s="4"/>
      <c r="IM1139" s="4"/>
      <c r="IN1139" s="4"/>
      <c r="IO1139" s="4"/>
      <c r="IP1139" s="4"/>
      <c r="IQ1139" s="4"/>
      <c r="IR1139" s="4"/>
      <c r="IS1139" s="4"/>
      <c r="IT1139" s="4"/>
      <c r="IU1139" s="4"/>
      <c r="IV1139" s="4"/>
    </row>
    <row r="1141" spans="1:256" s="209" customFormat="1">
      <c r="A1141" s="121"/>
      <c r="B1141" s="115"/>
      <c r="C1141" s="116"/>
      <c r="D1141" s="117"/>
      <c r="E1141" s="118"/>
      <c r="F1141" s="119"/>
      <c r="G1141" s="120"/>
      <c r="H1141" s="5"/>
      <c r="I1141" s="39"/>
      <c r="J1141" s="40"/>
      <c r="K1141" s="41"/>
      <c r="L1141" s="37"/>
      <c r="N1141" s="38"/>
      <c r="O1141" s="38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  <c r="IP1141" s="4"/>
      <c r="IQ1141" s="4"/>
      <c r="IR1141" s="4"/>
      <c r="IS1141" s="4"/>
      <c r="IT1141" s="4"/>
      <c r="IU1141" s="4"/>
      <c r="IV1141" s="4"/>
    </row>
    <row r="1143" spans="1:256" s="209" customFormat="1">
      <c r="A1143" s="121"/>
      <c r="B1143" s="115"/>
      <c r="C1143" s="116"/>
      <c r="D1143" s="117"/>
      <c r="E1143" s="118"/>
      <c r="F1143" s="119"/>
      <c r="G1143" s="120"/>
      <c r="H1143" s="5"/>
      <c r="I1143" s="39"/>
      <c r="J1143" s="40"/>
      <c r="K1143" s="41"/>
      <c r="L1143" s="37"/>
      <c r="N1143" s="38"/>
      <c r="O1143" s="38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4"/>
      <c r="IB1143" s="4"/>
      <c r="IC1143" s="4"/>
      <c r="ID1143" s="4"/>
      <c r="IE1143" s="4"/>
      <c r="IF1143" s="4"/>
      <c r="IG1143" s="4"/>
      <c r="IH1143" s="4"/>
      <c r="II1143" s="4"/>
      <c r="IJ1143" s="4"/>
      <c r="IK1143" s="4"/>
      <c r="IL1143" s="4"/>
      <c r="IM1143" s="4"/>
      <c r="IN1143" s="4"/>
      <c r="IO1143" s="4"/>
      <c r="IP1143" s="4"/>
      <c r="IQ1143" s="4"/>
      <c r="IR1143" s="4"/>
      <c r="IS1143" s="4"/>
      <c r="IT1143" s="4"/>
      <c r="IU1143" s="4"/>
      <c r="IV1143" s="4"/>
    </row>
    <row r="1144" spans="1:256" s="209" customFormat="1">
      <c r="A1144" s="121"/>
      <c r="B1144" s="115"/>
      <c r="C1144" s="116"/>
      <c r="D1144" s="117"/>
      <c r="E1144" s="118"/>
      <c r="F1144" s="119"/>
      <c r="G1144" s="120"/>
      <c r="H1144" s="5"/>
      <c r="I1144" s="39"/>
      <c r="J1144" s="40"/>
      <c r="K1144" s="41"/>
      <c r="L1144" s="37"/>
      <c r="N1144" s="38"/>
      <c r="O1144" s="38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4"/>
      <c r="IB1144" s="4"/>
      <c r="IC1144" s="4"/>
      <c r="ID1144" s="4"/>
      <c r="IE1144" s="4"/>
      <c r="IF1144" s="4"/>
      <c r="IG1144" s="4"/>
      <c r="IH1144" s="4"/>
      <c r="II1144" s="4"/>
      <c r="IJ1144" s="4"/>
      <c r="IK1144" s="4"/>
      <c r="IL1144" s="4"/>
      <c r="IM1144" s="4"/>
      <c r="IN1144" s="4"/>
      <c r="IO1144" s="4"/>
      <c r="IP1144" s="4"/>
      <c r="IQ1144" s="4"/>
      <c r="IR1144" s="4"/>
      <c r="IS1144" s="4"/>
      <c r="IT1144" s="4"/>
      <c r="IU1144" s="4"/>
      <c r="IV1144" s="4"/>
    </row>
    <row r="1145" spans="1:256" s="209" customFormat="1">
      <c r="A1145" s="121"/>
      <c r="B1145" s="115"/>
      <c r="C1145" s="116"/>
      <c r="D1145" s="117"/>
      <c r="E1145" s="118"/>
      <c r="F1145" s="119"/>
      <c r="G1145" s="120"/>
      <c r="H1145" s="5"/>
      <c r="I1145" s="39"/>
      <c r="J1145" s="40"/>
      <c r="K1145" s="41"/>
      <c r="L1145" s="37"/>
      <c r="N1145" s="38"/>
      <c r="O1145" s="38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  <c r="DN1145" s="4"/>
      <c r="DO1145" s="4"/>
      <c r="DP1145" s="4"/>
      <c r="DQ1145" s="4"/>
      <c r="DR1145" s="4"/>
      <c r="DS1145" s="4"/>
      <c r="DT1145" s="4"/>
      <c r="DU1145" s="4"/>
      <c r="DV1145" s="4"/>
      <c r="DW1145" s="4"/>
      <c r="DX1145" s="4"/>
      <c r="DY1145" s="4"/>
      <c r="DZ1145" s="4"/>
      <c r="EA1145" s="4"/>
      <c r="EB1145" s="4"/>
      <c r="EC1145" s="4"/>
      <c r="ED1145" s="4"/>
      <c r="EE1145" s="4"/>
      <c r="EF1145" s="4"/>
      <c r="EG1145" s="4"/>
      <c r="EH1145" s="4"/>
      <c r="EI1145" s="4"/>
      <c r="EJ1145" s="4"/>
      <c r="EK1145" s="4"/>
      <c r="EL1145" s="4"/>
      <c r="EM1145" s="4"/>
      <c r="EN1145" s="4"/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  <c r="HZ1145" s="4"/>
      <c r="IA1145" s="4"/>
      <c r="IB1145" s="4"/>
      <c r="IC1145" s="4"/>
      <c r="ID1145" s="4"/>
      <c r="IE1145" s="4"/>
      <c r="IF1145" s="4"/>
      <c r="IG1145" s="4"/>
      <c r="IH1145" s="4"/>
      <c r="II1145" s="4"/>
      <c r="IJ1145" s="4"/>
      <c r="IK1145" s="4"/>
      <c r="IL1145" s="4"/>
      <c r="IM1145" s="4"/>
      <c r="IN1145" s="4"/>
      <c r="IO1145" s="4"/>
      <c r="IP1145" s="4"/>
      <c r="IQ1145" s="4"/>
      <c r="IR1145" s="4"/>
      <c r="IS1145" s="4"/>
      <c r="IT1145" s="4"/>
      <c r="IU1145" s="4"/>
      <c r="IV1145" s="4"/>
    </row>
    <row r="1146" spans="1:256" s="209" customFormat="1">
      <c r="A1146" s="121"/>
      <c r="B1146" s="115"/>
      <c r="C1146" s="116"/>
      <c r="D1146" s="117"/>
      <c r="E1146" s="118"/>
      <c r="F1146" s="119"/>
      <c r="G1146" s="120"/>
      <c r="H1146" s="5"/>
      <c r="I1146" s="39"/>
      <c r="J1146" s="40"/>
      <c r="K1146" s="41"/>
      <c r="L1146" s="37"/>
      <c r="N1146" s="38"/>
      <c r="O1146" s="38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4"/>
      <c r="IB1146" s="4"/>
      <c r="IC1146" s="4"/>
      <c r="ID1146" s="4"/>
      <c r="IE1146" s="4"/>
      <c r="IF1146" s="4"/>
      <c r="IG1146" s="4"/>
      <c r="IH1146" s="4"/>
      <c r="II1146" s="4"/>
      <c r="IJ1146" s="4"/>
      <c r="IK1146" s="4"/>
      <c r="IL1146" s="4"/>
      <c r="IM1146" s="4"/>
      <c r="IN1146" s="4"/>
      <c r="IO1146" s="4"/>
      <c r="IP1146" s="4"/>
      <c r="IQ1146" s="4"/>
      <c r="IR1146" s="4"/>
      <c r="IS1146" s="4"/>
      <c r="IT1146" s="4"/>
      <c r="IU1146" s="4"/>
      <c r="IV1146" s="4"/>
    </row>
    <row r="1147" spans="1:256" s="209" customFormat="1">
      <c r="A1147" s="121"/>
      <c r="B1147" s="115"/>
      <c r="C1147" s="116"/>
      <c r="D1147" s="117"/>
      <c r="E1147" s="118"/>
      <c r="F1147" s="119"/>
      <c r="G1147" s="120"/>
      <c r="H1147" s="5"/>
      <c r="I1147" s="39"/>
      <c r="J1147" s="40"/>
      <c r="K1147" s="41"/>
      <c r="L1147" s="37"/>
      <c r="N1147" s="38"/>
      <c r="O1147" s="38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  <c r="DN1147" s="4"/>
      <c r="DO1147" s="4"/>
      <c r="DP1147" s="4"/>
      <c r="DQ1147" s="4"/>
      <c r="DR1147" s="4"/>
      <c r="DS1147" s="4"/>
      <c r="DT1147" s="4"/>
      <c r="DU1147" s="4"/>
      <c r="DV1147" s="4"/>
      <c r="DW1147" s="4"/>
      <c r="DX1147" s="4"/>
      <c r="DY1147" s="4"/>
      <c r="DZ1147" s="4"/>
      <c r="EA1147" s="4"/>
      <c r="EB1147" s="4"/>
      <c r="EC1147" s="4"/>
      <c r="ED1147" s="4"/>
      <c r="EE1147" s="4"/>
      <c r="EF1147" s="4"/>
      <c r="EG1147" s="4"/>
      <c r="EH1147" s="4"/>
      <c r="EI1147" s="4"/>
      <c r="EJ1147" s="4"/>
      <c r="EK1147" s="4"/>
      <c r="EL1147" s="4"/>
      <c r="EM1147" s="4"/>
      <c r="EN1147" s="4"/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  <c r="HZ1147" s="4"/>
      <c r="IA1147" s="4"/>
      <c r="IB1147" s="4"/>
      <c r="IC1147" s="4"/>
      <c r="ID1147" s="4"/>
      <c r="IE1147" s="4"/>
      <c r="IF1147" s="4"/>
      <c r="IG1147" s="4"/>
      <c r="IH1147" s="4"/>
      <c r="II1147" s="4"/>
      <c r="IJ1147" s="4"/>
      <c r="IK1147" s="4"/>
      <c r="IL1147" s="4"/>
      <c r="IM1147" s="4"/>
      <c r="IN1147" s="4"/>
      <c r="IO1147" s="4"/>
      <c r="IP1147" s="4"/>
      <c r="IQ1147" s="4"/>
      <c r="IR1147" s="4"/>
      <c r="IS1147" s="4"/>
      <c r="IT1147" s="4"/>
      <c r="IU1147" s="4"/>
      <c r="IV1147" s="4"/>
    </row>
    <row r="1148" spans="1:256" s="209" customFormat="1">
      <c r="A1148" s="121"/>
      <c r="B1148" s="115"/>
      <c r="C1148" s="116"/>
      <c r="D1148" s="117"/>
      <c r="E1148" s="118"/>
      <c r="F1148" s="119"/>
      <c r="G1148" s="120"/>
      <c r="H1148" s="5"/>
      <c r="I1148" s="39"/>
      <c r="J1148" s="40"/>
      <c r="K1148" s="41"/>
      <c r="L1148" s="37"/>
      <c r="N1148" s="38"/>
      <c r="O1148" s="38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4"/>
      <c r="IB1148" s="4"/>
      <c r="IC1148" s="4"/>
      <c r="ID1148" s="4"/>
      <c r="IE1148" s="4"/>
      <c r="IF1148" s="4"/>
      <c r="IG1148" s="4"/>
      <c r="IH1148" s="4"/>
      <c r="II1148" s="4"/>
      <c r="IJ1148" s="4"/>
      <c r="IK1148" s="4"/>
      <c r="IL1148" s="4"/>
      <c r="IM1148" s="4"/>
      <c r="IN1148" s="4"/>
      <c r="IO1148" s="4"/>
      <c r="IP1148" s="4"/>
      <c r="IQ1148" s="4"/>
      <c r="IR1148" s="4"/>
      <c r="IS1148" s="4"/>
      <c r="IT1148" s="4"/>
      <c r="IU1148" s="4"/>
      <c r="IV1148" s="4"/>
    </row>
    <row r="1149" spans="1:256" s="209" customFormat="1">
      <c r="A1149" s="121"/>
      <c r="B1149" s="115"/>
      <c r="C1149" s="116"/>
      <c r="D1149" s="117"/>
      <c r="E1149" s="118"/>
      <c r="F1149" s="119"/>
      <c r="G1149" s="120"/>
      <c r="H1149" s="5"/>
      <c r="I1149" s="39"/>
      <c r="J1149" s="40"/>
      <c r="K1149" s="41"/>
      <c r="L1149" s="37"/>
      <c r="N1149" s="38"/>
      <c r="O1149" s="38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4"/>
      <c r="IB1149" s="4"/>
      <c r="IC1149" s="4"/>
      <c r="ID1149" s="4"/>
      <c r="IE1149" s="4"/>
      <c r="IF1149" s="4"/>
      <c r="IG1149" s="4"/>
      <c r="IH1149" s="4"/>
      <c r="II1149" s="4"/>
      <c r="IJ1149" s="4"/>
      <c r="IK1149" s="4"/>
      <c r="IL1149" s="4"/>
      <c r="IM1149" s="4"/>
      <c r="IN1149" s="4"/>
      <c r="IO1149" s="4"/>
      <c r="IP1149" s="4"/>
      <c r="IQ1149" s="4"/>
      <c r="IR1149" s="4"/>
      <c r="IS1149" s="4"/>
      <c r="IT1149" s="4"/>
      <c r="IU1149" s="4"/>
      <c r="IV1149" s="4"/>
    </row>
    <row r="1151" spans="1:256" s="209" customFormat="1">
      <c r="A1151" s="121"/>
      <c r="B1151" s="115"/>
      <c r="C1151" s="116"/>
      <c r="D1151" s="117"/>
      <c r="E1151" s="118"/>
      <c r="F1151" s="119"/>
      <c r="G1151" s="120"/>
      <c r="H1151" s="5"/>
      <c r="I1151" s="39"/>
      <c r="J1151" s="40"/>
      <c r="K1151" s="41"/>
      <c r="L1151" s="37"/>
      <c r="N1151" s="38"/>
      <c r="O1151" s="38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  <c r="DN1151" s="4"/>
      <c r="DO1151" s="4"/>
      <c r="DP1151" s="4"/>
      <c r="DQ1151" s="4"/>
      <c r="DR1151" s="4"/>
      <c r="DS1151" s="4"/>
      <c r="DT1151" s="4"/>
      <c r="DU1151" s="4"/>
      <c r="DV1151" s="4"/>
      <c r="DW1151" s="4"/>
      <c r="DX1151" s="4"/>
      <c r="DY1151" s="4"/>
      <c r="DZ1151" s="4"/>
      <c r="EA1151" s="4"/>
      <c r="EB1151" s="4"/>
      <c r="EC1151" s="4"/>
      <c r="ED1151" s="4"/>
      <c r="EE1151" s="4"/>
      <c r="EF1151" s="4"/>
      <c r="EG1151" s="4"/>
      <c r="EH1151" s="4"/>
      <c r="EI1151" s="4"/>
      <c r="EJ1151" s="4"/>
      <c r="EK1151" s="4"/>
      <c r="EL1151" s="4"/>
      <c r="EM1151" s="4"/>
      <c r="EN1151" s="4"/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  <c r="HZ1151" s="4"/>
      <c r="IA1151" s="4"/>
      <c r="IB1151" s="4"/>
      <c r="IC1151" s="4"/>
      <c r="ID1151" s="4"/>
      <c r="IE1151" s="4"/>
      <c r="IF1151" s="4"/>
      <c r="IG1151" s="4"/>
      <c r="IH1151" s="4"/>
      <c r="II1151" s="4"/>
      <c r="IJ1151" s="4"/>
      <c r="IK1151" s="4"/>
      <c r="IL1151" s="4"/>
      <c r="IM1151" s="4"/>
      <c r="IN1151" s="4"/>
      <c r="IO1151" s="4"/>
      <c r="IP1151" s="4"/>
      <c r="IQ1151" s="4"/>
      <c r="IR1151" s="4"/>
      <c r="IS1151" s="4"/>
      <c r="IT1151" s="4"/>
      <c r="IU1151" s="4"/>
      <c r="IV1151" s="4"/>
    </row>
    <row r="1153" spans="1:256" s="209" customFormat="1">
      <c r="A1153" s="121"/>
      <c r="B1153" s="115"/>
      <c r="C1153" s="116"/>
      <c r="D1153" s="117"/>
      <c r="E1153" s="118"/>
      <c r="F1153" s="119"/>
      <c r="G1153" s="120"/>
      <c r="H1153" s="5"/>
      <c r="I1153" s="39"/>
      <c r="J1153" s="40"/>
      <c r="K1153" s="41"/>
      <c r="L1153" s="37"/>
      <c r="N1153" s="38"/>
      <c r="O1153" s="38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  <c r="DZ1153" s="4"/>
      <c r="EA1153" s="4"/>
      <c r="EB1153" s="4"/>
      <c r="EC1153" s="4"/>
      <c r="ED1153" s="4"/>
      <c r="EE1153" s="4"/>
      <c r="EF1153" s="4"/>
      <c r="EG1153" s="4"/>
      <c r="EH1153" s="4"/>
      <c r="EI1153" s="4"/>
      <c r="EJ1153" s="4"/>
      <c r="EK1153" s="4"/>
      <c r="EL1153" s="4"/>
      <c r="EM1153" s="4"/>
      <c r="EN1153" s="4"/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  <c r="HZ1153" s="4"/>
      <c r="IA1153" s="4"/>
      <c r="IB1153" s="4"/>
      <c r="IC1153" s="4"/>
      <c r="ID1153" s="4"/>
      <c r="IE1153" s="4"/>
      <c r="IF1153" s="4"/>
      <c r="IG1153" s="4"/>
      <c r="IH1153" s="4"/>
      <c r="II1153" s="4"/>
      <c r="IJ1153" s="4"/>
      <c r="IK1153" s="4"/>
      <c r="IL1153" s="4"/>
      <c r="IM1153" s="4"/>
      <c r="IN1153" s="4"/>
      <c r="IO1153" s="4"/>
      <c r="IP1153" s="4"/>
      <c r="IQ1153" s="4"/>
      <c r="IR1153" s="4"/>
      <c r="IS1153" s="4"/>
      <c r="IT1153" s="4"/>
      <c r="IU1153" s="4"/>
      <c r="IV1153" s="4"/>
    </row>
    <row r="1155" spans="1:256" s="209" customFormat="1">
      <c r="A1155" s="121"/>
      <c r="B1155" s="115"/>
      <c r="C1155" s="116"/>
      <c r="D1155" s="117"/>
      <c r="E1155" s="118"/>
      <c r="F1155" s="119"/>
      <c r="G1155" s="120"/>
      <c r="H1155" s="5"/>
      <c r="I1155" s="39"/>
      <c r="J1155" s="40"/>
      <c r="K1155" s="41"/>
      <c r="L1155" s="37"/>
      <c r="N1155" s="38"/>
      <c r="O1155" s="38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  <c r="DN1155" s="4"/>
      <c r="DO1155" s="4"/>
      <c r="DP1155" s="4"/>
      <c r="DQ1155" s="4"/>
      <c r="DR1155" s="4"/>
      <c r="DS1155" s="4"/>
      <c r="DT1155" s="4"/>
      <c r="DU1155" s="4"/>
      <c r="DV1155" s="4"/>
      <c r="DW1155" s="4"/>
      <c r="DX1155" s="4"/>
      <c r="DY1155" s="4"/>
      <c r="DZ1155" s="4"/>
      <c r="EA1155" s="4"/>
      <c r="EB1155" s="4"/>
      <c r="EC1155" s="4"/>
      <c r="ED1155" s="4"/>
      <c r="EE1155" s="4"/>
      <c r="EF1155" s="4"/>
      <c r="EG1155" s="4"/>
      <c r="EH1155" s="4"/>
      <c r="EI1155" s="4"/>
      <c r="EJ1155" s="4"/>
      <c r="EK1155" s="4"/>
      <c r="EL1155" s="4"/>
      <c r="EM1155" s="4"/>
      <c r="EN1155" s="4"/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  <c r="HZ1155" s="4"/>
      <c r="IA1155" s="4"/>
      <c r="IB1155" s="4"/>
      <c r="IC1155" s="4"/>
      <c r="ID1155" s="4"/>
      <c r="IE1155" s="4"/>
      <c r="IF1155" s="4"/>
      <c r="IG1155" s="4"/>
      <c r="IH1155" s="4"/>
      <c r="II1155" s="4"/>
      <c r="IJ1155" s="4"/>
      <c r="IK1155" s="4"/>
      <c r="IL1155" s="4"/>
      <c r="IM1155" s="4"/>
      <c r="IN1155" s="4"/>
      <c r="IO1155" s="4"/>
      <c r="IP1155" s="4"/>
      <c r="IQ1155" s="4"/>
      <c r="IR1155" s="4"/>
      <c r="IS1155" s="4"/>
      <c r="IT1155" s="4"/>
      <c r="IU1155" s="4"/>
      <c r="IV1155" s="4"/>
    </row>
    <row r="1157" spans="1:256" s="209" customFormat="1">
      <c r="A1157" s="121"/>
      <c r="B1157" s="115"/>
      <c r="C1157" s="116"/>
      <c r="D1157" s="117"/>
      <c r="E1157" s="118"/>
      <c r="F1157" s="119"/>
      <c r="G1157" s="120"/>
      <c r="H1157" s="5"/>
      <c r="I1157" s="39"/>
      <c r="J1157" s="40"/>
      <c r="K1157" s="41"/>
      <c r="L1157" s="37"/>
      <c r="N1157" s="38"/>
      <c r="O1157" s="38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4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  <c r="HZ1157" s="4"/>
      <c r="IA1157" s="4"/>
      <c r="IB1157" s="4"/>
      <c r="IC1157" s="4"/>
      <c r="ID1157" s="4"/>
      <c r="IE1157" s="4"/>
      <c r="IF1157" s="4"/>
      <c r="IG1157" s="4"/>
      <c r="IH1157" s="4"/>
      <c r="II1157" s="4"/>
      <c r="IJ1157" s="4"/>
      <c r="IK1157" s="4"/>
      <c r="IL1157" s="4"/>
      <c r="IM1157" s="4"/>
      <c r="IN1157" s="4"/>
      <c r="IO1157" s="4"/>
      <c r="IP1157" s="4"/>
      <c r="IQ1157" s="4"/>
      <c r="IR1157" s="4"/>
      <c r="IS1157" s="4"/>
      <c r="IT1157" s="4"/>
      <c r="IU1157" s="4"/>
      <c r="IV1157" s="4"/>
    </row>
    <row r="1158" spans="1:256" s="209" customFormat="1">
      <c r="A1158" s="121"/>
      <c r="B1158" s="115"/>
      <c r="C1158" s="116"/>
      <c r="D1158" s="117"/>
      <c r="E1158" s="118"/>
      <c r="F1158" s="119"/>
      <c r="G1158" s="120"/>
      <c r="H1158" s="5"/>
      <c r="I1158" s="39"/>
      <c r="J1158" s="40"/>
      <c r="K1158" s="41"/>
      <c r="L1158" s="37"/>
      <c r="N1158" s="38"/>
      <c r="O1158" s="38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4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  <c r="HZ1158" s="4"/>
      <c r="IA1158" s="4"/>
      <c r="IB1158" s="4"/>
      <c r="IC1158" s="4"/>
      <c r="ID1158" s="4"/>
      <c r="IE1158" s="4"/>
      <c r="IF1158" s="4"/>
      <c r="IG1158" s="4"/>
      <c r="IH1158" s="4"/>
      <c r="II1158" s="4"/>
      <c r="IJ1158" s="4"/>
      <c r="IK1158" s="4"/>
      <c r="IL1158" s="4"/>
      <c r="IM1158" s="4"/>
      <c r="IN1158" s="4"/>
      <c r="IO1158" s="4"/>
      <c r="IP1158" s="4"/>
      <c r="IQ1158" s="4"/>
      <c r="IR1158" s="4"/>
      <c r="IS1158" s="4"/>
      <c r="IT1158" s="4"/>
      <c r="IU1158" s="4"/>
      <c r="IV1158" s="4"/>
    </row>
    <row r="1160" spans="1:256" s="209" customFormat="1">
      <c r="A1160" s="121"/>
      <c r="B1160" s="115"/>
      <c r="C1160" s="116"/>
      <c r="D1160" s="117"/>
      <c r="E1160" s="118"/>
      <c r="F1160" s="119"/>
      <c r="G1160" s="120"/>
      <c r="H1160" s="5"/>
      <c r="I1160" s="39"/>
      <c r="J1160" s="40"/>
      <c r="K1160" s="41"/>
      <c r="L1160" s="37"/>
      <c r="N1160" s="38"/>
      <c r="O1160" s="38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4"/>
      <c r="IB1160" s="4"/>
      <c r="IC1160" s="4"/>
      <c r="ID1160" s="4"/>
      <c r="IE1160" s="4"/>
      <c r="IF1160" s="4"/>
      <c r="IG1160" s="4"/>
      <c r="IH1160" s="4"/>
      <c r="II1160" s="4"/>
      <c r="IJ1160" s="4"/>
      <c r="IK1160" s="4"/>
      <c r="IL1160" s="4"/>
      <c r="IM1160" s="4"/>
      <c r="IN1160" s="4"/>
      <c r="IO1160" s="4"/>
      <c r="IP1160" s="4"/>
      <c r="IQ1160" s="4"/>
      <c r="IR1160" s="4"/>
      <c r="IS1160" s="4"/>
      <c r="IT1160" s="4"/>
      <c r="IU1160" s="4"/>
      <c r="IV1160" s="4"/>
    </row>
    <row r="1162" spans="1:256" s="209" customFormat="1">
      <c r="A1162" s="121"/>
      <c r="B1162" s="115"/>
      <c r="C1162" s="116"/>
      <c r="D1162" s="117"/>
      <c r="E1162" s="118"/>
      <c r="F1162" s="119"/>
      <c r="G1162" s="120"/>
      <c r="H1162" s="5"/>
      <c r="I1162" s="39"/>
      <c r="J1162" s="40"/>
      <c r="K1162" s="41"/>
      <c r="L1162" s="37"/>
      <c r="N1162" s="38"/>
      <c r="O1162" s="38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4"/>
      <c r="IB1162" s="4"/>
      <c r="IC1162" s="4"/>
      <c r="ID1162" s="4"/>
      <c r="IE1162" s="4"/>
      <c r="IF1162" s="4"/>
      <c r="IG1162" s="4"/>
      <c r="IH1162" s="4"/>
      <c r="II1162" s="4"/>
      <c r="IJ1162" s="4"/>
      <c r="IK1162" s="4"/>
      <c r="IL1162" s="4"/>
      <c r="IM1162" s="4"/>
      <c r="IN1162" s="4"/>
      <c r="IO1162" s="4"/>
      <c r="IP1162" s="4"/>
      <c r="IQ1162" s="4"/>
      <c r="IR1162" s="4"/>
      <c r="IS1162" s="4"/>
      <c r="IT1162" s="4"/>
      <c r="IU1162" s="4"/>
      <c r="IV1162" s="4"/>
    </row>
    <row r="1164" spans="1:256" s="209" customFormat="1">
      <c r="A1164" s="121"/>
      <c r="B1164" s="115"/>
      <c r="C1164" s="116"/>
      <c r="D1164" s="117"/>
      <c r="E1164" s="118"/>
      <c r="F1164" s="119"/>
      <c r="G1164" s="120"/>
      <c r="H1164" s="5"/>
      <c r="I1164" s="39"/>
      <c r="J1164" s="40"/>
      <c r="K1164" s="41"/>
      <c r="L1164" s="37"/>
      <c r="N1164" s="38"/>
      <c r="O1164" s="38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4"/>
      <c r="IB1164" s="4"/>
      <c r="IC1164" s="4"/>
      <c r="ID1164" s="4"/>
      <c r="IE1164" s="4"/>
      <c r="IF1164" s="4"/>
      <c r="IG1164" s="4"/>
      <c r="IH1164" s="4"/>
      <c r="II1164" s="4"/>
      <c r="IJ1164" s="4"/>
      <c r="IK1164" s="4"/>
      <c r="IL1164" s="4"/>
      <c r="IM1164" s="4"/>
      <c r="IN1164" s="4"/>
      <c r="IO1164" s="4"/>
      <c r="IP1164" s="4"/>
      <c r="IQ1164" s="4"/>
      <c r="IR1164" s="4"/>
      <c r="IS1164" s="4"/>
      <c r="IT1164" s="4"/>
      <c r="IU1164" s="4"/>
      <c r="IV1164" s="4"/>
    </row>
    <row r="1166" spans="1:256" s="209" customFormat="1">
      <c r="A1166" s="121"/>
      <c r="B1166" s="115"/>
      <c r="C1166" s="116"/>
      <c r="D1166" s="117"/>
      <c r="E1166" s="118"/>
      <c r="F1166" s="119"/>
      <c r="G1166" s="120"/>
      <c r="H1166" s="5"/>
      <c r="I1166" s="39"/>
      <c r="J1166" s="40"/>
      <c r="K1166" s="41"/>
      <c r="L1166" s="37"/>
      <c r="N1166" s="38"/>
      <c r="O1166" s="38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  <c r="IP1166" s="4"/>
      <c r="IQ1166" s="4"/>
      <c r="IR1166" s="4"/>
      <c r="IS1166" s="4"/>
      <c r="IT1166" s="4"/>
      <c r="IU1166" s="4"/>
      <c r="IV1166" s="4"/>
    </row>
    <row r="1168" spans="1:256" s="209" customFormat="1">
      <c r="A1168" s="121"/>
      <c r="B1168" s="115"/>
      <c r="C1168" s="116"/>
      <c r="D1168" s="117"/>
      <c r="E1168" s="118"/>
      <c r="F1168" s="119"/>
      <c r="G1168" s="120"/>
      <c r="H1168" s="5"/>
      <c r="I1168" s="39"/>
      <c r="J1168" s="40"/>
      <c r="K1168" s="41"/>
      <c r="L1168" s="37"/>
      <c r="N1168" s="38"/>
      <c r="O1168" s="38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  <c r="IP1168" s="4"/>
      <c r="IQ1168" s="4"/>
      <c r="IR1168" s="4"/>
      <c r="IS1168" s="4"/>
      <c r="IT1168" s="4"/>
      <c r="IU1168" s="4"/>
      <c r="IV1168" s="4"/>
    </row>
    <row r="1170" spans="1:256" s="209" customFormat="1">
      <c r="A1170" s="121"/>
      <c r="B1170" s="115"/>
      <c r="C1170" s="116"/>
      <c r="D1170" s="117"/>
      <c r="E1170" s="118"/>
      <c r="F1170" s="119"/>
      <c r="G1170" s="120"/>
      <c r="H1170" s="5"/>
      <c r="I1170" s="39"/>
      <c r="J1170" s="40"/>
      <c r="K1170" s="41"/>
      <c r="L1170" s="37"/>
      <c r="N1170" s="38"/>
      <c r="O1170" s="38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"/>
      <c r="IP1170" s="4"/>
      <c r="IQ1170" s="4"/>
      <c r="IR1170" s="4"/>
      <c r="IS1170" s="4"/>
      <c r="IT1170" s="4"/>
      <c r="IU1170" s="4"/>
      <c r="IV1170" s="4"/>
    </row>
    <row r="1172" spans="1:256" s="209" customFormat="1">
      <c r="A1172" s="121"/>
      <c r="B1172" s="115"/>
      <c r="C1172" s="116"/>
      <c r="D1172" s="117"/>
      <c r="E1172" s="118"/>
      <c r="F1172" s="119"/>
      <c r="G1172" s="120"/>
      <c r="H1172" s="5"/>
      <c r="I1172" s="39"/>
      <c r="J1172" s="40"/>
      <c r="K1172" s="41"/>
      <c r="L1172" s="37"/>
      <c r="N1172" s="38"/>
      <c r="O1172" s="38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"/>
      <c r="IP1172" s="4"/>
      <c r="IQ1172" s="4"/>
      <c r="IR1172" s="4"/>
      <c r="IS1172" s="4"/>
      <c r="IT1172" s="4"/>
      <c r="IU1172" s="4"/>
      <c r="IV1172" s="4"/>
    </row>
    <row r="1173" spans="1:256" s="209" customFormat="1">
      <c r="A1173" s="121"/>
      <c r="B1173" s="115"/>
      <c r="C1173" s="116"/>
      <c r="D1173" s="117"/>
      <c r="E1173" s="118"/>
      <c r="F1173" s="119"/>
      <c r="G1173" s="120"/>
      <c r="H1173" s="5"/>
      <c r="I1173" s="39"/>
      <c r="J1173" s="40"/>
      <c r="K1173" s="41"/>
      <c r="L1173" s="37"/>
      <c r="N1173" s="38"/>
      <c r="O1173" s="38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  <c r="IP1173" s="4"/>
      <c r="IQ1173" s="4"/>
      <c r="IR1173" s="4"/>
      <c r="IS1173" s="4"/>
      <c r="IT1173" s="4"/>
      <c r="IU1173" s="4"/>
      <c r="IV1173" s="4"/>
    </row>
    <row r="1175" spans="1:256" s="209" customFormat="1">
      <c r="A1175" s="121"/>
      <c r="B1175" s="115"/>
      <c r="C1175" s="116"/>
      <c r="D1175" s="117"/>
      <c r="E1175" s="118"/>
      <c r="F1175" s="119"/>
      <c r="G1175" s="120"/>
      <c r="H1175" s="5"/>
      <c r="I1175" s="39"/>
      <c r="J1175" s="40"/>
      <c r="K1175" s="41"/>
      <c r="L1175" s="37"/>
      <c r="N1175" s="38"/>
      <c r="O1175" s="38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"/>
      <c r="IP1175" s="4"/>
      <c r="IQ1175" s="4"/>
      <c r="IR1175" s="4"/>
      <c r="IS1175" s="4"/>
      <c r="IT1175" s="4"/>
      <c r="IU1175" s="4"/>
      <c r="IV1175" s="4"/>
    </row>
    <row r="1177" spans="1:256" s="209" customFormat="1">
      <c r="A1177" s="121"/>
      <c r="B1177" s="115"/>
      <c r="C1177" s="116"/>
      <c r="D1177" s="117"/>
      <c r="E1177" s="118"/>
      <c r="F1177" s="119"/>
      <c r="G1177" s="120"/>
      <c r="H1177" s="5"/>
      <c r="I1177" s="39"/>
      <c r="J1177" s="40"/>
      <c r="K1177" s="41"/>
      <c r="L1177" s="37"/>
      <c r="N1177" s="38"/>
      <c r="O1177" s="38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"/>
      <c r="IP1177" s="4"/>
      <c r="IQ1177" s="4"/>
      <c r="IR1177" s="4"/>
      <c r="IS1177" s="4"/>
      <c r="IT1177" s="4"/>
      <c r="IU1177" s="4"/>
      <c r="IV1177" s="4"/>
    </row>
    <row r="1178" spans="1:256" s="209" customFormat="1">
      <c r="A1178" s="121"/>
      <c r="B1178" s="115"/>
      <c r="C1178" s="116"/>
      <c r="D1178" s="117"/>
      <c r="E1178" s="118"/>
      <c r="F1178" s="119"/>
      <c r="G1178" s="120"/>
      <c r="H1178" s="5"/>
      <c r="I1178" s="39"/>
      <c r="J1178" s="40"/>
      <c r="K1178" s="41"/>
      <c r="L1178" s="37"/>
      <c r="N1178" s="38"/>
      <c r="O1178" s="38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  <c r="IP1178" s="4"/>
      <c r="IQ1178" s="4"/>
      <c r="IR1178" s="4"/>
      <c r="IS1178" s="4"/>
      <c r="IT1178" s="4"/>
      <c r="IU1178" s="4"/>
      <c r="IV1178" s="4"/>
    </row>
    <row r="1180" spans="1:256" s="209" customFormat="1">
      <c r="A1180" s="121"/>
      <c r="B1180" s="115"/>
      <c r="C1180" s="116"/>
      <c r="D1180" s="117"/>
      <c r="E1180" s="118"/>
      <c r="F1180" s="119"/>
      <c r="G1180" s="120"/>
      <c r="H1180" s="5"/>
      <c r="I1180" s="39"/>
      <c r="J1180" s="40"/>
      <c r="K1180" s="41"/>
      <c r="L1180" s="37"/>
      <c r="N1180" s="38"/>
      <c r="O1180" s="38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4"/>
      <c r="IU1180" s="4"/>
      <c r="IV1180" s="4"/>
    </row>
    <row r="1181" spans="1:256" s="209" customFormat="1">
      <c r="A1181" s="121"/>
      <c r="B1181" s="115"/>
      <c r="C1181" s="116"/>
      <c r="D1181" s="117"/>
      <c r="E1181" s="118"/>
      <c r="F1181" s="119"/>
      <c r="G1181" s="120"/>
      <c r="H1181" s="5"/>
      <c r="I1181" s="39"/>
      <c r="J1181" s="40"/>
      <c r="K1181" s="41"/>
      <c r="L1181" s="37"/>
      <c r="N1181" s="38"/>
      <c r="O1181" s="38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"/>
      <c r="IP1181" s="4"/>
      <c r="IQ1181" s="4"/>
      <c r="IR1181" s="4"/>
      <c r="IS1181" s="4"/>
      <c r="IT1181" s="4"/>
      <c r="IU1181" s="4"/>
      <c r="IV1181" s="4"/>
    </row>
    <row r="1182" spans="1:256" s="209" customFormat="1">
      <c r="A1182" s="121"/>
      <c r="B1182" s="115"/>
      <c r="C1182" s="116"/>
      <c r="D1182" s="117"/>
      <c r="E1182" s="118"/>
      <c r="F1182" s="119"/>
      <c r="G1182" s="120"/>
      <c r="H1182" s="5"/>
      <c r="I1182" s="39"/>
      <c r="J1182" s="40"/>
      <c r="K1182" s="41"/>
      <c r="L1182" s="37"/>
      <c r="N1182" s="38"/>
      <c r="O1182" s="38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"/>
      <c r="IP1182" s="4"/>
      <c r="IQ1182" s="4"/>
      <c r="IR1182" s="4"/>
      <c r="IS1182" s="4"/>
      <c r="IT1182" s="4"/>
      <c r="IU1182" s="4"/>
      <c r="IV1182" s="4"/>
    </row>
    <row r="1183" spans="1:256" s="209" customFormat="1">
      <c r="A1183" s="121"/>
      <c r="B1183" s="115"/>
      <c r="C1183" s="116"/>
      <c r="D1183" s="117"/>
      <c r="E1183" s="118"/>
      <c r="F1183" s="119"/>
      <c r="G1183" s="120"/>
      <c r="H1183" s="5"/>
      <c r="I1183" s="39"/>
      <c r="J1183" s="40"/>
      <c r="K1183" s="41"/>
      <c r="L1183" s="37"/>
      <c r="N1183" s="38"/>
      <c r="O1183" s="38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"/>
      <c r="IP1183" s="4"/>
      <c r="IQ1183" s="4"/>
      <c r="IR1183" s="4"/>
      <c r="IS1183" s="4"/>
      <c r="IT1183" s="4"/>
      <c r="IU1183" s="4"/>
      <c r="IV1183" s="4"/>
    </row>
    <row r="1184" spans="1:256" s="209" customFormat="1">
      <c r="A1184" s="121"/>
      <c r="B1184" s="115"/>
      <c r="C1184" s="116"/>
      <c r="D1184" s="117"/>
      <c r="E1184" s="118"/>
      <c r="F1184" s="119"/>
      <c r="G1184" s="120"/>
      <c r="H1184" s="5"/>
      <c r="I1184" s="39"/>
      <c r="J1184" s="40"/>
      <c r="K1184" s="41"/>
      <c r="L1184" s="37"/>
      <c r="N1184" s="38"/>
      <c r="O1184" s="38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"/>
      <c r="IP1184" s="4"/>
      <c r="IQ1184" s="4"/>
      <c r="IR1184" s="4"/>
      <c r="IS1184" s="4"/>
      <c r="IT1184" s="4"/>
      <c r="IU1184" s="4"/>
      <c r="IV1184" s="4"/>
    </row>
    <row r="1186" spans="1:256" s="209" customFormat="1">
      <c r="A1186" s="121"/>
      <c r="B1186" s="115"/>
      <c r="C1186" s="116"/>
      <c r="D1186" s="117"/>
      <c r="E1186" s="118"/>
      <c r="F1186" s="119"/>
      <c r="G1186" s="120"/>
      <c r="H1186" s="5"/>
      <c r="I1186" s="39"/>
      <c r="J1186" s="40"/>
      <c r="K1186" s="41"/>
      <c r="L1186" s="37"/>
      <c r="N1186" s="38"/>
      <c r="O1186" s="38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"/>
      <c r="IP1186" s="4"/>
      <c r="IQ1186" s="4"/>
      <c r="IR1186" s="4"/>
      <c r="IS1186" s="4"/>
      <c r="IT1186" s="4"/>
      <c r="IU1186" s="4"/>
      <c r="IV1186" s="4"/>
    </row>
    <row r="1188" spans="1:256" s="209" customFormat="1">
      <c r="A1188" s="121"/>
      <c r="B1188" s="115"/>
      <c r="C1188" s="116"/>
      <c r="D1188" s="117"/>
      <c r="E1188" s="118"/>
      <c r="F1188" s="119"/>
      <c r="G1188" s="120"/>
      <c r="H1188" s="5"/>
      <c r="I1188" s="39"/>
      <c r="J1188" s="40"/>
      <c r="K1188" s="41"/>
      <c r="L1188" s="37"/>
      <c r="N1188" s="38"/>
      <c r="O1188" s="38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"/>
      <c r="IP1188" s="4"/>
      <c r="IQ1188" s="4"/>
      <c r="IR1188" s="4"/>
      <c r="IS1188" s="4"/>
      <c r="IT1188" s="4"/>
      <c r="IU1188" s="4"/>
      <c r="IV1188" s="4"/>
    </row>
    <row r="1190" spans="1:256" s="209" customFormat="1">
      <c r="A1190" s="121"/>
      <c r="B1190" s="115"/>
      <c r="C1190" s="116"/>
      <c r="D1190" s="117"/>
      <c r="E1190" s="118"/>
      <c r="F1190" s="119"/>
      <c r="G1190" s="120"/>
      <c r="H1190" s="5"/>
      <c r="I1190" s="39"/>
      <c r="J1190" s="40"/>
      <c r="K1190" s="41"/>
      <c r="L1190" s="37"/>
      <c r="N1190" s="38"/>
      <c r="O1190" s="38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"/>
      <c r="IP1190" s="4"/>
      <c r="IQ1190" s="4"/>
      <c r="IR1190" s="4"/>
      <c r="IS1190" s="4"/>
      <c r="IT1190" s="4"/>
      <c r="IU1190" s="4"/>
      <c r="IV1190" s="4"/>
    </row>
    <row r="1192" spans="1:256" s="209" customFormat="1">
      <c r="A1192" s="121"/>
      <c r="B1192" s="115"/>
      <c r="C1192" s="116"/>
      <c r="D1192" s="117"/>
      <c r="E1192" s="118"/>
      <c r="F1192" s="119"/>
      <c r="G1192" s="120"/>
      <c r="H1192" s="5"/>
      <c r="I1192" s="39"/>
      <c r="J1192" s="40"/>
      <c r="K1192" s="41"/>
      <c r="L1192" s="37"/>
      <c r="N1192" s="38"/>
      <c r="O1192" s="38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4"/>
      <c r="IB1192" s="4"/>
      <c r="IC1192" s="4"/>
      <c r="ID1192" s="4"/>
      <c r="IE1192" s="4"/>
      <c r="IF1192" s="4"/>
      <c r="IG1192" s="4"/>
      <c r="IH1192" s="4"/>
      <c r="II1192" s="4"/>
      <c r="IJ1192" s="4"/>
      <c r="IK1192" s="4"/>
      <c r="IL1192" s="4"/>
      <c r="IM1192" s="4"/>
      <c r="IN1192" s="4"/>
      <c r="IO1192" s="4"/>
      <c r="IP1192" s="4"/>
      <c r="IQ1192" s="4"/>
      <c r="IR1192" s="4"/>
      <c r="IS1192" s="4"/>
      <c r="IT1192" s="4"/>
      <c r="IU1192" s="4"/>
      <c r="IV1192" s="4"/>
    </row>
    <row r="1194" spans="1:256" s="209" customFormat="1">
      <c r="A1194" s="121"/>
      <c r="B1194" s="115"/>
      <c r="C1194" s="116"/>
      <c r="D1194" s="117"/>
      <c r="E1194" s="118"/>
      <c r="F1194" s="119"/>
      <c r="G1194" s="120"/>
      <c r="H1194" s="5"/>
      <c r="I1194" s="39"/>
      <c r="J1194" s="40"/>
      <c r="K1194" s="41"/>
      <c r="L1194" s="37"/>
      <c r="N1194" s="38"/>
      <c r="O1194" s="38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  <c r="IP1194" s="4"/>
      <c r="IQ1194" s="4"/>
      <c r="IR1194" s="4"/>
      <c r="IS1194" s="4"/>
      <c r="IT1194" s="4"/>
      <c r="IU1194" s="4"/>
      <c r="IV1194" s="4"/>
    </row>
    <row r="1196" spans="1:256" s="209" customFormat="1">
      <c r="A1196" s="121"/>
      <c r="B1196" s="115"/>
      <c r="C1196" s="116"/>
      <c r="D1196" s="117"/>
      <c r="E1196" s="118"/>
      <c r="F1196" s="119"/>
      <c r="G1196" s="120"/>
      <c r="H1196" s="5"/>
      <c r="I1196" s="39"/>
      <c r="J1196" s="40"/>
      <c r="K1196" s="41"/>
      <c r="L1196" s="37"/>
      <c r="N1196" s="38"/>
      <c r="O1196" s="38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  <c r="IP1196" s="4"/>
      <c r="IQ1196" s="4"/>
      <c r="IR1196" s="4"/>
      <c r="IS1196" s="4"/>
      <c r="IT1196" s="4"/>
      <c r="IU1196" s="4"/>
      <c r="IV1196" s="4"/>
    </row>
    <row r="1197" spans="1:256" s="209" customFormat="1">
      <c r="A1197" s="121"/>
      <c r="B1197" s="115"/>
      <c r="C1197" s="116"/>
      <c r="D1197" s="117"/>
      <c r="E1197" s="118"/>
      <c r="F1197" s="119"/>
      <c r="G1197" s="120"/>
      <c r="H1197" s="5"/>
      <c r="I1197" s="39"/>
      <c r="J1197" s="40"/>
      <c r="K1197" s="41"/>
      <c r="L1197" s="37"/>
      <c r="N1197" s="38"/>
      <c r="O1197" s="38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  <c r="IP1197" s="4"/>
      <c r="IQ1197" s="4"/>
      <c r="IR1197" s="4"/>
      <c r="IS1197" s="4"/>
      <c r="IT1197" s="4"/>
      <c r="IU1197" s="4"/>
      <c r="IV1197" s="4"/>
    </row>
    <row r="1198" spans="1:256" s="209" customFormat="1">
      <c r="A1198" s="121"/>
      <c r="B1198" s="115"/>
      <c r="C1198" s="116"/>
      <c r="D1198" s="117"/>
      <c r="E1198" s="118"/>
      <c r="F1198" s="119"/>
      <c r="G1198" s="120"/>
      <c r="H1198" s="5"/>
      <c r="I1198" s="39"/>
      <c r="J1198" s="40"/>
      <c r="K1198" s="41"/>
      <c r="L1198" s="37"/>
      <c r="N1198" s="38"/>
      <c r="O1198" s="38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  <c r="IP1198" s="4"/>
      <c r="IQ1198" s="4"/>
      <c r="IR1198" s="4"/>
      <c r="IS1198" s="4"/>
      <c r="IT1198" s="4"/>
      <c r="IU1198" s="4"/>
      <c r="IV1198" s="4"/>
    </row>
    <row r="1200" spans="1:256" s="209" customFormat="1">
      <c r="A1200" s="121"/>
      <c r="B1200" s="115"/>
      <c r="C1200" s="116"/>
      <c r="D1200" s="117"/>
      <c r="E1200" s="118"/>
      <c r="F1200" s="119"/>
      <c r="G1200" s="120"/>
      <c r="H1200" s="5"/>
      <c r="I1200" s="39"/>
      <c r="J1200" s="40"/>
      <c r="K1200" s="41"/>
      <c r="L1200" s="37"/>
      <c r="N1200" s="38"/>
      <c r="O1200" s="38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  <c r="IP1200" s="4"/>
      <c r="IQ1200" s="4"/>
      <c r="IR1200" s="4"/>
      <c r="IS1200" s="4"/>
      <c r="IT1200" s="4"/>
      <c r="IU1200" s="4"/>
      <c r="IV1200" s="4"/>
    </row>
    <row r="1202" spans="1:256" s="209" customFormat="1">
      <c r="A1202" s="121"/>
      <c r="B1202" s="115"/>
      <c r="C1202" s="116"/>
      <c r="D1202" s="117"/>
      <c r="E1202" s="118"/>
      <c r="F1202" s="119"/>
      <c r="G1202" s="120"/>
      <c r="H1202" s="5"/>
      <c r="I1202" s="39"/>
      <c r="J1202" s="40"/>
      <c r="K1202" s="41"/>
      <c r="L1202" s="37"/>
      <c r="N1202" s="38"/>
      <c r="O1202" s="38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  <c r="IP1202" s="4"/>
      <c r="IQ1202" s="4"/>
      <c r="IR1202" s="4"/>
      <c r="IS1202" s="4"/>
      <c r="IT1202" s="4"/>
      <c r="IU1202" s="4"/>
      <c r="IV1202" s="4"/>
    </row>
    <row r="1204" spans="1:256" s="209" customFormat="1">
      <c r="A1204" s="121"/>
      <c r="B1204" s="115"/>
      <c r="C1204" s="116"/>
      <c r="D1204" s="117"/>
      <c r="E1204" s="118"/>
      <c r="F1204" s="119"/>
      <c r="G1204" s="120"/>
      <c r="H1204" s="5"/>
      <c r="I1204" s="39"/>
      <c r="J1204" s="40"/>
      <c r="K1204" s="41"/>
      <c r="L1204" s="37"/>
      <c r="N1204" s="38"/>
      <c r="O1204" s="38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  <c r="IP1204" s="4"/>
      <c r="IQ1204" s="4"/>
      <c r="IR1204" s="4"/>
      <c r="IS1204" s="4"/>
      <c r="IT1204" s="4"/>
      <c r="IU1204" s="4"/>
      <c r="IV1204" s="4"/>
    </row>
    <row r="1206" spans="1:256" s="209" customFormat="1">
      <c r="A1206" s="121"/>
      <c r="B1206" s="115"/>
      <c r="C1206" s="116"/>
      <c r="D1206" s="117"/>
      <c r="E1206" s="118"/>
      <c r="F1206" s="119"/>
      <c r="G1206" s="120"/>
      <c r="H1206" s="5"/>
      <c r="I1206" s="39"/>
      <c r="J1206" s="40"/>
      <c r="K1206" s="41"/>
      <c r="L1206" s="37"/>
      <c r="N1206" s="38"/>
      <c r="O1206" s="38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  <c r="IP1206" s="4"/>
      <c r="IQ1206" s="4"/>
      <c r="IR1206" s="4"/>
      <c r="IS1206" s="4"/>
      <c r="IT1206" s="4"/>
      <c r="IU1206" s="4"/>
      <c r="IV1206" s="4"/>
    </row>
    <row r="1208" spans="1:256" s="209" customFormat="1">
      <c r="A1208" s="121"/>
      <c r="B1208" s="115"/>
      <c r="C1208" s="116"/>
      <c r="D1208" s="117"/>
      <c r="E1208" s="118"/>
      <c r="F1208" s="119"/>
      <c r="G1208" s="120"/>
      <c r="H1208" s="5"/>
      <c r="I1208" s="39"/>
      <c r="J1208" s="40"/>
      <c r="K1208" s="41"/>
      <c r="L1208" s="37"/>
      <c r="N1208" s="38"/>
      <c r="O1208" s="38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  <c r="IP1208" s="4"/>
      <c r="IQ1208" s="4"/>
      <c r="IR1208" s="4"/>
      <c r="IS1208" s="4"/>
      <c r="IT1208" s="4"/>
      <c r="IU1208" s="4"/>
      <c r="IV1208" s="4"/>
    </row>
    <row r="1210" spans="1:256" s="209" customFormat="1">
      <c r="A1210" s="121"/>
      <c r="B1210" s="115"/>
      <c r="C1210" s="116"/>
      <c r="D1210" s="117"/>
      <c r="E1210" s="118"/>
      <c r="F1210" s="119"/>
      <c r="G1210" s="120"/>
      <c r="H1210" s="5"/>
      <c r="I1210" s="39"/>
      <c r="J1210" s="40"/>
      <c r="K1210" s="41"/>
      <c r="L1210" s="37"/>
      <c r="N1210" s="38"/>
      <c r="O1210" s="38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4"/>
      <c r="IB1210" s="4"/>
      <c r="IC1210" s="4"/>
      <c r="ID1210" s="4"/>
      <c r="IE1210" s="4"/>
      <c r="IF1210" s="4"/>
      <c r="IG1210" s="4"/>
      <c r="IH1210" s="4"/>
      <c r="II1210" s="4"/>
      <c r="IJ1210" s="4"/>
      <c r="IK1210" s="4"/>
      <c r="IL1210" s="4"/>
      <c r="IM1210" s="4"/>
      <c r="IN1210" s="4"/>
      <c r="IO1210" s="4"/>
      <c r="IP1210" s="4"/>
      <c r="IQ1210" s="4"/>
      <c r="IR1210" s="4"/>
      <c r="IS1210" s="4"/>
      <c r="IT1210" s="4"/>
      <c r="IU1210" s="4"/>
      <c r="IV1210" s="4"/>
    </row>
    <row r="1212" spans="1:256" s="209" customFormat="1">
      <c r="A1212" s="121"/>
      <c r="B1212" s="115"/>
      <c r="C1212" s="116"/>
      <c r="D1212" s="117"/>
      <c r="E1212" s="118"/>
      <c r="F1212" s="119"/>
      <c r="G1212" s="120"/>
      <c r="H1212" s="5"/>
      <c r="I1212" s="39"/>
      <c r="J1212" s="40"/>
      <c r="K1212" s="41"/>
      <c r="L1212" s="37"/>
      <c r="N1212" s="38"/>
      <c r="O1212" s="38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4"/>
      <c r="IB1212" s="4"/>
      <c r="IC1212" s="4"/>
      <c r="ID1212" s="4"/>
      <c r="IE1212" s="4"/>
      <c r="IF1212" s="4"/>
      <c r="IG1212" s="4"/>
      <c r="IH1212" s="4"/>
      <c r="II1212" s="4"/>
      <c r="IJ1212" s="4"/>
      <c r="IK1212" s="4"/>
      <c r="IL1212" s="4"/>
      <c r="IM1212" s="4"/>
      <c r="IN1212" s="4"/>
      <c r="IO1212" s="4"/>
      <c r="IP1212" s="4"/>
      <c r="IQ1212" s="4"/>
      <c r="IR1212" s="4"/>
      <c r="IS1212" s="4"/>
      <c r="IT1212" s="4"/>
      <c r="IU1212" s="4"/>
      <c r="IV1212" s="4"/>
    </row>
    <row r="1213" spans="1:256" s="209" customFormat="1">
      <c r="A1213" s="121"/>
      <c r="B1213" s="115"/>
      <c r="C1213" s="116"/>
      <c r="D1213" s="117"/>
      <c r="E1213" s="118"/>
      <c r="F1213" s="119"/>
      <c r="G1213" s="120"/>
      <c r="H1213" s="5"/>
      <c r="I1213" s="39"/>
      <c r="J1213" s="40"/>
      <c r="K1213" s="41"/>
      <c r="L1213" s="37"/>
      <c r="N1213" s="38"/>
      <c r="O1213" s="38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  <c r="IP1213" s="4"/>
      <c r="IQ1213" s="4"/>
      <c r="IR1213" s="4"/>
      <c r="IS1213" s="4"/>
      <c r="IT1213" s="4"/>
      <c r="IU1213" s="4"/>
      <c r="IV1213" s="4"/>
    </row>
    <row r="1215" spans="1:256" s="209" customFormat="1">
      <c r="A1215" s="121"/>
      <c r="B1215" s="115"/>
      <c r="C1215" s="116"/>
      <c r="D1215" s="117"/>
      <c r="E1215" s="118"/>
      <c r="F1215" s="119"/>
      <c r="G1215" s="120"/>
      <c r="H1215" s="5"/>
      <c r="I1215" s="39"/>
      <c r="J1215" s="40"/>
      <c r="K1215" s="41"/>
      <c r="L1215" s="37"/>
      <c r="N1215" s="38"/>
      <c r="O1215" s="38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  <c r="IP1215" s="4"/>
      <c r="IQ1215" s="4"/>
      <c r="IR1215" s="4"/>
      <c r="IS1215" s="4"/>
      <c r="IT1215" s="4"/>
      <c r="IU1215" s="4"/>
      <c r="IV1215" s="4"/>
    </row>
    <row r="1217" spans="1:256" s="209" customFormat="1">
      <c r="A1217" s="121"/>
      <c r="B1217" s="115"/>
      <c r="C1217" s="116"/>
      <c r="D1217" s="117"/>
      <c r="E1217" s="118"/>
      <c r="F1217" s="119"/>
      <c r="G1217" s="120"/>
      <c r="H1217" s="5"/>
      <c r="I1217" s="39"/>
      <c r="J1217" s="40"/>
      <c r="K1217" s="41"/>
      <c r="L1217" s="37"/>
      <c r="N1217" s="38"/>
      <c r="O1217" s="38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4"/>
      <c r="IB1217" s="4"/>
      <c r="IC1217" s="4"/>
      <c r="ID1217" s="4"/>
      <c r="IE1217" s="4"/>
      <c r="IF1217" s="4"/>
      <c r="IG1217" s="4"/>
      <c r="IH1217" s="4"/>
      <c r="II1217" s="4"/>
      <c r="IJ1217" s="4"/>
      <c r="IK1217" s="4"/>
      <c r="IL1217" s="4"/>
      <c r="IM1217" s="4"/>
      <c r="IN1217" s="4"/>
      <c r="IO1217" s="4"/>
      <c r="IP1217" s="4"/>
      <c r="IQ1217" s="4"/>
      <c r="IR1217" s="4"/>
      <c r="IS1217" s="4"/>
      <c r="IT1217" s="4"/>
      <c r="IU1217" s="4"/>
      <c r="IV1217" s="4"/>
    </row>
    <row r="1219" spans="1:256" s="209" customFormat="1">
      <c r="A1219" s="121"/>
      <c r="B1219" s="115"/>
      <c r="C1219" s="116"/>
      <c r="D1219" s="117"/>
      <c r="E1219" s="118"/>
      <c r="F1219" s="119"/>
      <c r="G1219" s="120"/>
      <c r="H1219" s="5"/>
      <c r="I1219" s="39"/>
      <c r="J1219" s="40"/>
      <c r="K1219" s="41"/>
      <c r="L1219" s="37"/>
      <c r="N1219" s="38"/>
      <c r="O1219" s="38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4"/>
      <c r="IB1219" s="4"/>
      <c r="IC1219" s="4"/>
      <c r="ID1219" s="4"/>
      <c r="IE1219" s="4"/>
      <c r="IF1219" s="4"/>
      <c r="IG1219" s="4"/>
      <c r="IH1219" s="4"/>
      <c r="II1219" s="4"/>
      <c r="IJ1219" s="4"/>
      <c r="IK1219" s="4"/>
      <c r="IL1219" s="4"/>
      <c r="IM1219" s="4"/>
      <c r="IN1219" s="4"/>
      <c r="IO1219" s="4"/>
      <c r="IP1219" s="4"/>
      <c r="IQ1219" s="4"/>
      <c r="IR1219" s="4"/>
      <c r="IS1219" s="4"/>
      <c r="IT1219" s="4"/>
      <c r="IU1219" s="4"/>
      <c r="IV1219" s="4"/>
    </row>
    <row r="1221" spans="1:256" s="209" customFormat="1">
      <c r="A1221" s="121"/>
      <c r="B1221" s="115"/>
      <c r="C1221" s="116"/>
      <c r="D1221" s="117"/>
      <c r="E1221" s="118"/>
      <c r="F1221" s="119"/>
      <c r="G1221" s="120"/>
      <c r="H1221" s="5"/>
      <c r="I1221" s="39"/>
      <c r="J1221" s="40"/>
      <c r="K1221" s="41"/>
      <c r="L1221" s="37"/>
      <c r="N1221" s="38"/>
      <c r="O1221" s="38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  <c r="IP1221" s="4"/>
      <c r="IQ1221" s="4"/>
      <c r="IR1221" s="4"/>
      <c r="IS1221" s="4"/>
      <c r="IT1221" s="4"/>
      <c r="IU1221" s="4"/>
      <c r="IV1221" s="4"/>
    </row>
    <row r="1223" spans="1:256" s="209" customFormat="1">
      <c r="A1223" s="121"/>
      <c r="B1223" s="115"/>
      <c r="C1223" s="116"/>
      <c r="D1223" s="117"/>
      <c r="E1223" s="118"/>
      <c r="F1223" s="119"/>
      <c r="G1223" s="120"/>
      <c r="H1223" s="5"/>
      <c r="I1223" s="39"/>
      <c r="J1223" s="40"/>
      <c r="K1223" s="41"/>
      <c r="L1223" s="37"/>
      <c r="N1223" s="38"/>
      <c r="O1223" s="38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  <c r="IP1223" s="4"/>
      <c r="IQ1223" s="4"/>
      <c r="IR1223" s="4"/>
      <c r="IS1223" s="4"/>
      <c r="IT1223" s="4"/>
      <c r="IU1223" s="4"/>
      <c r="IV1223" s="4"/>
    </row>
    <row r="1225" spans="1:256" s="209" customFormat="1">
      <c r="A1225" s="121"/>
      <c r="B1225" s="115"/>
      <c r="C1225" s="116"/>
      <c r="D1225" s="117"/>
      <c r="E1225" s="118"/>
      <c r="F1225" s="119"/>
      <c r="G1225" s="120"/>
      <c r="H1225" s="5"/>
      <c r="I1225" s="39"/>
      <c r="J1225" s="40"/>
      <c r="K1225" s="41"/>
      <c r="L1225" s="37"/>
      <c r="N1225" s="38"/>
      <c r="O1225" s="38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4"/>
      <c r="IB1225" s="4"/>
      <c r="IC1225" s="4"/>
      <c r="ID1225" s="4"/>
      <c r="IE1225" s="4"/>
      <c r="IF1225" s="4"/>
      <c r="IG1225" s="4"/>
      <c r="IH1225" s="4"/>
      <c r="II1225" s="4"/>
      <c r="IJ1225" s="4"/>
      <c r="IK1225" s="4"/>
      <c r="IL1225" s="4"/>
      <c r="IM1225" s="4"/>
      <c r="IN1225" s="4"/>
      <c r="IO1225" s="4"/>
      <c r="IP1225" s="4"/>
      <c r="IQ1225" s="4"/>
      <c r="IR1225" s="4"/>
      <c r="IS1225" s="4"/>
      <c r="IT1225" s="4"/>
      <c r="IU1225" s="4"/>
      <c r="IV1225" s="4"/>
    </row>
    <row r="1226" spans="1:256" s="209" customFormat="1">
      <c r="A1226" s="121"/>
      <c r="B1226" s="115"/>
      <c r="C1226" s="116"/>
      <c r="D1226" s="117"/>
      <c r="E1226" s="118"/>
      <c r="F1226" s="119"/>
      <c r="G1226" s="120"/>
      <c r="H1226" s="5"/>
      <c r="I1226" s="39"/>
      <c r="J1226" s="40"/>
      <c r="K1226" s="41"/>
      <c r="L1226" s="37"/>
      <c r="N1226" s="38"/>
      <c r="O1226" s="38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  <c r="IP1226" s="4"/>
      <c r="IQ1226" s="4"/>
      <c r="IR1226" s="4"/>
      <c r="IS1226" s="4"/>
      <c r="IT1226" s="4"/>
      <c r="IU1226" s="4"/>
      <c r="IV1226" s="4"/>
    </row>
    <row r="1228" spans="1:256" s="209" customFormat="1">
      <c r="A1228" s="121"/>
      <c r="B1228" s="115"/>
      <c r="C1228" s="116"/>
      <c r="D1228" s="117"/>
      <c r="E1228" s="118"/>
      <c r="F1228" s="119"/>
      <c r="G1228" s="120"/>
      <c r="H1228" s="5"/>
      <c r="I1228" s="39"/>
      <c r="J1228" s="40"/>
      <c r="K1228" s="41"/>
      <c r="L1228" s="37"/>
      <c r="N1228" s="38"/>
      <c r="O1228" s="38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  <c r="IP1228" s="4"/>
      <c r="IQ1228" s="4"/>
      <c r="IR1228" s="4"/>
      <c r="IS1228" s="4"/>
      <c r="IT1228" s="4"/>
      <c r="IU1228" s="4"/>
      <c r="IV1228" s="4"/>
    </row>
    <row r="1230" spans="1:256" s="209" customFormat="1">
      <c r="A1230" s="121"/>
      <c r="B1230" s="115"/>
      <c r="C1230" s="116"/>
      <c r="D1230" s="117"/>
      <c r="E1230" s="118"/>
      <c r="F1230" s="119"/>
      <c r="G1230" s="120"/>
      <c r="H1230" s="5"/>
      <c r="I1230" s="39"/>
      <c r="J1230" s="40"/>
      <c r="K1230" s="41"/>
      <c r="L1230" s="37"/>
      <c r="N1230" s="38"/>
      <c r="O1230" s="38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  <c r="IP1230" s="4"/>
      <c r="IQ1230" s="4"/>
      <c r="IR1230" s="4"/>
      <c r="IS1230" s="4"/>
      <c r="IT1230" s="4"/>
      <c r="IU1230" s="4"/>
      <c r="IV1230" s="4"/>
    </row>
    <row r="1232" spans="1:256" s="209" customFormat="1">
      <c r="A1232" s="121"/>
      <c r="B1232" s="115"/>
      <c r="C1232" s="116"/>
      <c r="D1232" s="117"/>
      <c r="E1232" s="118"/>
      <c r="F1232" s="119"/>
      <c r="G1232" s="120"/>
      <c r="H1232" s="5"/>
      <c r="I1232" s="39"/>
      <c r="J1232" s="40"/>
      <c r="K1232" s="41"/>
      <c r="L1232" s="37"/>
      <c r="N1232" s="38"/>
      <c r="O1232" s="38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4"/>
      <c r="IB1232" s="4"/>
      <c r="IC1232" s="4"/>
      <c r="ID1232" s="4"/>
      <c r="IE1232" s="4"/>
      <c r="IF1232" s="4"/>
      <c r="IG1232" s="4"/>
      <c r="IH1232" s="4"/>
      <c r="II1232" s="4"/>
      <c r="IJ1232" s="4"/>
      <c r="IK1232" s="4"/>
      <c r="IL1232" s="4"/>
      <c r="IM1232" s="4"/>
      <c r="IN1232" s="4"/>
      <c r="IO1232" s="4"/>
      <c r="IP1232" s="4"/>
      <c r="IQ1232" s="4"/>
      <c r="IR1232" s="4"/>
      <c r="IS1232" s="4"/>
      <c r="IT1232" s="4"/>
      <c r="IU1232" s="4"/>
      <c r="IV1232" s="4"/>
    </row>
    <row r="1234" spans="1:256" s="209" customFormat="1">
      <c r="A1234" s="121"/>
      <c r="B1234" s="115"/>
      <c r="C1234" s="116"/>
      <c r="D1234" s="117"/>
      <c r="E1234" s="118"/>
      <c r="F1234" s="119"/>
      <c r="G1234" s="120"/>
      <c r="H1234" s="5"/>
      <c r="I1234" s="39"/>
      <c r="J1234" s="40"/>
      <c r="K1234" s="41"/>
      <c r="L1234" s="37"/>
      <c r="N1234" s="38"/>
      <c r="O1234" s="38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4"/>
      <c r="IB1234" s="4"/>
      <c r="IC1234" s="4"/>
      <c r="ID1234" s="4"/>
      <c r="IE1234" s="4"/>
      <c r="IF1234" s="4"/>
      <c r="IG1234" s="4"/>
      <c r="IH1234" s="4"/>
      <c r="II1234" s="4"/>
      <c r="IJ1234" s="4"/>
      <c r="IK1234" s="4"/>
      <c r="IL1234" s="4"/>
      <c r="IM1234" s="4"/>
      <c r="IN1234" s="4"/>
      <c r="IO1234" s="4"/>
      <c r="IP1234" s="4"/>
      <c r="IQ1234" s="4"/>
      <c r="IR1234" s="4"/>
      <c r="IS1234" s="4"/>
      <c r="IT1234" s="4"/>
      <c r="IU1234" s="4"/>
      <c r="IV1234" s="4"/>
    </row>
    <row r="1236" spans="1:256" s="209" customFormat="1">
      <c r="A1236" s="121"/>
      <c r="B1236" s="115"/>
      <c r="C1236" s="116"/>
      <c r="D1236" s="117"/>
      <c r="E1236" s="118"/>
      <c r="F1236" s="119"/>
      <c r="G1236" s="120"/>
      <c r="H1236" s="5"/>
      <c r="I1236" s="39"/>
      <c r="J1236" s="40"/>
      <c r="K1236" s="41"/>
      <c r="L1236" s="37"/>
      <c r="N1236" s="38"/>
      <c r="O1236" s="38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4"/>
      <c r="IB1236" s="4"/>
      <c r="IC1236" s="4"/>
      <c r="ID1236" s="4"/>
      <c r="IE1236" s="4"/>
      <c r="IF1236" s="4"/>
      <c r="IG1236" s="4"/>
      <c r="IH1236" s="4"/>
      <c r="II1236" s="4"/>
      <c r="IJ1236" s="4"/>
      <c r="IK1236" s="4"/>
      <c r="IL1236" s="4"/>
      <c r="IM1236" s="4"/>
      <c r="IN1236" s="4"/>
      <c r="IO1236" s="4"/>
      <c r="IP1236" s="4"/>
      <c r="IQ1236" s="4"/>
      <c r="IR1236" s="4"/>
      <c r="IS1236" s="4"/>
      <c r="IT1236" s="4"/>
      <c r="IU1236" s="4"/>
      <c r="IV1236" s="4"/>
    </row>
    <row r="1238" spans="1:256" s="209" customFormat="1">
      <c r="A1238" s="121"/>
      <c r="B1238" s="115"/>
      <c r="C1238" s="116"/>
      <c r="D1238" s="117"/>
      <c r="E1238" s="118"/>
      <c r="F1238" s="119"/>
      <c r="G1238" s="120"/>
      <c r="H1238" s="5"/>
      <c r="I1238" s="39"/>
      <c r="J1238" s="40"/>
      <c r="K1238" s="41"/>
      <c r="L1238" s="37"/>
      <c r="N1238" s="38"/>
      <c r="O1238" s="38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  <c r="HZ1238" s="4"/>
      <c r="IA1238" s="4"/>
      <c r="IB1238" s="4"/>
      <c r="IC1238" s="4"/>
      <c r="ID1238" s="4"/>
      <c r="IE1238" s="4"/>
      <c r="IF1238" s="4"/>
      <c r="IG1238" s="4"/>
      <c r="IH1238" s="4"/>
      <c r="II1238" s="4"/>
      <c r="IJ1238" s="4"/>
      <c r="IK1238" s="4"/>
      <c r="IL1238" s="4"/>
      <c r="IM1238" s="4"/>
      <c r="IN1238" s="4"/>
      <c r="IO1238" s="4"/>
      <c r="IP1238" s="4"/>
      <c r="IQ1238" s="4"/>
      <c r="IR1238" s="4"/>
      <c r="IS1238" s="4"/>
      <c r="IT1238" s="4"/>
      <c r="IU1238" s="4"/>
      <c r="IV1238" s="4"/>
    </row>
    <row r="1240" spans="1:256" s="209" customFormat="1">
      <c r="A1240" s="121"/>
      <c r="B1240" s="115"/>
      <c r="C1240" s="116"/>
      <c r="D1240" s="117"/>
      <c r="E1240" s="118"/>
      <c r="F1240" s="119"/>
      <c r="G1240" s="120"/>
      <c r="H1240" s="5"/>
      <c r="I1240" s="39"/>
      <c r="J1240" s="40"/>
      <c r="K1240" s="41"/>
      <c r="L1240" s="37"/>
      <c r="N1240" s="38"/>
      <c r="O1240" s="38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  <c r="HZ1240" s="4"/>
      <c r="IA1240" s="4"/>
      <c r="IB1240" s="4"/>
      <c r="IC1240" s="4"/>
      <c r="ID1240" s="4"/>
      <c r="IE1240" s="4"/>
      <c r="IF1240" s="4"/>
      <c r="IG1240" s="4"/>
      <c r="IH1240" s="4"/>
      <c r="II1240" s="4"/>
      <c r="IJ1240" s="4"/>
      <c r="IK1240" s="4"/>
      <c r="IL1240" s="4"/>
      <c r="IM1240" s="4"/>
      <c r="IN1240" s="4"/>
      <c r="IO1240" s="4"/>
      <c r="IP1240" s="4"/>
      <c r="IQ1240" s="4"/>
      <c r="IR1240" s="4"/>
      <c r="IS1240" s="4"/>
      <c r="IT1240" s="4"/>
      <c r="IU1240" s="4"/>
      <c r="IV1240" s="4"/>
    </row>
    <row r="1242" spans="1:256" s="209" customFormat="1">
      <c r="A1242" s="121"/>
      <c r="B1242" s="115"/>
      <c r="C1242" s="116"/>
      <c r="D1242" s="117"/>
      <c r="E1242" s="118"/>
      <c r="F1242" s="119"/>
      <c r="G1242" s="120"/>
      <c r="H1242" s="5"/>
      <c r="I1242" s="39"/>
      <c r="J1242" s="40"/>
      <c r="K1242" s="41"/>
      <c r="L1242" s="37"/>
      <c r="N1242" s="38"/>
      <c r="O1242" s="38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4"/>
      <c r="IB1242" s="4"/>
      <c r="IC1242" s="4"/>
      <c r="ID1242" s="4"/>
      <c r="IE1242" s="4"/>
      <c r="IF1242" s="4"/>
      <c r="IG1242" s="4"/>
      <c r="IH1242" s="4"/>
      <c r="II1242" s="4"/>
      <c r="IJ1242" s="4"/>
      <c r="IK1242" s="4"/>
      <c r="IL1242" s="4"/>
      <c r="IM1242" s="4"/>
      <c r="IN1242" s="4"/>
      <c r="IO1242" s="4"/>
      <c r="IP1242" s="4"/>
      <c r="IQ1242" s="4"/>
      <c r="IR1242" s="4"/>
      <c r="IS1242" s="4"/>
      <c r="IT1242" s="4"/>
      <c r="IU1242" s="4"/>
      <c r="IV1242" s="4"/>
    </row>
    <row r="1244" spans="1:256" s="209" customFormat="1">
      <c r="A1244" s="121"/>
      <c r="B1244" s="115"/>
      <c r="C1244" s="116"/>
      <c r="D1244" s="117"/>
      <c r="E1244" s="118"/>
      <c r="F1244" s="119"/>
      <c r="G1244" s="120"/>
      <c r="H1244" s="5"/>
      <c r="I1244" s="39"/>
      <c r="J1244" s="40"/>
      <c r="K1244" s="41"/>
      <c r="L1244" s="37"/>
      <c r="N1244" s="38"/>
      <c r="O1244" s="38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  <c r="HZ1244" s="4"/>
      <c r="IA1244" s="4"/>
      <c r="IB1244" s="4"/>
      <c r="IC1244" s="4"/>
      <c r="ID1244" s="4"/>
      <c r="IE1244" s="4"/>
      <c r="IF1244" s="4"/>
      <c r="IG1244" s="4"/>
      <c r="IH1244" s="4"/>
      <c r="II1244" s="4"/>
      <c r="IJ1244" s="4"/>
      <c r="IK1244" s="4"/>
      <c r="IL1244" s="4"/>
      <c r="IM1244" s="4"/>
      <c r="IN1244" s="4"/>
      <c r="IO1244" s="4"/>
      <c r="IP1244" s="4"/>
      <c r="IQ1244" s="4"/>
      <c r="IR1244" s="4"/>
      <c r="IS1244" s="4"/>
      <c r="IT1244" s="4"/>
      <c r="IU1244" s="4"/>
      <c r="IV1244" s="4"/>
    </row>
    <row r="1246" spans="1:256" s="209" customFormat="1">
      <c r="A1246" s="121"/>
      <c r="B1246" s="115"/>
      <c r="C1246" s="116"/>
      <c r="D1246" s="117"/>
      <c r="E1246" s="118"/>
      <c r="F1246" s="119"/>
      <c r="G1246" s="120"/>
      <c r="H1246" s="5"/>
      <c r="I1246" s="39"/>
      <c r="J1246" s="40"/>
      <c r="K1246" s="41"/>
      <c r="L1246" s="37"/>
      <c r="N1246" s="38"/>
      <c r="O1246" s="38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  <c r="HZ1246" s="4"/>
      <c r="IA1246" s="4"/>
      <c r="IB1246" s="4"/>
      <c r="IC1246" s="4"/>
      <c r="ID1246" s="4"/>
      <c r="IE1246" s="4"/>
      <c r="IF1246" s="4"/>
      <c r="IG1246" s="4"/>
      <c r="IH1246" s="4"/>
      <c r="II1246" s="4"/>
      <c r="IJ1246" s="4"/>
      <c r="IK1246" s="4"/>
      <c r="IL1246" s="4"/>
      <c r="IM1246" s="4"/>
      <c r="IN1246" s="4"/>
      <c r="IO1246" s="4"/>
      <c r="IP1246" s="4"/>
      <c r="IQ1246" s="4"/>
      <c r="IR1246" s="4"/>
      <c r="IS1246" s="4"/>
      <c r="IT1246" s="4"/>
      <c r="IU1246" s="4"/>
      <c r="IV1246" s="4"/>
    </row>
    <row r="1248" spans="1:256" s="209" customFormat="1">
      <c r="A1248" s="121"/>
      <c r="B1248" s="115"/>
      <c r="C1248" s="116"/>
      <c r="D1248" s="117"/>
      <c r="E1248" s="118"/>
      <c r="F1248" s="119"/>
      <c r="G1248" s="120"/>
      <c r="H1248" s="5"/>
      <c r="I1248" s="39"/>
      <c r="J1248" s="40"/>
      <c r="K1248" s="41"/>
      <c r="L1248" s="37"/>
      <c r="N1248" s="38"/>
      <c r="O1248" s="38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4"/>
      <c r="IB1248" s="4"/>
      <c r="IC1248" s="4"/>
      <c r="ID1248" s="4"/>
      <c r="IE1248" s="4"/>
      <c r="IF1248" s="4"/>
      <c r="IG1248" s="4"/>
      <c r="IH1248" s="4"/>
      <c r="II1248" s="4"/>
      <c r="IJ1248" s="4"/>
      <c r="IK1248" s="4"/>
      <c r="IL1248" s="4"/>
      <c r="IM1248" s="4"/>
      <c r="IN1248" s="4"/>
      <c r="IO1248" s="4"/>
      <c r="IP1248" s="4"/>
      <c r="IQ1248" s="4"/>
      <c r="IR1248" s="4"/>
      <c r="IS1248" s="4"/>
      <c r="IT1248" s="4"/>
      <c r="IU1248" s="4"/>
      <c r="IV1248" s="4"/>
    </row>
    <row r="1250" spans="1:256" s="209" customFormat="1">
      <c r="A1250" s="121"/>
      <c r="B1250" s="115"/>
      <c r="C1250" s="116"/>
      <c r="D1250" s="117"/>
      <c r="E1250" s="118"/>
      <c r="F1250" s="119"/>
      <c r="G1250" s="120"/>
      <c r="H1250" s="5"/>
      <c r="I1250" s="39"/>
      <c r="J1250" s="40"/>
      <c r="K1250" s="41"/>
      <c r="L1250" s="37"/>
      <c r="N1250" s="38"/>
      <c r="O1250" s="38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  <c r="HZ1250" s="4"/>
      <c r="IA1250" s="4"/>
      <c r="IB1250" s="4"/>
      <c r="IC1250" s="4"/>
      <c r="ID1250" s="4"/>
      <c r="IE1250" s="4"/>
      <c r="IF1250" s="4"/>
      <c r="IG1250" s="4"/>
      <c r="IH1250" s="4"/>
      <c r="II1250" s="4"/>
      <c r="IJ1250" s="4"/>
      <c r="IK1250" s="4"/>
      <c r="IL1250" s="4"/>
      <c r="IM1250" s="4"/>
      <c r="IN1250" s="4"/>
      <c r="IO1250" s="4"/>
      <c r="IP1250" s="4"/>
      <c r="IQ1250" s="4"/>
      <c r="IR1250" s="4"/>
      <c r="IS1250" s="4"/>
      <c r="IT1250" s="4"/>
      <c r="IU1250" s="4"/>
      <c r="IV1250" s="4"/>
    </row>
    <row r="1252" spans="1:256" s="209" customFormat="1">
      <c r="A1252" s="121"/>
      <c r="B1252" s="115"/>
      <c r="C1252" s="116"/>
      <c r="D1252" s="117"/>
      <c r="E1252" s="118"/>
      <c r="F1252" s="119"/>
      <c r="G1252" s="120"/>
      <c r="H1252" s="5"/>
      <c r="I1252" s="39"/>
      <c r="J1252" s="40"/>
      <c r="K1252" s="41"/>
      <c r="L1252" s="37"/>
      <c r="N1252" s="38"/>
      <c r="O1252" s="38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4"/>
      <c r="IB1252" s="4"/>
      <c r="IC1252" s="4"/>
      <c r="ID1252" s="4"/>
      <c r="IE1252" s="4"/>
      <c r="IF1252" s="4"/>
      <c r="IG1252" s="4"/>
      <c r="IH1252" s="4"/>
      <c r="II1252" s="4"/>
      <c r="IJ1252" s="4"/>
      <c r="IK1252" s="4"/>
      <c r="IL1252" s="4"/>
      <c r="IM1252" s="4"/>
      <c r="IN1252" s="4"/>
      <c r="IO1252" s="4"/>
      <c r="IP1252" s="4"/>
      <c r="IQ1252" s="4"/>
      <c r="IR1252" s="4"/>
      <c r="IS1252" s="4"/>
      <c r="IT1252" s="4"/>
      <c r="IU1252" s="4"/>
      <c r="IV1252" s="4"/>
    </row>
    <row r="1254" spans="1:256" s="209" customFormat="1">
      <c r="A1254" s="121"/>
      <c r="B1254" s="115"/>
      <c r="C1254" s="116"/>
      <c r="D1254" s="117"/>
      <c r="E1254" s="118"/>
      <c r="F1254" s="119"/>
      <c r="G1254" s="120"/>
      <c r="H1254" s="5"/>
      <c r="I1254" s="39"/>
      <c r="J1254" s="40"/>
      <c r="K1254" s="41"/>
      <c r="L1254" s="37"/>
      <c r="N1254" s="38"/>
      <c r="O1254" s="38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4"/>
      <c r="IB1254" s="4"/>
      <c r="IC1254" s="4"/>
      <c r="ID1254" s="4"/>
      <c r="IE1254" s="4"/>
      <c r="IF1254" s="4"/>
      <c r="IG1254" s="4"/>
      <c r="IH1254" s="4"/>
      <c r="II1254" s="4"/>
      <c r="IJ1254" s="4"/>
      <c r="IK1254" s="4"/>
      <c r="IL1254" s="4"/>
      <c r="IM1254" s="4"/>
      <c r="IN1254" s="4"/>
      <c r="IO1254" s="4"/>
      <c r="IP1254" s="4"/>
      <c r="IQ1254" s="4"/>
      <c r="IR1254" s="4"/>
      <c r="IS1254" s="4"/>
      <c r="IT1254" s="4"/>
      <c r="IU1254" s="4"/>
      <c r="IV1254" s="4"/>
    </row>
    <row r="1256" spans="1:256" s="209" customFormat="1">
      <c r="A1256" s="121"/>
      <c r="B1256" s="115"/>
      <c r="C1256" s="116"/>
      <c r="D1256" s="117"/>
      <c r="E1256" s="118"/>
      <c r="F1256" s="119"/>
      <c r="G1256" s="120"/>
      <c r="H1256" s="5"/>
      <c r="I1256" s="39"/>
      <c r="J1256" s="40"/>
      <c r="K1256" s="41"/>
      <c r="L1256" s="37"/>
      <c r="N1256" s="38"/>
      <c r="O1256" s="38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4"/>
      <c r="IB1256" s="4"/>
      <c r="IC1256" s="4"/>
      <c r="ID1256" s="4"/>
      <c r="IE1256" s="4"/>
      <c r="IF1256" s="4"/>
      <c r="IG1256" s="4"/>
      <c r="IH1256" s="4"/>
      <c r="II1256" s="4"/>
      <c r="IJ1256" s="4"/>
      <c r="IK1256" s="4"/>
      <c r="IL1256" s="4"/>
      <c r="IM1256" s="4"/>
      <c r="IN1256" s="4"/>
      <c r="IO1256" s="4"/>
      <c r="IP1256" s="4"/>
      <c r="IQ1256" s="4"/>
      <c r="IR1256" s="4"/>
      <c r="IS1256" s="4"/>
      <c r="IT1256" s="4"/>
      <c r="IU1256" s="4"/>
      <c r="IV1256" s="4"/>
    </row>
    <row r="1258" spans="1:256" s="209" customFormat="1">
      <c r="A1258" s="121"/>
      <c r="B1258" s="115"/>
      <c r="C1258" s="116"/>
      <c r="D1258" s="117"/>
      <c r="E1258" s="118"/>
      <c r="F1258" s="119"/>
      <c r="G1258" s="120"/>
      <c r="H1258" s="5"/>
      <c r="I1258" s="39"/>
      <c r="J1258" s="40"/>
      <c r="K1258" s="41"/>
      <c r="L1258" s="37"/>
      <c r="N1258" s="38"/>
      <c r="O1258" s="38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4"/>
      <c r="IB1258" s="4"/>
      <c r="IC1258" s="4"/>
      <c r="ID1258" s="4"/>
      <c r="IE1258" s="4"/>
      <c r="IF1258" s="4"/>
      <c r="IG1258" s="4"/>
      <c r="IH1258" s="4"/>
      <c r="II1258" s="4"/>
      <c r="IJ1258" s="4"/>
      <c r="IK1258" s="4"/>
      <c r="IL1258" s="4"/>
      <c r="IM1258" s="4"/>
      <c r="IN1258" s="4"/>
      <c r="IO1258" s="4"/>
      <c r="IP1258" s="4"/>
      <c r="IQ1258" s="4"/>
      <c r="IR1258" s="4"/>
      <c r="IS1258" s="4"/>
      <c r="IT1258" s="4"/>
      <c r="IU1258" s="4"/>
      <c r="IV1258" s="4"/>
    </row>
    <row r="1260" spans="1:256" s="209" customFormat="1">
      <c r="A1260" s="121"/>
      <c r="B1260" s="115"/>
      <c r="C1260" s="116"/>
      <c r="D1260" s="117"/>
      <c r="E1260" s="118"/>
      <c r="F1260" s="119"/>
      <c r="G1260" s="120"/>
      <c r="H1260" s="5"/>
      <c r="I1260" s="39"/>
      <c r="J1260" s="40"/>
      <c r="K1260" s="41"/>
      <c r="L1260" s="37"/>
      <c r="N1260" s="38"/>
      <c r="O1260" s="38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4"/>
      <c r="IB1260" s="4"/>
      <c r="IC1260" s="4"/>
      <c r="ID1260" s="4"/>
      <c r="IE1260" s="4"/>
      <c r="IF1260" s="4"/>
      <c r="IG1260" s="4"/>
      <c r="IH1260" s="4"/>
      <c r="II1260" s="4"/>
      <c r="IJ1260" s="4"/>
      <c r="IK1260" s="4"/>
      <c r="IL1260" s="4"/>
      <c r="IM1260" s="4"/>
      <c r="IN1260" s="4"/>
      <c r="IO1260" s="4"/>
      <c r="IP1260" s="4"/>
      <c r="IQ1260" s="4"/>
      <c r="IR1260" s="4"/>
      <c r="IS1260" s="4"/>
      <c r="IT1260" s="4"/>
      <c r="IU1260" s="4"/>
      <c r="IV1260" s="4"/>
    </row>
    <row r="1261" spans="1:256" s="209" customFormat="1">
      <c r="A1261" s="121"/>
      <c r="B1261" s="115"/>
      <c r="C1261" s="116"/>
      <c r="D1261" s="117"/>
      <c r="E1261" s="118"/>
      <c r="F1261" s="119"/>
      <c r="G1261" s="120"/>
      <c r="H1261" s="5"/>
      <c r="I1261" s="39"/>
      <c r="J1261" s="40"/>
      <c r="K1261" s="41"/>
      <c r="L1261" s="37"/>
      <c r="N1261" s="38"/>
      <c r="O1261" s="38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4"/>
      <c r="IB1261" s="4"/>
      <c r="IC1261" s="4"/>
      <c r="ID1261" s="4"/>
      <c r="IE1261" s="4"/>
      <c r="IF1261" s="4"/>
      <c r="IG1261" s="4"/>
      <c r="IH1261" s="4"/>
      <c r="II1261" s="4"/>
      <c r="IJ1261" s="4"/>
      <c r="IK1261" s="4"/>
      <c r="IL1261" s="4"/>
      <c r="IM1261" s="4"/>
      <c r="IN1261" s="4"/>
      <c r="IO1261" s="4"/>
      <c r="IP1261" s="4"/>
      <c r="IQ1261" s="4"/>
      <c r="IR1261" s="4"/>
      <c r="IS1261" s="4"/>
      <c r="IT1261" s="4"/>
      <c r="IU1261" s="4"/>
      <c r="IV1261" s="4"/>
    </row>
    <row r="1262" spans="1:256" s="209" customFormat="1">
      <c r="A1262" s="121"/>
      <c r="B1262" s="115"/>
      <c r="C1262" s="116"/>
      <c r="D1262" s="117"/>
      <c r="E1262" s="118"/>
      <c r="F1262" s="119"/>
      <c r="G1262" s="120"/>
      <c r="H1262" s="5"/>
      <c r="I1262" s="39"/>
      <c r="J1262" s="40"/>
      <c r="K1262" s="41"/>
      <c r="L1262" s="37"/>
      <c r="N1262" s="38"/>
      <c r="O1262" s="38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  <c r="HZ1262" s="4"/>
      <c r="IA1262" s="4"/>
      <c r="IB1262" s="4"/>
      <c r="IC1262" s="4"/>
      <c r="ID1262" s="4"/>
      <c r="IE1262" s="4"/>
      <c r="IF1262" s="4"/>
      <c r="IG1262" s="4"/>
      <c r="IH1262" s="4"/>
      <c r="II1262" s="4"/>
      <c r="IJ1262" s="4"/>
      <c r="IK1262" s="4"/>
      <c r="IL1262" s="4"/>
      <c r="IM1262" s="4"/>
      <c r="IN1262" s="4"/>
      <c r="IO1262" s="4"/>
      <c r="IP1262" s="4"/>
      <c r="IQ1262" s="4"/>
      <c r="IR1262" s="4"/>
      <c r="IS1262" s="4"/>
      <c r="IT1262" s="4"/>
      <c r="IU1262" s="4"/>
      <c r="IV1262" s="4"/>
    </row>
    <row r="1264" spans="1:256" s="209" customFormat="1">
      <c r="A1264" s="121"/>
      <c r="B1264" s="115"/>
      <c r="C1264" s="116"/>
      <c r="D1264" s="117"/>
      <c r="E1264" s="118"/>
      <c r="F1264" s="119"/>
      <c r="G1264" s="120"/>
      <c r="H1264" s="5"/>
      <c r="I1264" s="39"/>
      <c r="J1264" s="40"/>
      <c r="K1264" s="41"/>
      <c r="L1264" s="37"/>
      <c r="N1264" s="38"/>
      <c r="O1264" s="38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4"/>
      <c r="IB1264" s="4"/>
      <c r="IC1264" s="4"/>
      <c r="ID1264" s="4"/>
      <c r="IE1264" s="4"/>
      <c r="IF1264" s="4"/>
      <c r="IG1264" s="4"/>
      <c r="IH1264" s="4"/>
      <c r="II1264" s="4"/>
      <c r="IJ1264" s="4"/>
      <c r="IK1264" s="4"/>
      <c r="IL1264" s="4"/>
      <c r="IM1264" s="4"/>
      <c r="IN1264" s="4"/>
      <c r="IO1264" s="4"/>
      <c r="IP1264" s="4"/>
      <c r="IQ1264" s="4"/>
      <c r="IR1264" s="4"/>
      <c r="IS1264" s="4"/>
      <c r="IT1264" s="4"/>
      <c r="IU1264" s="4"/>
      <c r="IV1264" s="4"/>
    </row>
    <row r="1266" spans="1:256" s="209" customFormat="1">
      <c r="A1266" s="121"/>
      <c r="B1266" s="115"/>
      <c r="C1266" s="116"/>
      <c r="D1266" s="117"/>
      <c r="E1266" s="118"/>
      <c r="F1266" s="119"/>
      <c r="G1266" s="120"/>
      <c r="H1266" s="5"/>
      <c r="I1266" s="39"/>
      <c r="J1266" s="40"/>
      <c r="K1266" s="41"/>
      <c r="L1266" s="37"/>
      <c r="N1266" s="38"/>
      <c r="O1266" s="38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4"/>
      <c r="IB1266" s="4"/>
      <c r="IC1266" s="4"/>
      <c r="ID1266" s="4"/>
      <c r="IE1266" s="4"/>
      <c r="IF1266" s="4"/>
      <c r="IG1266" s="4"/>
      <c r="IH1266" s="4"/>
      <c r="II1266" s="4"/>
      <c r="IJ1266" s="4"/>
      <c r="IK1266" s="4"/>
      <c r="IL1266" s="4"/>
      <c r="IM1266" s="4"/>
      <c r="IN1266" s="4"/>
      <c r="IO1266" s="4"/>
      <c r="IP1266" s="4"/>
      <c r="IQ1266" s="4"/>
      <c r="IR1266" s="4"/>
      <c r="IS1266" s="4"/>
      <c r="IT1266" s="4"/>
      <c r="IU1266" s="4"/>
      <c r="IV1266" s="4"/>
    </row>
    <row r="1268" spans="1:256" s="209" customFormat="1">
      <c r="A1268" s="121"/>
      <c r="B1268" s="115"/>
      <c r="C1268" s="116"/>
      <c r="D1268" s="117"/>
      <c r="E1268" s="118"/>
      <c r="F1268" s="119"/>
      <c r="G1268" s="120"/>
      <c r="H1268" s="5"/>
      <c r="I1268" s="39"/>
      <c r="J1268" s="40"/>
      <c r="K1268" s="41"/>
      <c r="L1268" s="37"/>
      <c r="N1268" s="38"/>
      <c r="O1268" s="38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4"/>
      <c r="IB1268" s="4"/>
      <c r="IC1268" s="4"/>
      <c r="ID1268" s="4"/>
      <c r="IE1268" s="4"/>
      <c r="IF1268" s="4"/>
      <c r="IG1268" s="4"/>
      <c r="IH1268" s="4"/>
      <c r="II1268" s="4"/>
      <c r="IJ1268" s="4"/>
      <c r="IK1268" s="4"/>
      <c r="IL1268" s="4"/>
      <c r="IM1268" s="4"/>
      <c r="IN1268" s="4"/>
      <c r="IO1268" s="4"/>
      <c r="IP1268" s="4"/>
      <c r="IQ1268" s="4"/>
      <c r="IR1268" s="4"/>
      <c r="IS1268" s="4"/>
      <c r="IT1268" s="4"/>
      <c r="IU1268" s="4"/>
      <c r="IV1268" s="4"/>
    </row>
    <row r="1270" spans="1:256" s="209" customFormat="1">
      <c r="A1270" s="121"/>
      <c r="B1270" s="115"/>
      <c r="C1270" s="116"/>
      <c r="D1270" s="117"/>
      <c r="E1270" s="118"/>
      <c r="F1270" s="119"/>
      <c r="G1270" s="120"/>
      <c r="H1270" s="5"/>
      <c r="I1270" s="39"/>
      <c r="J1270" s="40"/>
      <c r="K1270" s="41"/>
      <c r="L1270" s="37"/>
      <c r="N1270" s="38"/>
      <c r="O1270" s="38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  <c r="HZ1270" s="4"/>
      <c r="IA1270" s="4"/>
      <c r="IB1270" s="4"/>
      <c r="IC1270" s="4"/>
      <c r="ID1270" s="4"/>
      <c r="IE1270" s="4"/>
      <c r="IF1270" s="4"/>
      <c r="IG1270" s="4"/>
      <c r="IH1270" s="4"/>
      <c r="II1270" s="4"/>
      <c r="IJ1270" s="4"/>
      <c r="IK1270" s="4"/>
      <c r="IL1270" s="4"/>
      <c r="IM1270" s="4"/>
      <c r="IN1270" s="4"/>
      <c r="IO1270" s="4"/>
      <c r="IP1270" s="4"/>
      <c r="IQ1270" s="4"/>
      <c r="IR1270" s="4"/>
      <c r="IS1270" s="4"/>
      <c r="IT1270" s="4"/>
      <c r="IU1270" s="4"/>
      <c r="IV1270" s="4"/>
    </row>
    <row r="1271" spans="1:256" s="209" customFormat="1">
      <c r="A1271" s="121"/>
      <c r="B1271" s="115"/>
      <c r="C1271" s="116"/>
      <c r="D1271" s="117"/>
      <c r="E1271" s="118"/>
      <c r="F1271" s="119"/>
      <c r="G1271" s="120"/>
      <c r="H1271" s="5"/>
      <c r="I1271" s="39"/>
      <c r="J1271" s="40"/>
      <c r="K1271" s="41"/>
      <c r="L1271" s="37"/>
      <c r="N1271" s="38"/>
      <c r="O1271" s="38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4"/>
      <c r="IB1271" s="4"/>
      <c r="IC1271" s="4"/>
      <c r="ID1271" s="4"/>
      <c r="IE1271" s="4"/>
      <c r="IF1271" s="4"/>
      <c r="IG1271" s="4"/>
      <c r="IH1271" s="4"/>
      <c r="II1271" s="4"/>
      <c r="IJ1271" s="4"/>
      <c r="IK1271" s="4"/>
      <c r="IL1271" s="4"/>
      <c r="IM1271" s="4"/>
      <c r="IN1271" s="4"/>
      <c r="IO1271" s="4"/>
      <c r="IP1271" s="4"/>
      <c r="IQ1271" s="4"/>
      <c r="IR1271" s="4"/>
      <c r="IS1271" s="4"/>
      <c r="IT1271" s="4"/>
      <c r="IU1271" s="4"/>
      <c r="IV1271" s="4"/>
    </row>
    <row r="1272" spans="1:256" s="209" customFormat="1">
      <c r="A1272" s="121"/>
      <c r="B1272" s="115"/>
      <c r="C1272" s="116"/>
      <c r="D1272" s="117"/>
      <c r="E1272" s="118"/>
      <c r="F1272" s="119"/>
      <c r="G1272" s="120"/>
      <c r="H1272" s="5"/>
      <c r="I1272" s="39"/>
      <c r="J1272" s="40"/>
      <c r="K1272" s="41"/>
      <c r="L1272" s="37"/>
      <c r="N1272" s="38"/>
      <c r="O1272" s="38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  <c r="HZ1272" s="4"/>
      <c r="IA1272" s="4"/>
      <c r="IB1272" s="4"/>
      <c r="IC1272" s="4"/>
      <c r="ID1272" s="4"/>
      <c r="IE1272" s="4"/>
      <c r="IF1272" s="4"/>
      <c r="IG1272" s="4"/>
      <c r="IH1272" s="4"/>
      <c r="II1272" s="4"/>
      <c r="IJ1272" s="4"/>
      <c r="IK1272" s="4"/>
      <c r="IL1272" s="4"/>
      <c r="IM1272" s="4"/>
      <c r="IN1272" s="4"/>
      <c r="IO1272" s="4"/>
      <c r="IP1272" s="4"/>
      <c r="IQ1272" s="4"/>
      <c r="IR1272" s="4"/>
      <c r="IS1272" s="4"/>
      <c r="IT1272" s="4"/>
      <c r="IU1272" s="4"/>
      <c r="IV1272" s="4"/>
    </row>
    <row r="1274" spans="1:256" s="209" customFormat="1">
      <c r="A1274" s="121"/>
      <c r="B1274" s="115"/>
      <c r="C1274" s="116"/>
      <c r="D1274" s="117"/>
      <c r="E1274" s="118"/>
      <c r="F1274" s="119"/>
      <c r="G1274" s="120"/>
      <c r="H1274" s="5"/>
      <c r="I1274" s="39"/>
      <c r="J1274" s="40"/>
      <c r="K1274" s="41"/>
      <c r="L1274" s="37"/>
      <c r="N1274" s="38"/>
      <c r="O1274" s="38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4"/>
      <c r="IB1274" s="4"/>
      <c r="IC1274" s="4"/>
      <c r="ID1274" s="4"/>
      <c r="IE1274" s="4"/>
      <c r="IF1274" s="4"/>
      <c r="IG1274" s="4"/>
      <c r="IH1274" s="4"/>
      <c r="II1274" s="4"/>
      <c r="IJ1274" s="4"/>
      <c r="IK1274" s="4"/>
      <c r="IL1274" s="4"/>
      <c r="IM1274" s="4"/>
      <c r="IN1274" s="4"/>
      <c r="IO1274" s="4"/>
      <c r="IP1274" s="4"/>
      <c r="IQ1274" s="4"/>
      <c r="IR1274" s="4"/>
      <c r="IS1274" s="4"/>
      <c r="IT1274" s="4"/>
      <c r="IU1274" s="4"/>
      <c r="IV1274" s="4"/>
    </row>
    <row r="1276" spans="1:256" s="209" customFormat="1">
      <c r="A1276" s="121"/>
      <c r="B1276" s="115"/>
      <c r="C1276" s="116"/>
      <c r="D1276" s="117"/>
      <c r="E1276" s="118"/>
      <c r="F1276" s="119"/>
      <c r="G1276" s="120"/>
      <c r="H1276" s="5"/>
      <c r="I1276" s="39"/>
      <c r="J1276" s="40"/>
      <c r="K1276" s="41"/>
      <c r="L1276" s="37"/>
      <c r="N1276" s="38"/>
      <c r="O1276" s="38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4"/>
      <c r="IB1276" s="4"/>
      <c r="IC1276" s="4"/>
      <c r="ID1276" s="4"/>
      <c r="IE1276" s="4"/>
      <c r="IF1276" s="4"/>
      <c r="IG1276" s="4"/>
      <c r="IH1276" s="4"/>
      <c r="II1276" s="4"/>
      <c r="IJ1276" s="4"/>
      <c r="IK1276" s="4"/>
      <c r="IL1276" s="4"/>
      <c r="IM1276" s="4"/>
      <c r="IN1276" s="4"/>
      <c r="IO1276" s="4"/>
      <c r="IP1276" s="4"/>
      <c r="IQ1276" s="4"/>
      <c r="IR1276" s="4"/>
      <c r="IS1276" s="4"/>
      <c r="IT1276" s="4"/>
      <c r="IU1276" s="4"/>
      <c r="IV1276" s="4"/>
    </row>
    <row r="1278" spans="1:256" s="209" customFormat="1">
      <c r="A1278" s="121"/>
      <c r="B1278" s="115"/>
      <c r="C1278" s="116"/>
      <c r="D1278" s="117"/>
      <c r="E1278" s="118"/>
      <c r="F1278" s="119"/>
      <c r="G1278" s="120"/>
      <c r="H1278" s="5"/>
      <c r="I1278" s="39"/>
      <c r="J1278" s="40"/>
      <c r="K1278" s="41"/>
      <c r="L1278" s="37"/>
      <c r="N1278" s="38"/>
      <c r="O1278" s="38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4"/>
      <c r="IB1278" s="4"/>
      <c r="IC1278" s="4"/>
      <c r="ID1278" s="4"/>
      <c r="IE1278" s="4"/>
      <c r="IF1278" s="4"/>
      <c r="IG1278" s="4"/>
      <c r="IH1278" s="4"/>
      <c r="II1278" s="4"/>
      <c r="IJ1278" s="4"/>
      <c r="IK1278" s="4"/>
      <c r="IL1278" s="4"/>
      <c r="IM1278" s="4"/>
      <c r="IN1278" s="4"/>
      <c r="IO1278" s="4"/>
      <c r="IP1278" s="4"/>
      <c r="IQ1278" s="4"/>
      <c r="IR1278" s="4"/>
      <c r="IS1278" s="4"/>
      <c r="IT1278" s="4"/>
      <c r="IU1278" s="4"/>
      <c r="IV1278" s="4"/>
    </row>
    <row r="1280" spans="1:256" s="209" customFormat="1">
      <c r="A1280" s="121"/>
      <c r="B1280" s="115"/>
      <c r="C1280" s="116"/>
      <c r="D1280" s="117"/>
      <c r="E1280" s="118"/>
      <c r="F1280" s="119"/>
      <c r="G1280" s="120"/>
      <c r="H1280" s="5"/>
      <c r="I1280" s="39"/>
      <c r="J1280" s="40"/>
      <c r="K1280" s="41"/>
      <c r="L1280" s="37"/>
      <c r="N1280" s="38"/>
      <c r="O1280" s="38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4"/>
      <c r="IB1280" s="4"/>
      <c r="IC1280" s="4"/>
      <c r="ID1280" s="4"/>
      <c r="IE1280" s="4"/>
      <c r="IF1280" s="4"/>
      <c r="IG1280" s="4"/>
      <c r="IH1280" s="4"/>
      <c r="II1280" s="4"/>
      <c r="IJ1280" s="4"/>
      <c r="IK1280" s="4"/>
      <c r="IL1280" s="4"/>
      <c r="IM1280" s="4"/>
      <c r="IN1280" s="4"/>
      <c r="IO1280" s="4"/>
      <c r="IP1280" s="4"/>
      <c r="IQ1280" s="4"/>
      <c r="IR1280" s="4"/>
      <c r="IS1280" s="4"/>
      <c r="IT1280" s="4"/>
      <c r="IU1280" s="4"/>
      <c r="IV1280" s="4"/>
    </row>
    <row r="1281" spans="1:256" s="209" customFormat="1">
      <c r="A1281" s="121"/>
      <c r="B1281" s="115"/>
      <c r="C1281" s="116"/>
      <c r="D1281" s="117"/>
      <c r="E1281" s="118"/>
      <c r="F1281" s="119"/>
      <c r="G1281" s="120"/>
      <c r="H1281" s="5"/>
      <c r="I1281" s="39"/>
      <c r="J1281" s="40"/>
      <c r="K1281" s="41"/>
      <c r="L1281" s="37"/>
      <c r="N1281" s="38"/>
      <c r="O1281" s="38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4"/>
      <c r="IB1281" s="4"/>
      <c r="IC1281" s="4"/>
      <c r="ID1281" s="4"/>
      <c r="IE1281" s="4"/>
      <c r="IF1281" s="4"/>
      <c r="IG1281" s="4"/>
      <c r="IH1281" s="4"/>
      <c r="II1281" s="4"/>
      <c r="IJ1281" s="4"/>
      <c r="IK1281" s="4"/>
      <c r="IL1281" s="4"/>
      <c r="IM1281" s="4"/>
      <c r="IN1281" s="4"/>
      <c r="IO1281" s="4"/>
      <c r="IP1281" s="4"/>
      <c r="IQ1281" s="4"/>
      <c r="IR1281" s="4"/>
      <c r="IS1281" s="4"/>
      <c r="IT1281" s="4"/>
      <c r="IU1281" s="4"/>
      <c r="IV1281" s="4"/>
    </row>
    <row r="1282" spans="1:256" s="209" customFormat="1">
      <c r="A1282" s="121"/>
      <c r="B1282" s="115"/>
      <c r="C1282" s="116"/>
      <c r="D1282" s="117"/>
      <c r="E1282" s="118"/>
      <c r="F1282" s="119"/>
      <c r="G1282" s="120"/>
      <c r="H1282" s="5"/>
      <c r="I1282" s="39"/>
      <c r="J1282" s="40"/>
      <c r="K1282" s="41"/>
      <c r="L1282" s="37"/>
      <c r="N1282" s="38"/>
      <c r="O1282" s="38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4"/>
      <c r="IB1282" s="4"/>
      <c r="IC1282" s="4"/>
      <c r="ID1282" s="4"/>
      <c r="IE1282" s="4"/>
      <c r="IF1282" s="4"/>
      <c r="IG1282" s="4"/>
      <c r="IH1282" s="4"/>
      <c r="II1282" s="4"/>
      <c r="IJ1282" s="4"/>
      <c r="IK1282" s="4"/>
      <c r="IL1282" s="4"/>
      <c r="IM1282" s="4"/>
      <c r="IN1282" s="4"/>
      <c r="IO1282" s="4"/>
      <c r="IP1282" s="4"/>
      <c r="IQ1282" s="4"/>
      <c r="IR1282" s="4"/>
      <c r="IS1282" s="4"/>
      <c r="IT1282" s="4"/>
      <c r="IU1282" s="4"/>
      <c r="IV1282" s="4"/>
    </row>
    <row r="1283" spans="1:256" s="209" customFormat="1">
      <c r="A1283" s="121"/>
      <c r="B1283" s="115"/>
      <c r="C1283" s="116"/>
      <c r="D1283" s="117"/>
      <c r="E1283" s="118"/>
      <c r="F1283" s="119"/>
      <c r="G1283" s="120"/>
      <c r="H1283" s="5"/>
      <c r="I1283" s="39"/>
      <c r="J1283" s="40"/>
      <c r="K1283" s="41"/>
      <c r="L1283" s="37"/>
      <c r="N1283" s="38"/>
      <c r="O1283" s="38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  <c r="HZ1283" s="4"/>
      <c r="IA1283" s="4"/>
      <c r="IB1283" s="4"/>
      <c r="IC1283" s="4"/>
      <c r="ID1283" s="4"/>
      <c r="IE1283" s="4"/>
      <c r="IF1283" s="4"/>
      <c r="IG1283" s="4"/>
      <c r="IH1283" s="4"/>
      <c r="II1283" s="4"/>
      <c r="IJ1283" s="4"/>
      <c r="IK1283" s="4"/>
      <c r="IL1283" s="4"/>
      <c r="IM1283" s="4"/>
      <c r="IN1283" s="4"/>
      <c r="IO1283" s="4"/>
      <c r="IP1283" s="4"/>
      <c r="IQ1283" s="4"/>
      <c r="IR1283" s="4"/>
      <c r="IS1283" s="4"/>
      <c r="IT1283" s="4"/>
      <c r="IU1283" s="4"/>
      <c r="IV1283" s="4"/>
    </row>
    <row r="1284" spans="1:256" s="209" customFormat="1">
      <c r="A1284" s="121"/>
      <c r="B1284" s="115"/>
      <c r="C1284" s="116"/>
      <c r="D1284" s="117"/>
      <c r="E1284" s="118"/>
      <c r="F1284" s="119"/>
      <c r="G1284" s="120"/>
      <c r="H1284" s="5"/>
      <c r="I1284" s="39"/>
      <c r="J1284" s="40"/>
      <c r="K1284" s="41"/>
      <c r="L1284" s="37"/>
      <c r="N1284" s="38"/>
      <c r="O1284" s="38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4"/>
      <c r="IB1284" s="4"/>
      <c r="IC1284" s="4"/>
      <c r="ID1284" s="4"/>
      <c r="IE1284" s="4"/>
      <c r="IF1284" s="4"/>
      <c r="IG1284" s="4"/>
      <c r="IH1284" s="4"/>
      <c r="II1284" s="4"/>
      <c r="IJ1284" s="4"/>
      <c r="IK1284" s="4"/>
      <c r="IL1284" s="4"/>
      <c r="IM1284" s="4"/>
      <c r="IN1284" s="4"/>
      <c r="IO1284" s="4"/>
      <c r="IP1284" s="4"/>
      <c r="IQ1284" s="4"/>
      <c r="IR1284" s="4"/>
      <c r="IS1284" s="4"/>
      <c r="IT1284" s="4"/>
      <c r="IU1284" s="4"/>
      <c r="IV1284" s="4"/>
    </row>
    <row r="1285" spans="1:256" s="209" customFormat="1">
      <c r="A1285" s="121"/>
      <c r="B1285" s="115"/>
      <c r="C1285" s="116"/>
      <c r="D1285" s="117"/>
      <c r="E1285" s="118"/>
      <c r="F1285" s="119"/>
      <c r="G1285" s="120"/>
      <c r="H1285" s="5"/>
      <c r="I1285" s="39"/>
      <c r="J1285" s="40"/>
      <c r="K1285" s="41"/>
      <c r="L1285" s="37"/>
      <c r="N1285" s="38"/>
      <c r="O1285" s="38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4"/>
      <c r="IB1285" s="4"/>
      <c r="IC1285" s="4"/>
      <c r="ID1285" s="4"/>
      <c r="IE1285" s="4"/>
      <c r="IF1285" s="4"/>
      <c r="IG1285" s="4"/>
      <c r="IH1285" s="4"/>
      <c r="II1285" s="4"/>
      <c r="IJ1285" s="4"/>
      <c r="IK1285" s="4"/>
      <c r="IL1285" s="4"/>
      <c r="IM1285" s="4"/>
      <c r="IN1285" s="4"/>
      <c r="IO1285" s="4"/>
      <c r="IP1285" s="4"/>
      <c r="IQ1285" s="4"/>
      <c r="IR1285" s="4"/>
      <c r="IS1285" s="4"/>
      <c r="IT1285" s="4"/>
      <c r="IU1285" s="4"/>
      <c r="IV1285" s="4"/>
    </row>
    <row r="1286" spans="1:256" s="209" customFormat="1">
      <c r="A1286" s="121"/>
      <c r="B1286" s="115"/>
      <c r="C1286" s="116"/>
      <c r="D1286" s="117"/>
      <c r="E1286" s="118"/>
      <c r="F1286" s="119"/>
      <c r="G1286" s="120"/>
      <c r="H1286" s="5"/>
      <c r="I1286" s="39"/>
      <c r="J1286" s="40"/>
      <c r="K1286" s="41"/>
      <c r="L1286" s="37"/>
      <c r="N1286" s="38"/>
      <c r="O1286" s="38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4"/>
      <c r="IB1286" s="4"/>
      <c r="IC1286" s="4"/>
      <c r="ID1286" s="4"/>
      <c r="IE1286" s="4"/>
      <c r="IF1286" s="4"/>
      <c r="IG1286" s="4"/>
      <c r="IH1286" s="4"/>
      <c r="II1286" s="4"/>
      <c r="IJ1286" s="4"/>
      <c r="IK1286" s="4"/>
      <c r="IL1286" s="4"/>
      <c r="IM1286" s="4"/>
      <c r="IN1286" s="4"/>
      <c r="IO1286" s="4"/>
      <c r="IP1286" s="4"/>
      <c r="IQ1286" s="4"/>
      <c r="IR1286" s="4"/>
      <c r="IS1286" s="4"/>
      <c r="IT1286" s="4"/>
      <c r="IU1286" s="4"/>
      <c r="IV1286" s="4"/>
    </row>
    <row r="1287" spans="1:256" s="209" customFormat="1">
      <c r="A1287" s="121"/>
      <c r="B1287" s="115"/>
      <c r="C1287" s="116"/>
      <c r="D1287" s="117"/>
      <c r="E1287" s="118"/>
      <c r="F1287" s="119"/>
      <c r="G1287" s="120"/>
      <c r="H1287" s="5"/>
      <c r="I1287" s="39"/>
      <c r="J1287" s="40"/>
      <c r="K1287" s="41"/>
      <c r="L1287" s="37"/>
      <c r="N1287" s="38"/>
      <c r="O1287" s="38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4"/>
      <c r="IB1287" s="4"/>
      <c r="IC1287" s="4"/>
      <c r="ID1287" s="4"/>
      <c r="IE1287" s="4"/>
      <c r="IF1287" s="4"/>
      <c r="IG1287" s="4"/>
      <c r="IH1287" s="4"/>
      <c r="II1287" s="4"/>
      <c r="IJ1287" s="4"/>
      <c r="IK1287" s="4"/>
      <c r="IL1287" s="4"/>
      <c r="IM1287" s="4"/>
      <c r="IN1287" s="4"/>
      <c r="IO1287" s="4"/>
      <c r="IP1287" s="4"/>
      <c r="IQ1287" s="4"/>
      <c r="IR1287" s="4"/>
      <c r="IS1287" s="4"/>
      <c r="IT1287" s="4"/>
      <c r="IU1287" s="4"/>
      <c r="IV1287" s="4"/>
    </row>
    <row r="1288" spans="1:256" s="209" customFormat="1">
      <c r="A1288" s="121"/>
      <c r="B1288" s="115"/>
      <c r="C1288" s="116"/>
      <c r="D1288" s="117"/>
      <c r="E1288" s="118"/>
      <c r="F1288" s="119"/>
      <c r="G1288" s="120"/>
      <c r="H1288" s="5"/>
      <c r="I1288" s="39"/>
      <c r="J1288" s="40"/>
      <c r="K1288" s="41"/>
      <c r="L1288" s="37"/>
      <c r="N1288" s="38"/>
      <c r="O1288" s="38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  <c r="HZ1288" s="4"/>
      <c r="IA1288" s="4"/>
      <c r="IB1288" s="4"/>
      <c r="IC1288" s="4"/>
      <c r="ID1288" s="4"/>
      <c r="IE1288" s="4"/>
      <c r="IF1288" s="4"/>
      <c r="IG1288" s="4"/>
      <c r="IH1288" s="4"/>
      <c r="II1288" s="4"/>
      <c r="IJ1288" s="4"/>
      <c r="IK1288" s="4"/>
      <c r="IL1288" s="4"/>
      <c r="IM1288" s="4"/>
      <c r="IN1288" s="4"/>
      <c r="IO1288" s="4"/>
      <c r="IP1288" s="4"/>
      <c r="IQ1288" s="4"/>
      <c r="IR1288" s="4"/>
      <c r="IS1288" s="4"/>
      <c r="IT1288" s="4"/>
      <c r="IU1288" s="4"/>
      <c r="IV1288" s="4"/>
    </row>
    <row r="1289" spans="1:256" s="209" customFormat="1">
      <c r="A1289" s="121"/>
      <c r="B1289" s="115"/>
      <c r="C1289" s="116"/>
      <c r="D1289" s="117"/>
      <c r="E1289" s="118"/>
      <c r="F1289" s="119"/>
      <c r="G1289" s="120"/>
      <c r="H1289" s="5"/>
      <c r="I1289" s="39"/>
      <c r="J1289" s="40"/>
      <c r="K1289" s="41"/>
      <c r="L1289" s="37"/>
      <c r="N1289" s="38"/>
      <c r="O1289" s="38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4"/>
      <c r="IB1289" s="4"/>
      <c r="IC1289" s="4"/>
      <c r="ID1289" s="4"/>
      <c r="IE1289" s="4"/>
      <c r="IF1289" s="4"/>
      <c r="IG1289" s="4"/>
      <c r="IH1289" s="4"/>
      <c r="II1289" s="4"/>
      <c r="IJ1289" s="4"/>
      <c r="IK1289" s="4"/>
      <c r="IL1289" s="4"/>
      <c r="IM1289" s="4"/>
      <c r="IN1289" s="4"/>
      <c r="IO1289" s="4"/>
      <c r="IP1289" s="4"/>
      <c r="IQ1289" s="4"/>
      <c r="IR1289" s="4"/>
      <c r="IS1289" s="4"/>
      <c r="IT1289" s="4"/>
      <c r="IU1289" s="4"/>
      <c r="IV1289" s="4"/>
    </row>
    <row r="1291" spans="1:256" s="209" customFormat="1">
      <c r="A1291" s="121"/>
      <c r="B1291" s="115"/>
      <c r="C1291" s="116"/>
      <c r="D1291" s="117"/>
      <c r="E1291" s="118"/>
      <c r="F1291" s="119"/>
      <c r="G1291" s="120"/>
      <c r="H1291" s="5"/>
      <c r="I1291" s="39"/>
      <c r="J1291" s="40"/>
      <c r="K1291" s="41"/>
      <c r="L1291" s="37"/>
      <c r="N1291" s="38"/>
      <c r="O1291" s="38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  <c r="HZ1291" s="4"/>
      <c r="IA1291" s="4"/>
      <c r="IB1291" s="4"/>
      <c r="IC1291" s="4"/>
      <c r="ID1291" s="4"/>
      <c r="IE1291" s="4"/>
      <c r="IF1291" s="4"/>
      <c r="IG1291" s="4"/>
      <c r="IH1291" s="4"/>
      <c r="II1291" s="4"/>
      <c r="IJ1291" s="4"/>
      <c r="IK1291" s="4"/>
      <c r="IL1291" s="4"/>
      <c r="IM1291" s="4"/>
      <c r="IN1291" s="4"/>
      <c r="IO1291" s="4"/>
      <c r="IP1291" s="4"/>
      <c r="IQ1291" s="4"/>
      <c r="IR1291" s="4"/>
      <c r="IS1291" s="4"/>
      <c r="IT1291" s="4"/>
      <c r="IU1291" s="4"/>
      <c r="IV1291" s="4"/>
    </row>
    <row r="1292" spans="1:256" s="209" customFormat="1">
      <c r="A1292" s="121"/>
      <c r="B1292" s="115"/>
      <c r="C1292" s="116"/>
      <c r="D1292" s="117"/>
      <c r="E1292" s="118"/>
      <c r="F1292" s="119"/>
      <c r="G1292" s="120"/>
      <c r="H1292" s="5"/>
      <c r="I1292" s="39"/>
      <c r="J1292" s="40"/>
      <c r="K1292" s="41"/>
      <c r="L1292" s="37"/>
      <c r="N1292" s="38"/>
      <c r="O1292" s="38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4"/>
      <c r="IB1292" s="4"/>
      <c r="IC1292" s="4"/>
      <c r="ID1292" s="4"/>
      <c r="IE1292" s="4"/>
      <c r="IF1292" s="4"/>
      <c r="IG1292" s="4"/>
      <c r="IH1292" s="4"/>
      <c r="II1292" s="4"/>
      <c r="IJ1292" s="4"/>
      <c r="IK1292" s="4"/>
      <c r="IL1292" s="4"/>
      <c r="IM1292" s="4"/>
      <c r="IN1292" s="4"/>
      <c r="IO1292" s="4"/>
      <c r="IP1292" s="4"/>
      <c r="IQ1292" s="4"/>
      <c r="IR1292" s="4"/>
      <c r="IS1292" s="4"/>
      <c r="IT1292" s="4"/>
      <c r="IU1292" s="4"/>
      <c r="IV1292" s="4"/>
    </row>
    <row r="1293" spans="1:256" s="209" customFormat="1">
      <c r="A1293" s="121"/>
      <c r="B1293" s="115"/>
      <c r="C1293" s="116"/>
      <c r="D1293" s="117"/>
      <c r="E1293" s="118"/>
      <c r="F1293" s="119"/>
      <c r="G1293" s="120"/>
      <c r="H1293" s="5"/>
      <c r="I1293" s="39"/>
      <c r="J1293" s="40"/>
      <c r="K1293" s="41"/>
      <c r="L1293" s="37"/>
      <c r="N1293" s="38"/>
      <c r="O1293" s="38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4"/>
      <c r="IB1293" s="4"/>
      <c r="IC1293" s="4"/>
      <c r="ID1293" s="4"/>
      <c r="IE1293" s="4"/>
      <c r="IF1293" s="4"/>
      <c r="IG1293" s="4"/>
      <c r="IH1293" s="4"/>
      <c r="II1293" s="4"/>
      <c r="IJ1293" s="4"/>
      <c r="IK1293" s="4"/>
      <c r="IL1293" s="4"/>
      <c r="IM1293" s="4"/>
      <c r="IN1293" s="4"/>
      <c r="IO1293" s="4"/>
      <c r="IP1293" s="4"/>
      <c r="IQ1293" s="4"/>
      <c r="IR1293" s="4"/>
      <c r="IS1293" s="4"/>
      <c r="IT1293" s="4"/>
      <c r="IU1293" s="4"/>
      <c r="IV1293" s="4"/>
    </row>
    <row r="1294" spans="1:256" s="209" customFormat="1">
      <c r="A1294" s="121"/>
      <c r="B1294" s="115"/>
      <c r="C1294" s="116"/>
      <c r="D1294" s="117"/>
      <c r="E1294" s="118"/>
      <c r="F1294" s="119"/>
      <c r="G1294" s="120"/>
      <c r="H1294" s="5"/>
      <c r="I1294" s="39"/>
      <c r="J1294" s="40"/>
      <c r="K1294" s="41"/>
      <c r="L1294" s="37"/>
      <c r="N1294" s="38"/>
      <c r="O1294" s="38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4"/>
      <c r="IB1294" s="4"/>
      <c r="IC1294" s="4"/>
      <c r="ID1294" s="4"/>
      <c r="IE1294" s="4"/>
      <c r="IF1294" s="4"/>
      <c r="IG1294" s="4"/>
      <c r="IH1294" s="4"/>
      <c r="II1294" s="4"/>
      <c r="IJ1294" s="4"/>
      <c r="IK1294" s="4"/>
      <c r="IL1294" s="4"/>
      <c r="IM1294" s="4"/>
      <c r="IN1294" s="4"/>
      <c r="IO1294" s="4"/>
      <c r="IP1294" s="4"/>
      <c r="IQ1294" s="4"/>
      <c r="IR1294" s="4"/>
      <c r="IS1294" s="4"/>
      <c r="IT1294" s="4"/>
      <c r="IU1294" s="4"/>
      <c r="IV1294" s="4"/>
    </row>
    <row r="1295" spans="1:256" s="209" customFormat="1">
      <c r="A1295" s="121"/>
      <c r="B1295" s="115"/>
      <c r="C1295" s="116"/>
      <c r="D1295" s="117"/>
      <c r="E1295" s="118"/>
      <c r="F1295" s="119"/>
      <c r="G1295" s="120"/>
      <c r="H1295" s="5"/>
      <c r="I1295" s="39"/>
      <c r="J1295" s="40"/>
      <c r="K1295" s="41"/>
      <c r="L1295" s="37"/>
      <c r="N1295" s="38"/>
      <c r="O1295" s="38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4"/>
      <c r="IB1295" s="4"/>
      <c r="IC1295" s="4"/>
      <c r="ID1295" s="4"/>
      <c r="IE1295" s="4"/>
      <c r="IF1295" s="4"/>
      <c r="IG1295" s="4"/>
      <c r="IH1295" s="4"/>
      <c r="II1295" s="4"/>
      <c r="IJ1295" s="4"/>
      <c r="IK1295" s="4"/>
      <c r="IL1295" s="4"/>
      <c r="IM1295" s="4"/>
      <c r="IN1295" s="4"/>
      <c r="IO1295" s="4"/>
      <c r="IP1295" s="4"/>
      <c r="IQ1295" s="4"/>
      <c r="IR1295" s="4"/>
      <c r="IS1295" s="4"/>
      <c r="IT1295" s="4"/>
      <c r="IU1295" s="4"/>
      <c r="IV1295" s="4"/>
    </row>
    <row r="1296" spans="1:256" s="209" customFormat="1">
      <c r="A1296" s="121"/>
      <c r="B1296" s="115"/>
      <c r="C1296" s="116"/>
      <c r="D1296" s="117"/>
      <c r="E1296" s="118"/>
      <c r="F1296" s="119"/>
      <c r="G1296" s="120"/>
      <c r="H1296" s="5"/>
      <c r="I1296" s="39"/>
      <c r="J1296" s="40"/>
      <c r="K1296" s="41"/>
      <c r="L1296" s="37"/>
      <c r="N1296" s="38"/>
      <c r="O1296" s="38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4"/>
      <c r="IB1296" s="4"/>
      <c r="IC1296" s="4"/>
      <c r="ID1296" s="4"/>
      <c r="IE1296" s="4"/>
      <c r="IF1296" s="4"/>
      <c r="IG1296" s="4"/>
      <c r="IH1296" s="4"/>
      <c r="II1296" s="4"/>
      <c r="IJ1296" s="4"/>
      <c r="IK1296" s="4"/>
      <c r="IL1296" s="4"/>
      <c r="IM1296" s="4"/>
      <c r="IN1296" s="4"/>
      <c r="IO1296" s="4"/>
      <c r="IP1296" s="4"/>
      <c r="IQ1296" s="4"/>
      <c r="IR1296" s="4"/>
      <c r="IS1296" s="4"/>
      <c r="IT1296" s="4"/>
      <c r="IU1296" s="4"/>
      <c r="IV1296" s="4"/>
    </row>
    <row r="1297" spans="1:256" s="209" customFormat="1">
      <c r="A1297" s="121"/>
      <c r="B1297" s="115"/>
      <c r="C1297" s="116"/>
      <c r="D1297" s="117"/>
      <c r="E1297" s="118"/>
      <c r="F1297" s="119"/>
      <c r="G1297" s="120"/>
      <c r="H1297" s="5"/>
      <c r="I1297" s="39"/>
      <c r="J1297" s="40"/>
      <c r="K1297" s="41"/>
      <c r="L1297" s="37"/>
      <c r="N1297" s="38"/>
      <c r="O1297" s="38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4"/>
      <c r="IB1297" s="4"/>
      <c r="IC1297" s="4"/>
      <c r="ID1297" s="4"/>
      <c r="IE1297" s="4"/>
      <c r="IF1297" s="4"/>
      <c r="IG1297" s="4"/>
      <c r="IH1297" s="4"/>
      <c r="II1297" s="4"/>
      <c r="IJ1297" s="4"/>
      <c r="IK1297" s="4"/>
      <c r="IL1297" s="4"/>
      <c r="IM1297" s="4"/>
      <c r="IN1297" s="4"/>
      <c r="IO1297" s="4"/>
      <c r="IP1297" s="4"/>
      <c r="IQ1297" s="4"/>
      <c r="IR1297" s="4"/>
      <c r="IS1297" s="4"/>
      <c r="IT1297" s="4"/>
      <c r="IU1297" s="4"/>
      <c r="IV1297" s="4"/>
    </row>
    <row r="1299" spans="1:256" s="209" customFormat="1">
      <c r="A1299" s="121"/>
      <c r="B1299" s="115"/>
      <c r="C1299" s="116"/>
      <c r="D1299" s="117"/>
      <c r="E1299" s="118"/>
      <c r="F1299" s="119"/>
      <c r="G1299" s="120"/>
      <c r="H1299" s="5"/>
      <c r="I1299" s="39"/>
      <c r="J1299" s="40"/>
      <c r="K1299" s="41"/>
      <c r="L1299" s="37"/>
      <c r="N1299" s="38"/>
      <c r="O1299" s="38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4"/>
      <c r="IB1299" s="4"/>
      <c r="IC1299" s="4"/>
      <c r="ID1299" s="4"/>
      <c r="IE1299" s="4"/>
      <c r="IF1299" s="4"/>
      <c r="IG1299" s="4"/>
      <c r="IH1299" s="4"/>
      <c r="II1299" s="4"/>
      <c r="IJ1299" s="4"/>
      <c r="IK1299" s="4"/>
      <c r="IL1299" s="4"/>
      <c r="IM1299" s="4"/>
      <c r="IN1299" s="4"/>
      <c r="IO1299" s="4"/>
      <c r="IP1299" s="4"/>
      <c r="IQ1299" s="4"/>
      <c r="IR1299" s="4"/>
      <c r="IS1299" s="4"/>
      <c r="IT1299" s="4"/>
      <c r="IU1299" s="4"/>
      <c r="IV1299" s="4"/>
    </row>
    <row r="1301" spans="1:256" s="209" customFormat="1">
      <c r="A1301" s="121"/>
      <c r="B1301" s="115"/>
      <c r="C1301" s="116"/>
      <c r="D1301" s="117"/>
      <c r="E1301" s="118"/>
      <c r="F1301" s="119"/>
      <c r="G1301" s="120"/>
      <c r="H1301" s="5"/>
      <c r="I1301" s="39"/>
      <c r="J1301" s="40"/>
      <c r="K1301" s="41"/>
      <c r="L1301" s="37"/>
      <c r="N1301" s="38"/>
      <c r="O1301" s="38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  <c r="HZ1301" s="4"/>
      <c r="IA1301" s="4"/>
      <c r="IB1301" s="4"/>
      <c r="IC1301" s="4"/>
      <c r="ID1301" s="4"/>
      <c r="IE1301" s="4"/>
      <c r="IF1301" s="4"/>
      <c r="IG1301" s="4"/>
      <c r="IH1301" s="4"/>
      <c r="II1301" s="4"/>
      <c r="IJ1301" s="4"/>
      <c r="IK1301" s="4"/>
      <c r="IL1301" s="4"/>
      <c r="IM1301" s="4"/>
      <c r="IN1301" s="4"/>
      <c r="IO1301" s="4"/>
      <c r="IP1301" s="4"/>
      <c r="IQ1301" s="4"/>
      <c r="IR1301" s="4"/>
      <c r="IS1301" s="4"/>
      <c r="IT1301" s="4"/>
      <c r="IU1301" s="4"/>
      <c r="IV1301" s="4"/>
    </row>
    <row r="1303" spans="1:256" s="209" customFormat="1">
      <c r="A1303" s="121"/>
      <c r="B1303" s="115"/>
      <c r="C1303" s="116"/>
      <c r="D1303" s="117"/>
      <c r="E1303" s="118"/>
      <c r="F1303" s="119"/>
      <c r="G1303" s="120"/>
      <c r="H1303" s="5"/>
      <c r="I1303" s="39"/>
      <c r="J1303" s="40"/>
      <c r="K1303" s="41"/>
      <c r="L1303" s="37"/>
      <c r="N1303" s="38"/>
      <c r="O1303" s="38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4"/>
      <c r="IB1303" s="4"/>
      <c r="IC1303" s="4"/>
      <c r="ID1303" s="4"/>
      <c r="IE1303" s="4"/>
      <c r="IF1303" s="4"/>
      <c r="IG1303" s="4"/>
      <c r="IH1303" s="4"/>
      <c r="II1303" s="4"/>
      <c r="IJ1303" s="4"/>
      <c r="IK1303" s="4"/>
      <c r="IL1303" s="4"/>
      <c r="IM1303" s="4"/>
      <c r="IN1303" s="4"/>
      <c r="IO1303" s="4"/>
      <c r="IP1303" s="4"/>
      <c r="IQ1303" s="4"/>
      <c r="IR1303" s="4"/>
      <c r="IS1303" s="4"/>
      <c r="IT1303" s="4"/>
      <c r="IU1303" s="4"/>
      <c r="IV1303" s="4"/>
    </row>
    <row r="1305" spans="1:256" s="209" customFormat="1">
      <c r="A1305" s="121"/>
      <c r="B1305" s="115"/>
      <c r="C1305" s="116"/>
      <c r="D1305" s="117"/>
      <c r="E1305" s="118"/>
      <c r="F1305" s="119"/>
      <c r="G1305" s="120"/>
      <c r="H1305" s="5"/>
      <c r="I1305" s="39"/>
      <c r="J1305" s="40"/>
      <c r="K1305" s="41"/>
      <c r="L1305" s="37"/>
      <c r="N1305" s="38"/>
      <c r="O1305" s="38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4"/>
      <c r="IB1305" s="4"/>
      <c r="IC1305" s="4"/>
      <c r="ID1305" s="4"/>
      <c r="IE1305" s="4"/>
      <c r="IF1305" s="4"/>
      <c r="IG1305" s="4"/>
      <c r="IH1305" s="4"/>
      <c r="II1305" s="4"/>
      <c r="IJ1305" s="4"/>
      <c r="IK1305" s="4"/>
      <c r="IL1305" s="4"/>
      <c r="IM1305" s="4"/>
      <c r="IN1305" s="4"/>
      <c r="IO1305" s="4"/>
      <c r="IP1305" s="4"/>
      <c r="IQ1305" s="4"/>
      <c r="IR1305" s="4"/>
      <c r="IS1305" s="4"/>
      <c r="IT1305" s="4"/>
      <c r="IU1305" s="4"/>
      <c r="IV1305" s="4"/>
    </row>
    <row r="1306" spans="1:256" s="209" customFormat="1">
      <c r="A1306" s="121"/>
      <c r="B1306" s="115"/>
      <c r="C1306" s="116"/>
      <c r="D1306" s="117"/>
      <c r="E1306" s="118"/>
      <c r="F1306" s="119"/>
      <c r="G1306" s="120"/>
      <c r="H1306" s="5"/>
      <c r="I1306" s="39"/>
      <c r="J1306" s="40"/>
      <c r="K1306" s="41"/>
      <c r="L1306" s="37"/>
      <c r="N1306" s="38"/>
      <c r="O1306" s="38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4"/>
      <c r="IB1306" s="4"/>
      <c r="IC1306" s="4"/>
      <c r="ID1306" s="4"/>
      <c r="IE1306" s="4"/>
      <c r="IF1306" s="4"/>
      <c r="IG1306" s="4"/>
      <c r="IH1306" s="4"/>
      <c r="II1306" s="4"/>
      <c r="IJ1306" s="4"/>
      <c r="IK1306" s="4"/>
      <c r="IL1306" s="4"/>
      <c r="IM1306" s="4"/>
      <c r="IN1306" s="4"/>
      <c r="IO1306" s="4"/>
      <c r="IP1306" s="4"/>
      <c r="IQ1306" s="4"/>
      <c r="IR1306" s="4"/>
      <c r="IS1306" s="4"/>
      <c r="IT1306" s="4"/>
      <c r="IU1306" s="4"/>
      <c r="IV1306" s="4"/>
    </row>
    <row r="1307" spans="1:256" s="209" customFormat="1">
      <c r="A1307" s="121"/>
      <c r="B1307" s="115"/>
      <c r="C1307" s="116"/>
      <c r="D1307" s="117"/>
      <c r="E1307" s="118"/>
      <c r="F1307" s="119"/>
      <c r="G1307" s="120"/>
      <c r="H1307" s="5"/>
      <c r="I1307" s="39"/>
      <c r="J1307" s="40"/>
      <c r="K1307" s="41"/>
      <c r="L1307" s="37"/>
      <c r="N1307" s="38"/>
      <c r="O1307" s="38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4"/>
      <c r="IB1307" s="4"/>
      <c r="IC1307" s="4"/>
      <c r="ID1307" s="4"/>
      <c r="IE1307" s="4"/>
      <c r="IF1307" s="4"/>
      <c r="IG1307" s="4"/>
      <c r="IH1307" s="4"/>
      <c r="II1307" s="4"/>
      <c r="IJ1307" s="4"/>
      <c r="IK1307" s="4"/>
      <c r="IL1307" s="4"/>
      <c r="IM1307" s="4"/>
      <c r="IN1307" s="4"/>
      <c r="IO1307" s="4"/>
      <c r="IP1307" s="4"/>
      <c r="IQ1307" s="4"/>
      <c r="IR1307" s="4"/>
      <c r="IS1307" s="4"/>
      <c r="IT1307" s="4"/>
      <c r="IU1307" s="4"/>
      <c r="IV1307" s="4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topLeftCell="A37" workbookViewId="0">
      <selection activeCell="E88" sqref="E88"/>
    </sheetView>
  </sheetViews>
  <sheetFormatPr defaultColWidth="9.140625" defaultRowHeight="12.75"/>
  <cols>
    <col min="1" max="1" width="6.5703125" style="183" customWidth="1"/>
    <col min="2" max="2" width="51.28515625" style="183" customWidth="1"/>
    <col min="3" max="3" width="6.140625" style="210" customWidth="1"/>
    <col min="4" max="4" width="18" style="183" customWidth="1"/>
    <col min="5" max="6" width="17.140625" style="183" customWidth="1"/>
    <col min="7" max="9" width="9.140625" style="183"/>
    <col min="10" max="10" width="11.7109375" style="183" bestFit="1" customWidth="1"/>
    <col min="11" max="16384" width="9.140625" style="183"/>
  </cols>
  <sheetData>
    <row r="1" spans="1:57" ht="15.75" customHeight="1">
      <c r="D1" s="361" t="s">
        <v>601</v>
      </c>
      <c r="E1" s="361"/>
      <c r="F1" s="361"/>
    </row>
    <row r="2" spans="1:57" ht="15.75" customHeight="1">
      <c r="D2" s="361" t="s">
        <v>598</v>
      </c>
      <c r="E2" s="361"/>
      <c r="F2" s="361"/>
    </row>
    <row r="3" spans="1:57" ht="15.75" customHeight="1">
      <c r="D3" s="361" t="s">
        <v>866</v>
      </c>
      <c r="E3" s="361"/>
      <c r="F3" s="361"/>
    </row>
    <row r="4" spans="1:57" ht="15.75" customHeight="1">
      <c r="D4" s="361" t="s">
        <v>867</v>
      </c>
      <c r="E4" s="361"/>
      <c r="F4" s="361"/>
    </row>
    <row r="5" spans="1:57">
      <c r="D5" s="239"/>
    </row>
    <row r="6" spans="1:57" s="136" customFormat="1" ht="36" customHeight="1">
      <c r="A6" s="412" t="s">
        <v>795</v>
      </c>
      <c r="B6" s="412"/>
      <c r="C6" s="412"/>
      <c r="D6" s="412"/>
      <c r="E6" s="412"/>
      <c r="F6" s="412"/>
      <c r="G6" s="10"/>
      <c r="H6" s="10"/>
      <c r="I6" s="10"/>
    </row>
    <row r="7" spans="1:57" s="136" customFormat="1" ht="15.75">
      <c r="A7" s="1"/>
      <c r="B7" s="1"/>
      <c r="C7" s="1"/>
      <c r="D7" s="1"/>
      <c r="E7" s="1"/>
      <c r="F7" s="1"/>
      <c r="G7" s="10"/>
      <c r="H7" s="10"/>
      <c r="I7" s="10"/>
    </row>
    <row r="8" spans="1:57" s="136" customFormat="1" ht="10.5" customHeight="1">
      <c r="A8" s="1"/>
      <c r="B8" s="1"/>
      <c r="C8" s="1"/>
      <c r="D8" s="413" t="s">
        <v>97</v>
      </c>
      <c r="E8" s="413"/>
      <c r="F8" s="413"/>
    </row>
    <row r="9" spans="1:57" ht="39.75" customHeight="1">
      <c r="A9" s="414" t="s">
        <v>602</v>
      </c>
      <c r="B9" s="416" t="s">
        <v>603</v>
      </c>
      <c r="C9" s="414" t="s">
        <v>604</v>
      </c>
      <c r="D9" s="418" t="s">
        <v>605</v>
      </c>
      <c r="E9" s="419" t="s">
        <v>375</v>
      </c>
      <c r="F9" s="419"/>
    </row>
    <row r="10" spans="1:57" ht="31.5" customHeight="1">
      <c r="A10" s="415"/>
      <c r="B10" s="417"/>
      <c r="C10" s="415"/>
      <c r="D10" s="418"/>
      <c r="E10" s="2" t="s">
        <v>376</v>
      </c>
      <c r="F10" s="2" t="s">
        <v>377</v>
      </c>
    </row>
    <row r="11" spans="1:57" s="210" customFormat="1">
      <c r="A11" s="240">
        <v>1</v>
      </c>
      <c r="B11" s="241">
        <v>2</v>
      </c>
      <c r="C11" s="240">
        <v>3</v>
      </c>
      <c r="D11" s="240">
        <v>4</v>
      </c>
      <c r="E11" s="241">
        <v>5</v>
      </c>
      <c r="F11" s="240">
        <v>6</v>
      </c>
    </row>
    <row r="12" spans="1:57" ht="42">
      <c r="A12" s="245">
        <v>1000</v>
      </c>
      <c r="B12" s="246" t="s">
        <v>619</v>
      </c>
      <c r="C12" s="247"/>
      <c r="D12" s="248">
        <f>+E12+F12-F125</f>
        <v>0</v>
      </c>
      <c r="E12" s="248">
        <f>+E14+E54+E76</f>
        <v>0</v>
      </c>
      <c r="F12" s="248">
        <f>+F14+F54+F76</f>
        <v>0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</row>
    <row r="13" spans="1:57" ht="14.25">
      <c r="A13" s="249"/>
      <c r="B13" s="296"/>
      <c r="C13" s="297"/>
      <c r="D13" s="298"/>
      <c r="E13" s="298"/>
      <c r="F13" s="298"/>
    </row>
    <row r="14" spans="1:57" s="242" customFormat="1" ht="51">
      <c r="A14" s="250">
        <v>1100</v>
      </c>
      <c r="B14" s="251" t="s">
        <v>620</v>
      </c>
      <c r="C14" s="252">
        <v>7100</v>
      </c>
      <c r="D14" s="253">
        <f>D17+D22+D25+D45+D48</f>
        <v>0</v>
      </c>
      <c r="E14" s="253">
        <f t="shared" ref="E14:F14" si="0">E17+E22+E25+E45+E48</f>
        <v>0</v>
      </c>
      <c r="F14" s="253">
        <f t="shared" si="0"/>
        <v>0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</row>
    <row r="15" spans="1:57">
      <c r="A15" s="254"/>
      <c r="B15" s="255" t="s">
        <v>621</v>
      </c>
      <c r="C15" s="256"/>
      <c r="D15" s="257">
        <f>D17+D22</f>
        <v>0</v>
      </c>
      <c r="E15" s="257">
        <f t="shared" ref="E15:F15" si="1">E17+E22</f>
        <v>0</v>
      </c>
      <c r="F15" s="257">
        <f t="shared" si="1"/>
        <v>0</v>
      </c>
    </row>
    <row r="16" spans="1:57" s="242" customFormat="1">
      <c r="A16" s="254"/>
      <c r="B16" s="255" t="s">
        <v>622</v>
      </c>
      <c r="C16" s="256"/>
      <c r="D16" s="257">
        <f>+D19+D22</f>
        <v>0</v>
      </c>
      <c r="E16" s="257">
        <f t="shared" ref="E16:F16" si="2">+E19+E22</f>
        <v>0</v>
      </c>
      <c r="F16" s="257">
        <f t="shared" si="2"/>
        <v>0</v>
      </c>
    </row>
    <row r="17" spans="1:6" ht="25.5">
      <c r="A17" s="258">
        <v>1110</v>
      </c>
      <c r="B17" s="259" t="s">
        <v>623</v>
      </c>
      <c r="C17" s="260">
        <v>7131</v>
      </c>
      <c r="D17" s="261">
        <f>D19+D20</f>
        <v>0</v>
      </c>
      <c r="E17" s="261">
        <f>E19+E20+E21</f>
        <v>0</v>
      </c>
      <c r="F17" s="261">
        <f>F19+F20+F21</f>
        <v>0</v>
      </c>
    </row>
    <row r="18" spans="1:6">
      <c r="A18" s="262"/>
      <c r="B18" s="263" t="s">
        <v>108</v>
      </c>
      <c r="C18" s="264"/>
      <c r="D18" s="265"/>
      <c r="E18" s="266"/>
      <c r="F18" s="266"/>
    </row>
    <row r="19" spans="1:6" ht="25.5">
      <c r="A19" s="267">
        <v>1111</v>
      </c>
      <c r="B19" s="263" t="s">
        <v>606</v>
      </c>
      <c r="C19" s="264"/>
      <c r="D19" s="20">
        <f t="shared" ref="D19:D21" si="3">E19+F19</f>
        <v>0</v>
      </c>
      <c r="E19" s="16"/>
      <c r="F19" s="16"/>
    </row>
    <row r="20" spans="1:6" s="242" customFormat="1" ht="25.5">
      <c r="A20" s="267">
        <v>1112</v>
      </c>
      <c r="B20" s="263" t="s">
        <v>607</v>
      </c>
      <c r="C20" s="264"/>
      <c r="D20" s="20">
        <f t="shared" si="3"/>
        <v>0</v>
      </c>
      <c r="E20" s="16"/>
      <c r="F20" s="16"/>
    </row>
    <row r="21" spans="1:6" s="242" customFormat="1" ht="23.25" customHeight="1">
      <c r="A21" s="267">
        <v>1113</v>
      </c>
      <c r="B21" s="263" t="s">
        <v>759</v>
      </c>
      <c r="C21" s="264"/>
      <c r="D21" s="20">
        <f t="shared" si="3"/>
        <v>0</v>
      </c>
      <c r="E21" s="16"/>
      <c r="F21" s="16"/>
    </row>
    <row r="22" spans="1:6">
      <c r="A22" s="269">
        <v>1120</v>
      </c>
      <c r="B22" s="270" t="s">
        <v>624</v>
      </c>
      <c r="C22" s="271">
        <v>7136</v>
      </c>
      <c r="D22" s="272">
        <f>D24</f>
        <v>0</v>
      </c>
      <c r="E22" s="272">
        <f t="shared" ref="E22:F22" si="4">E24</f>
        <v>0</v>
      </c>
      <c r="F22" s="272">
        <f t="shared" si="4"/>
        <v>0</v>
      </c>
    </row>
    <row r="23" spans="1:6">
      <c r="A23" s="262"/>
      <c r="B23" s="263" t="s">
        <v>108</v>
      </c>
      <c r="C23" s="264"/>
      <c r="D23" s="268"/>
      <c r="E23" s="16"/>
      <c r="F23" s="16"/>
    </row>
    <row r="24" spans="1:6" s="242" customFormat="1">
      <c r="A24" s="267">
        <v>1121</v>
      </c>
      <c r="B24" s="263" t="s">
        <v>608</v>
      </c>
      <c r="C24" s="264"/>
      <c r="D24" s="20">
        <f t="shared" ref="D24:D43" si="5">E24+F24</f>
        <v>0</v>
      </c>
      <c r="E24" s="16"/>
      <c r="F24" s="16"/>
    </row>
    <row r="25" spans="1:6" ht="89.25">
      <c r="A25" s="258">
        <v>1130</v>
      </c>
      <c r="B25" s="259" t="s">
        <v>625</v>
      </c>
      <c r="C25" s="260">
        <v>7145</v>
      </c>
      <c r="D25" s="273">
        <f>D26+D27+D28+D29+D30+D31+D32+D33+D34+D35+D36+D37+D38+D39+D40+D41+D42+D43+D44</f>
        <v>0</v>
      </c>
      <c r="E25" s="273">
        <f t="shared" ref="E25:F25" si="6">E26+E27+E28+E29+E30+E31+E32+E33+E34+E35+E36+E37+E38+E39+E40+E41+E42+E43+E44</f>
        <v>0</v>
      </c>
      <c r="F25" s="273">
        <f t="shared" si="6"/>
        <v>0</v>
      </c>
    </row>
    <row r="26" spans="1:6" ht="38.25">
      <c r="A26" s="267">
        <v>11301</v>
      </c>
      <c r="B26" s="263" t="s">
        <v>626</v>
      </c>
      <c r="C26" s="264"/>
      <c r="D26" s="20">
        <f t="shared" si="5"/>
        <v>0</v>
      </c>
      <c r="E26" s="20"/>
      <c r="F26" s="20"/>
    </row>
    <row r="27" spans="1:6" ht="63.75">
      <c r="A27" s="274">
        <v>11302</v>
      </c>
      <c r="B27" s="275" t="s">
        <v>627</v>
      </c>
      <c r="C27" s="276"/>
      <c r="D27" s="20">
        <f t="shared" si="5"/>
        <v>0</v>
      </c>
      <c r="E27" s="20"/>
      <c r="F27" s="20"/>
    </row>
    <row r="28" spans="1:6" ht="38.25">
      <c r="A28" s="267">
        <v>11303</v>
      </c>
      <c r="B28" s="263" t="s">
        <v>628</v>
      </c>
      <c r="C28" s="264"/>
      <c r="D28" s="20">
        <f t="shared" si="5"/>
        <v>0</v>
      </c>
      <c r="E28" s="20"/>
      <c r="F28" s="20"/>
    </row>
    <row r="29" spans="1:6" ht="89.25">
      <c r="A29" s="267">
        <v>11304</v>
      </c>
      <c r="B29" s="262" t="s">
        <v>629</v>
      </c>
      <c r="C29" s="264"/>
      <c r="D29" s="20">
        <f t="shared" si="5"/>
        <v>0</v>
      </c>
      <c r="E29" s="20"/>
      <c r="F29" s="20">
        <v>0</v>
      </c>
    </row>
    <row r="30" spans="1:6" ht="76.5">
      <c r="A30" s="267">
        <v>11305</v>
      </c>
      <c r="B30" s="262" t="s">
        <v>630</v>
      </c>
      <c r="C30" s="264"/>
      <c r="D30" s="20">
        <f t="shared" si="5"/>
        <v>0</v>
      </c>
      <c r="E30" s="20"/>
      <c r="F30" s="20"/>
    </row>
    <row r="31" spans="1:6" ht="51">
      <c r="A31" s="267">
        <v>11306</v>
      </c>
      <c r="B31" s="262" t="s">
        <v>631</v>
      </c>
      <c r="C31" s="264"/>
      <c r="D31" s="20">
        <f t="shared" si="5"/>
        <v>0</v>
      </c>
      <c r="E31" s="20"/>
      <c r="F31" s="20"/>
    </row>
    <row r="32" spans="1:6" ht="38.25">
      <c r="A32" s="267">
        <v>11307</v>
      </c>
      <c r="B32" s="263" t="s">
        <v>632</v>
      </c>
      <c r="C32" s="264"/>
      <c r="D32" s="20">
        <f t="shared" si="5"/>
        <v>0</v>
      </c>
      <c r="E32" s="20"/>
      <c r="F32" s="20"/>
    </row>
    <row r="33" spans="1:57" ht="63.75">
      <c r="A33" s="267">
        <v>11308</v>
      </c>
      <c r="B33" s="263" t="s">
        <v>633</v>
      </c>
      <c r="C33" s="264"/>
      <c r="D33" s="20">
        <f t="shared" si="5"/>
        <v>0</v>
      </c>
      <c r="E33" s="20"/>
      <c r="F33" s="20"/>
    </row>
    <row r="34" spans="1:57" ht="63.75">
      <c r="A34" s="267">
        <v>11309</v>
      </c>
      <c r="B34" s="263" t="s">
        <v>634</v>
      </c>
      <c r="C34" s="264"/>
      <c r="D34" s="20">
        <f t="shared" si="5"/>
        <v>0</v>
      </c>
      <c r="E34" s="20"/>
      <c r="F34" s="20"/>
    </row>
    <row r="35" spans="1:57" ht="38.25">
      <c r="A35" s="267">
        <v>11310</v>
      </c>
      <c r="B35" s="263" t="s">
        <v>635</v>
      </c>
      <c r="C35" s="264"/>
      <c r="D35" s="20">
        <f t="shared" si="5"/>
        <v>0</v>
      </c>
      <c r="E35" s="20"/>
      <c r="F35" s="20"/>
    </row>
    <row r="36" spans="1:57" ht="38.25">
      <c r="A36" s="267">
        <v>11311</v>
      </c>
      <c r="B36" s="262" t="s">
        <v>636</v>
      </c>
      <c r="C36" s="264"/>
      <c r="D36" s="20">
        <f t="shared" si="5"/>
        <v>0</v>
      </c>
      <c r="E36" s="20"/>
      <c r="F36" s="20">
        <v>0</v>
      </c>
    </row>
    <row r="37" spans="1:57" ht="102">
      <c r="A37" s="267">
        <v>11312</v>
      </c>
      <c r="B37" s="263" t="s">
        <v>637</v>
      </c>
      <c r="C37" s="264"/>
      <c r="D37" s="20">
        <f t="shared" si="5"/>
        <v>0</v>
      </c>
      <c r="E37" s="20"/>
      <c r="F37" s="20"/>
    </row>
    <row r="38" spans="1:57" ht="76.5">
      <c r="A38" s="267">
        <v>11313</v>
      </c>
      <c r="B38" s="263" t="s">
        <v>638</v>
      </c>
      <c r="C38" s="264"/>
      <c r="D38" s="20">
        <f t="shared" si="5"/>
        <v>0</v>
      </c>
      <c r="E38" s="20"/>
      <c r="F38" s="20"/>
    </row>
    <row r="39" spans="1:57" ht="51">
      <c r="A39" s="267">
        <v>11314</v>
      </c>
      <c r="B39" s="263" t="s">
        <v>639</v>
      </c>
      <c r="C39" s="264"/>
      <c r="D39" s="20">
        <f t="shared" si="5"/>
        <v>0</v>
      </c>
      <c r="E39" s="20"/>
      <c r="F39" s="20"/>
    </row>
    <row r="40" spans="1:57" ht="51">
      <c r="A40" s="267">
        <v>11315</v>
      </c>
      <c r="B40" s="262" t="s">
        <v>640</v>
      </c>
      <c r="C40" s="264"/>
      <c r="D40" s="20">
        <f t="shared" si="5"/>
        <v>0</v>
      </c>
      <c r="E40" s="20"/>
      <c r="F40" s="20">
        <v>0</v>
      </c>
    </row>
    <row r="41" spans="1:57" ht="38.25">
      <c r="A41" s="267">
        <v>11316</v>
      </c>
      <c r="B41" s="263" t="s">
        <v>641</v>
      </c>
      <c r="C41" s="264"/>
      <c r="D41" s="20">
        <f t="shared" si="5"/>
        <v>0</v>
      </c>
      <c r="E41" s="20"/>
      <c r="F41" s="20"/>
    </row>
    <row r="42" spans="1:57" ht="38.25">
      <c r="A42" s="267">
        <v>11317</v>
      </c>
      <c r="B42" s="262" t="s">
        <v>642</v>
      </c>
      <c r="C42" s="264"/>
      <c r="D42" s="20">
        <f t="shared" si="5"/>
        <v>0</v>
      </c>
      <c r="E42" s="20"/>
      <c r="F42" s="20">
        <v>0</v>
      </c>
    </row>
    <row r="43" spans="1:57" ht="38.25">
      <c r="A43" s="267">
        <v>11318</v>
      </c>
      <c r="B43" s="263" t="s">
        <v>643</v>
      </c>
      <c r="C43" s="264"/>
      <c r="D43" s="20">
        <f t="shared" si="5"/>
        <v>0</v>
      </c>
      <c r="E43" s="20"/>
      <c r="F43" s="20">
        <v>0</v>
      </c>
    </row>
    <row r="44" spans="1:57" ht="20.25" customHeight="1">
      <c r="A44" s="267">
        <v>11319</v>
      </c>
      <c r="B44" s="262" t="s">
        <v>644</v>
      </c>
      <c r="C44" s="264"/>
      <c r="D44" s="20">
        <f t="shared" ref="D44:D47" si="7">E44+F44</f>
        <v>0</v>
      </c>
      <c r="E44" s="20"/>
      <c r="F44" s="20">
        <v>0</v>
      </c>
    </row>
    <row r="45" spans="1:57" ht="25.5">
      <c r="A45" s="258">
        <v>1140</v>
      </c>
      <c r="B45" s="259" t="s">
        <v>645</v>
      </c>
      <c r="C45" s="260">
        <v>7146</v>
      </c>
      <c r="D45" s="277">
        <f>D46+D47</f>
        <v>0</v>
      </c>
      <c r="E45" s="277">
        <f t="shared" ref="E45:F45" si="8">E46+E47</f>
        <v>0</v>
      </c>
      <c r="F45" s="277">
        <f t="shared" si="8"/>
        <v>0</v>
      </c>
    </row>
    <row r="46" spans="1:57" ht="76.5">
      <c r="A46" s="267">
        <v>1141</v>
      </c>
      <c r="B46" s="263" t="s">
        <v>646</v>
      </c>
      <c r="C46" s="264"/>
      <c r="D46" s="20">
        <f t="shared" si="7"/>
        <v>0</v>
      </c>
      <c r="E46" s="16"/>
      <c r="F46" s="16"/>
    </row>
    <row r="47" spans="1:57" s="242" customFormat="1" ht="76.5">
      <c r="A47" s="267">
        <v>1142</v>
      </c>
      <c r="B47" s="263" t="s">
        <v>647</v>
      </c>
      <c r="C47" s="264"/>
      <c r="D47" s="20">
        <f t="shared" si="7"/>
        <v>0</v>
      </c>
      <c r="E47" s="16"/>
      <c r="F47" s="16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</row>
    <row r="48" spans="1:57" ht="38.25">
      <c r="A48" s="258">
        <v>1150</v>
      </c>
      <c r="B48" s="259" t="s">
        <v>648</v>
      </c>
      <c r="C48" s="278">
        <v>7161</v>
      </c>
      <c r="D48" s="261">
        <f>D49+D53</f>
        <v>0</v>
      </c>
      <c r="E48" s="261">
        <f t="shared" ref="E48:F48" si="9">E49+E53</f>
        <v>0</v>
      </c>
      <c r="F48" s="261">
        <f t="shared" si="9"/>
        <v>0</v>
      </c>
    </row>
    <row r="49" spans="1:57" ht="51">
      <c r="A49" s="279">
        <v>1151</v>
      </c>
      <c r="B49" s="280" t="s">
        <v>649</v>
      </c>
      <c r="C49" s="281"/>
      <c r="D49" s="295">
        <f>D50+D51+D52</f>
        <v>0</v>
      </c>
      <c r="E49" s="295">
        <f t="shared" ref="E49:F49" si="10">E50+E51+E52</f>
        <v>0</v>
      </c>
      <c r="F49" s="295">
        <f t="shared" si="10"/>
        <v>0</v>
      </c>
    </row>
    <row r="50" spans="1:57">
      <c r="A50" s="267">
        <v>1152</v>
      </c>
      <c r="B50" s="263" t="s">
        <v>650</v>
      </c>
      <c r="C50" s="264"/>
      <c r="D50" s="20">
        <f t="shared" ref="D50:D52" si="11">E50+F50</f>
        <v>0</v>
      </c>
      <c r="E50" s="16"/>
      <c r="F50" s="16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</row>
    <row r="51" spans="1:57">
      <c r="A51" s="267">
        <v>1153</v>
      </c>
      <c r="B51" s="263" t="s">
        <v>651</v>
      </c>
      <c r="C51" s="264"/>
      <c r="D51" s="20">
        <f t="shared" si="11"/>
        <v>0</v>
      </c>
      <c r="E51" s="16"/>
      <c r="F51" s="16"/>
    </row>
    <row r="52" spans="1:57" ht="25.5">
      <c r="A52" s="267">
        <v>1154</v>
      </c>
      <c r="B52" s="263" t="s">
        <v>652</v>
      </c>
      <c r="C52" s="264"/>
      <c r="D52" s="20">
        <f t="shared" si="11"/>
        <v>0</v>
      </c>
      <c r="E52" s="16"/>
      <c r="F52" s="16"/>
    </row>
    <row r="53" spans="1:57" s="242" customFormat="1" ht="63.75">
      <c r="A53" s="267">
        <v>1155</v>
      </c>
      <c r="B53" s="275" t="s">
        <v>653</v>
      </c>
      <c r="C53" s="276"/>
      <c r="D53" s="20">
        <f t="shared" ref="D53" si="12">E53+F53</f>
        <v>0</v>
      </c>
      <c r="E53" s="16"/>
      <c r="F53" s="16"/>
    </row>
    <row r="54" spans="1:57" ht="38.25">
      <c r="A54" s="252">
        <v>1200</v>
      </c>
      <c r="B54" s="282" t="s">
        <v>654</v>
      </c>
      <c r="C54" s="299">
        <v>7300</v>
      </c>
      <c r="D54" s="253">
        <f>+D55+D57+D59+D61+D63+D73</f>
        <v>0</v>
      </c>
      <c r="E54" s="253">
        <f t="shared" ref="E54:F54" si="13">+E55+E57+E59+E61+E63+E73</f>
        <v>0</v>
      </c>
      <c r="F54" s="253">
        <f t="shared" si="13"/>
        <v>0</v>
      </c>
    </row>
    <row r="55" spans="1:57" s="242" customFormat="1" ht="38.25">
      <c r="A55" s="269">
        <v>1210</v>
      </c>
      <c r="B55" s="283" t="s">
        <v>655</v>
      </c>
      <c r="C55" s="284">
        <v>7311</v>
      </c>
      <c r="D55" s="277">
        <f>+D56</f>
        <v>0</v>
      </c>
      <c r="E55" s="277">
        <f t="shared" ref="E55:F55" si="14">+E56</f>
        <v>0</v>
      </c>
      <c r="F55" s="277">
        <f t="shared" si="14"/>
        <v>0</v>
      </c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</row>
    <row r="56" spans="1:57" ht="63.75">
      <c r="A56" s="267">
        <v>1211</v>
      </c>
      <c r="B56" s="263" t="s">
        <v>656</v>
      </c>
      <c r="C56" s="264"/>
      <c r="D56" s="20">
        <f t="shared" ref="D56:D62" si="15">E56+F56</f>
        <v>0</v>
      </c>
      <c r="E56" s="20"/>
      <c r="F56" s="20">
        <v>0</v>
      </c>
    </row>
    <row r="57" spans="1:57" ht="38.25">
      <c r="A57" s="269">
        <v>1220</v>
      </c>
      <c r="B57" s="270" t="s">
        <v>657</v>
      </c>
      <c r="C57" s="271">
        <v>7312</v>
      </c>
      <c r="D57" s="277">
        <f>+D58</f>
        <v>0</v>
      </c>
      <c r="E57" s="285"/>
      <c r="F57" s="285"/>
    </row>
    <row r="58" spans="1:57" ht="63.75">
      <c r="A58" s="267">
        <v>1221</v>
      </c>
      <c r="B58" s="263" t="s">
        <v>658</v>
      </c>
      <c r="C58" s="264"/>
      <c r="D58" s="20">
        <f t="shared" si="15"/>
        <v>0</v>
      </c>
      <c r="E58" s="16"/>
      <c r="F58" s="16"/>
    </row>
    <row r="59" spans="1:57" ht="38.25">
      <c r="A59" s="258">
        <v>1230</v>
      </c>
      <c r="B59" s="259" t="s">
        <v>659</v>
      </c>
      <c r="C59" s="260">
        <v>7321</v>
      </c>
      <c r="D59" s="277">
        <f>+D60</f>
        <v>0</v>
      </c>
      <c r="E59" s="277">
        <f t="shared" ref="E59:F59" si="16">+E60</f>
        <v>0</v>
      </c>
      <c r="F59" s="277">
        <f t="shared" si="16"/>
        <v>0</v>
      </c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</row>
    <row r="60" spans="1:57" ht="51">
      <c r="A60" s="267">
        <v>1231</v>
      </c>
      <c r="B60" s="263" t="s">
        <v>660</v>
      </c>
      <c r="C60" s="264"/>
      <c r="D60" s="20">
        <f t="shared" si="15"/>
        <v>0</v>
      </c>
      <c r="E60" s="189"/>
      <c r="F60" s="16"/>
    </row>
    <row r="61" spans="1:57" ht="38.25">
      <c r="A61" s="258">
        <v>1240</v>
      </c>
      <c r="B61" s="259" t="s">
        <v>661</v>
      </c>
      <c r="C61" s="278">
        <v>7322</v>
      </c>
      <c r="D61" s="277">
        <f>D62</f>
        <v>0</v>
      </c>
      <c r="E61" s="277">
        <f t="shared" ref="E61:F61" si="17">E62</f>
        <v>0</v>
      </c>
      <c r="F61" s="277">
        <f t="shared" si="17"/>
        <v>0</v>
      </c>
    </row>
    <row r="62" spans="1:57" ht="51">
      <c r="A62" s="267">
        <v>1241</v>
      </c>
      <c r="B62" s="263" t="s">
        <v>662</v>
      </c>
      <c r="C62" s="264"/>
      <c r="D62" s="20">
        <f t="shared" si="15"/>
        <v>0</v>
      </c>
      <c r="E62" s="20">
        <v>0</v>
      </c>
      <c r="F62" s="20"/>
    </row>
    <row r="63" spans="1:57" s="242" customFormat="1" ht="54.75" customHeight="1">
      <c r="A63" s="403">
        <v>1250</v>
      </c>
      <c r="B63" s="286" t="s">
        <v>663</v>
      </c>
      <c r="C63" s="406">
        <v>7331</v>
      </c>
      <c r="D63" s="409">
        <f>+D66+D67+D71+D72</f>
        <v>0</v>
      </c>
      <c r="E63" s="409">
        <f t="shared" ref="E63:F63" si="18">+E66+E67+E71+E72</f>
        <v>0</v>
      </c>
      <c r="F63" s="409">
        <f t="shared" si="18"/>
        <v>0</v>
      </c>
    </row>
    <row r="64" spans="1:57">
      <c r="A64" s="404"/>
      <c r="B64" s="287" t="s">
        <v>664</v>
      </c>
      <c r="C64" s="407"/>
      <c r="D64" s="410"/>
      <c r="E64" s="410"/>
      <c r="F64" s="410"/>
    </row>
    <row r="65" spans="1:57">
      <c r="A65" s="405"/>
      <c r="B65" s="288" t="s">
        <v>110</v>
      </c>
      <c r="C65" s="408"/>
      <c r="D65" s="411"/>
      <c r="E65" s="411"/>
      <c r="F65" s="411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</row>
    <row r="66" spans="1:57" ht="25.5">
      <c r="A66" s="267">
        <v>1251</v>
      </c>
      <c r="B66" s="263" t="s">
        <v>665</v>
      </c>
      <c r="C66" s="264"/>
      <c r="D66" s="20">
        <f t="shared" ref="D66" si="19">E66+F66</f>
        <v>0</v>
      </c>
      <c r="E66" s="16"/>
      <c r="F66" s="16"/>
    </row>
    <row r="67" spans="1:57" ht="25.5">
      <c r="A67" s="397">
        <v>1252</v>
      </c>
      <c r="B67" s="280" t="s">
        <v>666</v>
      </c>
      <c r="C67" s="399"/>
      <c r="D67" s="401">
        <f>+D69+D70</f>
        <v>0</v>
      </c>
      <c r="E67" s="401">
        <f t="shared" ref="E67:F67" si="20">+E69+E70</f>
        <v>0</v>
      </c>
      <c r="F67" s="401">
        <f t="shared" si="20"/>
        <v>0</v>
      </c>
    </row>
    <row r="68" spans="1:57">
      <c r="A68" s="398"/>
      <c r="B68" s="289" t="s">
        <v>108</v>
      </c>
      <c r="C68" s="400"/>
      <c r="D68" s="402"/>
      <c r="E68" s="402"/>
      <c r="F68" s="40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</row>
    <row r="69" spans="1:57" s="242" customFormat="1" ht="51">
      <c r="A69" s="267">
        <v>1253</v>
      </c>
      <c r="B69" s="263" t="s">
        <v>667</v>
      </c>
      <c r="C69" s="264"/>
      <c r="D69" s="20">
        <f t="shared" ref="D69:D70" si="21">E69+F69</f>
        <v>0</v>
      </c>
      <c r="E69" s="20"/>
      <c r="F69" s="20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</row>
    <row r="70" spans="1:57">
      <c r="A70" s="267">
        <v>1254</v>
      </c>
      <c r="B70" s="263" t="s">
        <v>668</v>
      </c>
      <c r="C70" s="264"/>
      <c r="D70" s="20">
        <f t="shared" si="21"/>
        <v>0</v>
      </c>
      <c r="E70" s="20"/>
      <c r="F70" s="20"/>
    </row>
    <row r="71" spans="1:57" ht="33" customHeight="1">
      <c r="A71" s="267">
        <v>1255</v>
      </c>
      <c r="B71" s="263" t="s">
        <v>669</v>
      </c>
      <c r="C71" s="264"/>
      <c r="D71" s="20">
        <f>E71+F71</f>
        <v>0</v>
      </c>
      <c r="E71" s="356">
        <v>0</v>
      </c>
      <c r="F71" s="20">
        <v>0</v>
      </c>
    </row>
    <row r="72" spans="1:57" ht="38.25">
      <c r="A72" s="267">
        <v>1256</v>
      </c>
      <c r="B72" s="263" t="s">
        <v>670</v>
      </c>
      <c r="C72" s="264"/>
      <c r="D72" s="20">
        <f>E72+F72</f>
        <v>0</v>
      </c>
      <c r="E72" s="20"/>
      <c r="F72" s="20"/>
    </row>
    <row r="73" spans="1:57" ht="51">
      <c r="A73" s="258">
        <v>1260</v>
      </c>
      <c r="B73" s="286" t="s">
        <v>671</v>
      </c>
      <c r="C73" s="278">
        <v>7332</v>
      </c>
      <c r="D73" s="261">
        <f>+D74+D75</f>
        <v>0</v>
      </c>
      <c r="E73" s="261">
        <f t="shared" ref="E73:F73" si="22">+E74+E75</f>
        <v>0</v>
      </c>
      <c r="F73" s="261">
        <f t="shared" si="22"/>
        <v>0</v>
      </c>
    </row>
    <row r="74" spans="1:57" s="242" customFormat="1" ht="38.25">
      <c r="A74" s="267">
        <v>1261</v>
      </c>
      <c r="B74" s="263" t="s">
        <v>672</v>
      </c>
      <c r="C74" s="264"/>
      <c r="D74" s="20">
        <f>E74+F74</f>
        <v>0</v>
      </c>
      <c r="E74" s="20">
        <v>0</v>
      </c>
      <c r="F74" s="20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</row>
    <row r="75" spans="1:57" ht="38.25">
      <c r="A75" s="267">
        <v>1262</v>
      </c>
      <c r="B75" s="263" t="s">
        <v>673</v>
      </c>
      <c r="C75" s="264"/>
      <c r="D75" s="20">
        <f>E75+F75</f>
        <v>0</v>
      </c>
      <c r="E75" s="20"/>
      <c r="F75" s="20"/>
    </row>
    <row r="76" spans="1:57" ht="63.75">
      <c r="A76" s="250">
        <v>1300</v>
      </c>
      <c r="B76" s="290" t="s">
        <v>674</v>
      </c>
      <c r="C76" s="300">
        <v>7400</v>
      </c>
      <c r="D76" s="291">
        <f>+D77+D79+D81+D86+D90+D114+D117+D120+D123</f>
        <v>0</v>
      </c>
      <c r="E76" s="291">
        <f t="shared" ref="E76:F76" si="23">+E77+E79+E81+E86+E90+E114+E117+E120+E123</f>
        <v>0</v>
      </c>
      <c r="F76" s="291">
        <f t="shared" si="23"/>
        <v>0</v>
      </c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</row>
    <row r="77" spans="1:57" ht="25.5">
      <c r="A77" s="258">
        <v>1310</v>
      </c>
      <c r="B77" s="286" t="s">
        <v>675</v>
      </c>
      <c r="C77" s="260">
        <v>7411</v>
      </c>
      <c r="D77" s="273">
        <f>+D78</f>
        <v>0</v>
      </c>
      <c r="E77" s="273">
        <f t="shared" ref="E77:F77" si="24">+E78</f>
        <v>0</v>
      </c>
      <c r="F77" s="273">
        <f t="shared" si="24"/>
        <v>0</v>
      </c>
    </row>
    <row r="78" spans="1:57" ht="51">
      <c r="A78" s="267">
        <v>1311</v>
      </c>
      <c r="B78" s="263" t="s">
        <v>676</v>
      </c>
      <c r="C78" s="264"/>
      <c r="D78" s="20">
        <f>E78+F78</f>
        <v>0</v>
      </c>
      <c r="E78" s="20"/>
      <c r="F78" s="20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</row>
    <row r="79" spans="1:57">
      <c r="A79" s="258">
        <v>1320</v>
      </c>
      <c r="B79" s="286" t="s">
        <v>677</v>
      </c>
      <c r="C79" s="260">
        <v>7412</v>
      </c>
      <c r="D79" s="261">
        <f>+D80</f>
        <v>0</v>
      </c>
      <c r="E79" s="261">
        <f t="shared" ref="E79:F79" si="25">+E80</f>
        <v>0</v>
      </c>
      <c r="F79" s="261">
        <f t="shared" si="25"/>
        <v>0</v>
      </c>
    </row>
    <row r="80" spans="1:57" s="242" customFormat="1" ht="38.25">
      <c r="A80" s="267">
        <v>1321</v>
      </c>
      <c r="B80" s="263" t="s">
        <v>609</v>
      </c>
      <c r="C80" s="264"/>
      <c r="D80" s="20">
        <f>E80+F80</f>
        <v>0</v>
      </c>
      <c r="E80" s="16"/>
      <c r="F80" s="16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</row>
    <row r="81" spans="1:57" ht="38.25">
      <c r="A81" s="292">
        <v>1330</v>
      </c>
      <c r="B81" s="286" t="s">
        <v>678</v>
      </c>
      <c r="C81" s="293">
        <v>7415</v>
      </c>
      <c r="D81" s="261">
        <f>+D82+D83+D84+D85</f>
        <v>0</v>
      </c>
      <c r="E81" s="261">
        <f t="shared" ref="E81:F81" si="26">+E82+E83+E84+E85</f>
        <v>0</v>
      </c>
      <c r="F81" s="261">
        <f t="shared" si="26"/>
        <v>0</v>
      </c>
    </row>
    <row r="82" spans="1:57" ht="25.5">
      <c r="A82" s="267">
        <v>1331</v>
      </c>
      <c r="B82" s="263" t="s">
        <v>679</v>
      </c>
      <c r="C82" s="264"/>
      <c r="D82" s="20">
        <f>E82+F82</f>
        <v>0</v>
      </c>
      <c r="E82" s="20"/>
      <c r="F82" s="20">
        <v>0</v>
      </c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</row>
    <row r="83" spans="1:57" ht="38.25">
      <c r="A83" s="267">
        <v>1332</v>
      </c>
      <c r="B83" s="263" t="s">
        <v>680</v>
      </c>
      <c r="C83" s="264"/>
      <c r="D83" s="20">
        <f t="shared" ref="D83:D89" si="27">E83+F83</f>
        <v>0</v>
      </c>
      <c r="E83" s="20"/>
      <c r="F83" s="20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</row>
    <row r="84" spans="1:57" s="242" customFormat="1" ht="51">
      <c r="A84" s="267">
        <v>1333</v>
      </c>
      <c r="B84" s="263" t="s">
        <v>681</v>
      </c>
      <c r="C84" s="264"/>
      <c r="D84" s="20">
        <f t="shared" si="27"/>
        <v>0</v>
      </c>
      <c r="E84" s="20"/>
      <c r="F84" s="20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</row>
    <row r="85" spans="1:57">
      <c r="A85" s="267">
        <v>1334</v>
      </c>
      <c r="B85" s="263" t="s">
        <v>610</v>
      </c>
      <c r="C85" s="264"/>
      <c r="D85" s="20">
        <f t="shared" si="27"/>
        <v>0</v>
      </c>
      <c r="E85" s="16"/>
      <c r="F85" s="16"/>
    </row>
    <row r="86" spans="1:57" ht="63.75">
      <c r="A86" s="258">
        <v>1340</v>
      </c>
      <c r="B86" s="259" t="s">
        <v>682</v>
      </c>
      <c r="C86" s="260">
        <v>7421</v>
      </c>
      <c r="D86" s="261">
        <f>+D87+D88+D89</f>
        <v>0</v>
      </c>
      <c r="E86" s="261">
        <f t="shared" ref="E86:F86" si="28">+E87+E88+E89</f>
        <v>0</v>
      </c>
      <c r="F86" s="261">
        <f t="shared" si="28"/>
        <v>0</v>
      </c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  <c r="BE86" s="242"/>
    </row>
    <row r="87" spans="1:57" ht="89.25">
      <c r="A87" s="267">
        <v>1341</v>
      </c>
      <c r="B87" s="263" t="s">
        <v>683</v>
      </c>
      <c r="C87" s="264"/>
      <c r="D87" s="20">
        <f t="shared" si="27"/>
        <v>0</v>
      </c>
      <c r="E87" s="20"/>
      <c r="F87" s="20"/>
    </row>
    <row r="88" spans="1:57" ht="57.75" customHeight="1">
      <c r="A88" s="267">
        <v>1342</v>
      </c>
      <c r="B88" s="263" t="s">
        <v>684</v>
      </c>
      <c r="C88" s="264"/>
      <c r="D88" s="20">
        <f t="shared" si="27"/>
        <v>0</v>
      </c>
      <c r="E88" s="20"/>
      <c r="F88" s="20">
        <v>0</v>
      </c>
    </row>
    <row r="89" spans="1:57" s="242" customFormat="1" ht="63.75" customHeight="1">
      <c r="A89" s="267">
        <v>1343</v>
      </c>
      <c r="B89" s="263" t="s">
        <v>685</v>
      </c>
      <c r="C89" s="264"/>
      <c r="D89" s="20">
        <f t="shared" si="27"/>
        <v>0</v>
      </c>
      <c r="E89" s="20"/>
      <c r="F89" s="20"/>
    </row>
    <row r="90" spans="1:57" ht="38.25">
      <c r="A90" s="258">
        <v>1350</v>
      </c>
      <c r="B90" s="259" t="s">
        <v>686</v>
      </c>
      <c r="C90" s="260">
        <v>7422</v>
      </c>
      <c r="D90" s="261">
        <f>+D91+D112+D113</f>
        <v>0</v>
      </c>
      <c r="E90" s="261">
        <f t="shared" ref="E90:F90" si="29">+E91+E112+E113</f>
        <v>0</v>
      </c>
      <c r="F90" s="261">
        <f t="shared" si="29"/>
        <v>0</v>
      </c>
    </row>
    <row r="91" spans="1:57" ht="89.25">
      <c r="A91" s="279">
        <v>1351</v>
      </c>
      <c r="B91" s="280" t="s">
        <v>687</v>
      </c>
      <c r="C91" s="281"/>
      <c r="D91" s="294">
        <f>+D92+D93+D94+D95+D96+D97+D98+D99+D100+D101+D102+D103+D104+D105+D106+D107+D108+D109+D110+D111</f>
        <v>0</v>
      </c>
      <c r="E91" s="294">
        <f t="shared" ref="E91:F91" si="30">+E92+E93+E94+E95+E96+E97+E98+E99+E100+E101+E102+E103+E104+E105+E106+E107+E108+E109+E110+E111</f>
        <v>0</v>
      </c>
      <c r="F91" s="294">
        <f t="shared" si="30"/>
        <v>0</v>
      </c>
    </row>
    <row r="92" spans="1:57" s="242" customFormat="1" ht="63.75">
      <c r="A92" s="267">
        <v>13501</v>
      </c>
      <c r="B92" s="263" t="s">
        <v>688</v>
      </c>
      <c r="C92" s="264"/>
      <c r="D92" s="20">
        <f t="shared" ref="D92:D126" si="31">E92+F92</f>
        <v>0</v>
      </c>
      <c r="E92" s="20"/>
      <c r="F92" s="20">
        <v>0</v>
      </c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</row>
    <row r="93" spans="1:57" ht="114.75">
      <c r="A93" s="267">
        <v>13502</v>
      </c>
      <c r="B93" s="263" t="s">
        <v>689</v>
      </c>
      <c r="C93" s="264"/>
      <c r="D93" s="20">
        <f t="shared" si="31"/>
        <v>0</v>
      </c>
      <c r="E93" s="20"/>
      <c r="F93" s="20">
        <v>0</v>
      </c>
    </row>
    <row r="94" spans="1:57" ht="51">
      <c r="A94" s="267">
        <v>13503</v>
      </c>
      <c r="B94" s="263" t="s">
        <v>690</v>
      </c>
      <c r="C94" s="264"/>
      <c r="D94" s="20">
        <f t="shared" si="31"/>
        <v>0</v>
      </c>
      <c r="E94" s="20"/>
      <c r="F94" s="20">
        <v>0</v>
      </c>
    </row>
    <row r="95" spans="1:57" s="242" customFormat="1" ht="63.75">
      <c r="A95" s="267">
        <v>13504</v>
      </c>
      <c r="B95" s="263" t="s">
        <v>691</v>
      </c>
      <c r="C95" s="264"/>
      <c r="D95" s="20">
        <f t="shared" si="31"/>
        <v>0</v>
      </c>
      <c r="E95" s="16"/>
      <c r="F95" s="1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</row>
    <row r="96" spans="1:57" s="242" customFormat="1" ht="25.5">
      <c r="A96" s="267">
        <v>13505</v>
      </c>
      <c r="B96" s="263" t="s">
        <v>692</v>
      </c>
      <c r="C96" s="264"/>
      <c r="D96" s="20">
        <f t="shared" si="31"/>
        <v>0</v>
      </c>
      <c r="E96" s="16"/>
      <c r="F96" s="16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</row>
    <row r="97" spans="1:6" ht="25.5">
      <c r="A97" s="267">
        <v>13506</v>
      </c>
      <c r="B97" s="263" t="s">
        <v>693</v>
      </c>
      <c r="C97" s="264"/>
      <c r="D97" s="20">
        <f t="shared" si="31"/>
        <v>0</v>
      </c>
      <c r="E97" s="16"/>
      <c r="F97" s="16"/>
    </row>
    <row r="98" spans="1:6" ht="38.25">
      <c r="A98" s="267">
        <v>13507</v>
      </c>
      <c r="B98" s="263" t="s">
        <v>694</v>
      </c>
      <c r="C98" s="264"/>
      <c r="D98" s="20">
        <f t="shared" si="31"/>
        <v>0</v>
      </c>
      <c r="E98" s="16"/>
      <c r="F98" s="16"/>
    </row>
    <row r="99" spans="1:6" ht="76.5">
      <c r="A99" s="267">
        <v>13508</v>
      </c>
      <c r="B99" s="263" t="s">
        <v>695</v>
      </c>
      <c r="C99" s="264"/>
      <c r="D99" s="20">
        <f t="shared" si="31"/>
        <v>0</v>
      </c>
      <c r="E99" s="16"/>
      <c r="F99" s="16"/>
    </row>
    <row r="100" spans="1:6">
      <c r="A100" s="267">
        <v>13509</v>
      </c>
      <c r="B100" s="263" t="s">
        <v>696</v>
      </c>
      <c r="C100" s="264"/>
      <c r="D100" s="20">
        <f t="shared" si="31"/>
        <v>0</v>
      </c>
      <c r="E100" s="16"/>
      <c r="F100" s="16"/>
    </row>
    <row r="101" spans="1:6" ht="51">
      <c r="A101" s="267">
        <v>13510</v>
      </c>
      <c r="B101" s="263" t="s">
        <v>697</v>
      </c>
      <c r="C101" s="264"/>
      <c r="D101" s="20">
        <f t="shared" si="31"/>
        <v>0</v>
      </c>
      <c r="E101" s="16"/>
      <c r="F101" s="16"/>
    </row>
    <row r="102" spans="1:6" ht="89.25">
      <c r="A102" s="267">
        <v>13511</v>
      </c>
      <c r="B102" s="263" t="s">
        <v>698</v>
      </c>
      <c r="C102" s="264"/>
      <c r="D102" s="20">
        <f t="shared" si="31"/>
        <v>0</v>
      </c>
      <c r="E102" s="16"/>
      <c r="F102" s="16"/>
    </row>
    <row r="103" spans="1:6" ht="38.25">
      <c r="A103" s="267">
        <v>13512</v>
      </c>
      <c r="B103" s="263" t="s">
        <v>699</v>
      </c>
      <c r="C103" s="264"/>
      <c r="D103" s="20">
        <f t="shared" si="31"/>
        <v>0</v>
      </c>
      <c r="E103" s="16"/>
      <c r="F103" s="16"/>
    </row>
    <row r="104" spans="1:6" ht="25.5">
      <c r="A104" s="267">
        <v>13513</v>
      </c>
      <c r="B104" s="263" t="s">
        <v>700</v>
      </c>
      <c r="C104" s="264"/>
      <c r="D104" s="20">
        <f t="shared" si="31"/>
        <v>0</v>
      </c>
      <c r="E104" s="16"/>
      <c r="F104" s="16"/>
    </row>
    <row r="105" spans="1:6" ht="51">
      <c r="A105" s="267">
        <v>13514</v>
      </c>
      <c r="B105" s="263" t="s">
        <v>701</v>
      </c>
      <c r="C105" s="264"/>
      <c r="D105" s="20">
        <f t="shared" si="31"/>
        <v>0</v>
      </c>
      <c r="E105" s="16"/>
      <c r="F105" s="16"/>
    </row>
    <row r="106" spans="1:6" ht="76.5">
      <c r="A106" s="267">
        <v>13515</v>
      </c>
      <c r="B106" s="263" t="s">
        <v>702</v>
      </c>
      <c r="C106" s="264"/>
      <c r="D106" s="20">
        <f t="shared" si="31"/>
        <v>0</v>
      </c>
      <c r="E106" s="16"/>
      <c r="F106" s="16"/>
    </row>
    <row r="107" spans="1:6" ht="53.25" customHeight="1">
      <c r="A107" s="267">
        <v>13516</v>
      </c>
      <c r="B107" s="263" t="s">
        <v>703</v>
      </c>
      <c r="C107" s="264"/>
      <c r="D107" s="20">
        <f t="shared" si="31"/>
        <v>0</v>
      </c>
      <c r="E107" s="20"/>
      <c r="F107" s="16"/>
    </row>
    <row r="108" spans="1:6" ht="114.75">
      <c r="A108" s="267">
        <v>13517</v>
      </c>
      <c r="B108" s="263" t="s">
        <v>704</v>
      </c>
      <c r="C108" s="264"/>
      <c r="D108" s="20">
        <f t="shared" si="31"/>
        <v>0</v>
      </c>
      <c r="E108" s="16"/>
      <c r="F108" s="16"/>
    </row>
    <row r="109" spans="1:6" ht="25.5">
      <c r="A109" s="267">
        <v>13518</v>
      </c>
      <c r="B109" s="263" t="s">
        <v>705</v>
      </c>
      <c r="C109" s="264"/>
      <c r="D109" s="20">
        <f t="shared" si="31"/>
        <v>0</v>
      </c>
      <c r="E109" s="16"/>
      <c r="F109" s="16"/>
    </row>
    <row r="110" spans="1:6" ht="25.5">
      <c r="A110" s="267">
        <v>13519</v>
      </c>
      <c r="B110" s="263" t="s">
        <v>706</v>
      </c>
      <c r="C110" s="264"/>
      <c r="D110" s="20">
        <f t="shared" si="31"/>
        <v>0</v>
      </c>
      <c r="E110" s="16"/>
      <c r="F110" s="16"/>
    </row>
    <row r="111" spans="1:6">
      <c r="A111" s="267">
        <v>13520</v>
      </c>
      <c r="B111" s="263" t="s">
        <v>707</v>
      </c>
      <c r="C111" s="264"/>
      <c r="D111" s="20">
        <f t="shared" si="31"/>
        <v>0</v>
      </c>
      <c r="E111" s="20"/>
      <c r="F111" s="20">
        <v>0</v>
      </c>
    </row>
    <row r="112" spans="1:6" ht="38.25">
      <c r="A112" s="267">
        <v>1352</v>
      </c>
      <c r="B112" s="263" t="s">
        <v>708</v>
      </c>
      <c r="C112" s="264"/>
      <c r="D112" s="20">
        <f t="shared" si="31"/>
        <v>0</v>
      </c>
      <c r="E112" s="16"/>
      <c r="F112" s="16"/>
    </row>
    <row r="113" spans="1:6" ht="25.5">
      <c r="A113" s="267">
        <v>1353</v>
      </c>
      <c r="B113" s="263" t="s">
        <v>709</v>
      </c>
      <c r="C113" s="264"/>
      <c r="D113" s="20">
        <f t="shared" si="31"/>
        <v>0</v>
      </c>
      <c r="E113" s="16"/>
      <c r="F113" s="16"/>
    </row>
    <row r="114" spans="1:6" ht="38.25">
      <c r="A114" s="258">
        <v>1360</v>
      </c>
      <c r="B114" s="259" t="s">
        <v>710</v>
      </c>
      <c r="C114" s="260">
        <v>7431</v>
      </c>
      <c r="D114" s="261">
        <f>D115+D116</f>
        <v>0</v>
      </c>
      <c r="E114" s="261">
        <f t="shared" ref="E114:F114" si="32">E115+E116</f>
        <v>0</v>
      </c>
      <c r="F114" s="261">
        <f t="shared" si="32"/>
        <v>0</v>
      </c>
    </row>
    <row r="115" spans="1:6" ht="51">
      <c r="A115" s="267">
        <v>1361</v>
      </c>
      <c r="B115" s="263" t="s">
        <v>611</v>
      </c>
      <c r="C115" s="264"/>
      <c r="D115" s="20">
        <f t="shared" si="31"/>
        <v>0</v>
      </c>
      <c r="E115" s="16"/>
      <c r="F115" s="16"/>
    </row>
    <row r="116" spans="1:6" ht="38.25">
      <c r="A116" s="267">
        <v>1362</v>
      </c>
      <c r="B116" s="263" t="s">
        <v>711</v>
      </c>
      <c r="C116" s="264"/>
      <c r="D116" s="20">
        <f t="shared" si="31"/>
        <v>0</v>
      </c>
      <c r="E116" s="16"/>
      <c r="F116" s="16"/>
    </row>
    <row r="117" spans="1:6" ht="63.75">
      <c r="A117" s="258">
        <v>1370</v>
      </c>
      <c r="B117" s="259" t="s">
        <v>712</v>
      </c>
      <c r="C117" s="260">
        <v>7441</v>
      </c>
      <c r="D117" s="261">
        <f>+D118+D119</f>
        <v>0</v>
      </c>
      <c r="E117" s="261">
        <f t="shared" ref="E117:F117" si="33">+E118+E119</f>
        <v>0</v>
      </c>
      <c r="F117" s="261">
        <f t="shared" si="33"/>
        <v>0</v>
      </c>
    </row>
    <row r="118" spans="1:6" ht="102">
      <c r="A118" s="267">
        <v>1371</v>
      </c>
      <c r="B118" s="263" t="s">
        <v>713</v>
      </c>
      <c r="C118" s="264"/>
      <c r="D118" s="20">
        <f t="shared" si="31"/>
        <v>0</v>
      </c>
      <c r="E118" s="20"/>
      <c r="F118" s="20"/>
    </row>
    <row r="119" spans="1:6" ht="107.25" customHeight="1">
      <c r="A119" s="267">
        <v>1372</v>
      </c>
      <c r="B119" s="263" t="s">
        <v>714</v>
      </c>
      <c r="C119" s="264"/>
      <c r="D119" s="20">
        <f t="shared" si="31"/>
        <v>0</v>
      </c>
      <c r="E119" s="20"/>
      <c r="F119" s="20">
        <v>0</v>
      </c>
    </row>
    <row r="120" spans="1:6" ht="63.75">
      <c r="A120" s="258">
        <v>1380</v>
      </c>
      <c r="B120" s="259" t="s">
        <v>715</v>
      </c>
      <c r="C120" s="260">
        <v>7442</v>
      </c>
      <c r="D120" s="261">
        <f>+D121+D122</f>
        <v>0</v>
      </c>
      <c r="E120" s="261">
        <f t="shared" ref="E120:F120" si="34">+E121+E122</f>
        <v>0</v>
      </c>
      <c r="F120" s="261">
        <f t="shared" si="34"/>
        <v>0</v>
      </c>
    </row>
    <row r="121" spans="1:6" ht="114.75">
      <c r="A121" s="267">
        <v>1381</v>
      </c>
      <c r="B121" s="263" t="s">
        <v>716</v>
      </c>
      <c r="C121" s="264"/>
      <c r="D121" s="20">
        <f t="shared" si="31"/>
        <v>0</v>
      </c>
      <c r="E121" s="16"/>
      <c r="F121" s="16"/>
    </row>
    <row r="122" spans="1:6" ht="114.75">
      <c r="A122" s="267">
        <v>1382</v>
      </c>
      <c r="B122" s="263" t="s">
        <v>717</v>
      </c>
      <c r="C122" s="264"/>
      <c r="D122" s="20">
        <f t="shared" si="31"/>
        <v>0</v>
      </c>
      <c r="E122" s="16"/>
      <c r="F122" s="16"/>
    </row>
    <row r="123" spans="1:6" ht="38.25">
      <c r="A123" s="258">
        <v>1390</v>
      </c>
      <c r="B123" s="259" t="s">
        <v>718</v>
      </c>
      <c r="C123" s="260">
        <v>7451</v>
      </c>
      <c r="D123" s="261">
        <f t="shared" ref="D123:E123" si="35">D124+D125+D126</f>
        <v>0</v>
      </c>
      <c r="E123" s="261">
        <f t="shared" si="35"/>
        <v>0</v>
      </c>
      <c r="F123" s="261">
        <f>F124+F125+F126</f>
        <v>0</v>
      </c>
    </row>
    <row r="124" spans="1:6" ht="25.5">
      <c r="A124" s="267">
        <v>1391</v>
      </c>
      <c r="B124" s="263" t="s">
        <v>719</v>
      </c>
      <c r="C124" s="264"/>
      <c r="D124" s="20">
        <f t="shared" si="31"/>
        <v>0</v>
      </c>
      <c r="E124" s="16"/>
      <c r="F124" s="16"/>
    </row>
    <row r="125" spans="1:6" ht="29.25" customHeight="1">
      <c r="A125" s="267">
        <v>1392</v>
      </c>
      <c r="B125" s="263" t="s">
        <v>612</v>
      </c>
      <c r="C125" s="264"/>
      <c r="D125" s="20">
        <f t="shared" si="31"/>
        <v>0</v>
      </c>
      <c r="E125" s="20">
        <v>0</v>
      </c>
      <c r="F125" s="20"/>
    </row>
    <row r="126" spans="1:6" ht="38.25">
      <c r="A126" s="267">
        <v>1393</v>
      </c>
      <c r="B126" s="263" t="s">
        <v>613</v>
      </c>
      <c r="C126" s="264"/>
      <c r="D126" s="20">
        <f t="shared" si="31"/>
        <v>0</v>
      </c>
      <c r="E126" s="16"/>
      <c r="F126" s="16"/>
    </row>
    <row r="155" spans="3:3">
      <c r="C155" s="183"/>
    </row>
    <row r="233" ht="13.5" customHeight="1"/>
    <row r="236" ht="16.5" customHeight="1"/>
    <row r="268" spans="3:3">
      <c r="C268" s="183"/>
    </row>
  </sheetData>
  <mergeCells count="21">
    <mergeCell ref="D8:F8"/>
    <mergeCell ref="A9:A10"/>
    <mergeCell ref="B9:B10"/>
    <mergeCell ref="C9:C10"/>
    <mergeCell ref="D9:D10"/>
    <mergeCell ref="E9:F9"/>
    <mergeCell ref="A6:F6"/>
    <mergeCell ref="D1:F1"/>
    <mergeCell ref="D2:F2"/>
    <mergeCell ref="D3:F3"/>
    <mergeCell ref="D4:F4"/>
    <mergeCell ref="A63:A65"/>
    <mergeCell ref="C63:C65"/>
    <mergeCell ref="D63:D65"/>
    <mergeCell ref="E63:E65"/>
    <mergeCell ref="F63:F65"/>
    <mergeCell ref="A67:A68"/>
    <mergeCell ref="C67:C68"/>
    <mergeCell ref="D67:D68"/>
    <mergeCell ref="E67:E68"/>
    <mergeCell ref="F67:F68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I239"/>
  <sheetViews>
    <sheetView tabSelected="1" zoomScaleNormal="100" zoomScaleSheetLayoutView="100" workbookViewId="0"/>
  </sheetViews>
  <sheetFormatPr defaultColWidth="9.140625" defaultRowHeight="12.75"/>
  <cols>
    <col min="1" max="1" width="4.85546875" style="51" customWidth="1"/>
    <col min="2" max="2" width="48.140625" style="51" customWidth="1"/>
    <col min="3" max="3" width="5.140625" style="52" customWidth="1"/>
    <col min="4" max="4" width="18" style="51" customWidth="1"/>
    <col min="5" max="5" width="18.140625" style="51" customWidth="1"/>
    <col min="6" max="6" width="16.5703125" style="51" customWidth="1"/>
    <col min="7" max="7" width="18.42578125" style="51" customWidth="1"/>
    <col min="8" max="8" width="16.5703125" style="51" customWidth="1"/>
    <col min="9" max="9" width="10.7109375" style="51" customWidth="1"/>
    <col min="10" max="16384" width="9.140625" style="51"/>
  </cols>
  <sheetData>
    <row r="1" spans="1:9" ht="15.75" customHeight="1">
      <c r="D1" s="361" t="s">
        <v>599</v>
      </c>
      <c r="E1" s="361"/>
      <c r="F1" s="361"/>
    </row>
    <row r="2" spans="1:9" ht="15.75" customHeight="1">
      <c r="D2" s="361" t="s">
        <v>598</v>
      </c>
      <c r="E2" s="361"/>
      <c r="F2" s="361"/>
    </row>
    <row r="3" spans="1:9" ht="15.75" customHeight="1">
      <c r="D3" s="361" t="s">
        <v>875</v>
      </c>
      <c r="E3" s="361"/>
      <c r="F3" s="361"/>
    </row>
    <row r="4" spans="1:9" ht="15.75" customHeight="1">
      <c r="D4" s="361" t="s">
        <v>876</v>
      </c>
      <c r="E4" s="361"/>
      <c r="F4" s="361"/>
    </row>
    <row r="6" spans="1:9" ht="38.25" customHeight="1">
      <c r="A6" s="420" t="s">
        <v>853</v>
      </c>
      <c r="B6" s="420"/>
      <c r="C6" s="420"/>
      <c r="D6" s="420"/>
      <c r="E6" s="420"/>
      <c r="F6" s="420"/>
      <c r="G6" s="53"/>
      <c r="H6" s="53"/>
      <c r="I6" s="53"/>
    </row>
    <row r="7" spans="1:9" ht="15.75">
      <c r="A7" s="54"/>
      <c r="B7" s="54"/>
      <c r="C7" s="54"/>
    </row>
    <row r="8" spans="1:9">
      <c r="A8" s="55"/>
      <c r="B8" s="55"/>
      <c r="C8" s="56"/>
      <c r="E8" s="364" t="s">
        <v>97</v>
      </c>
      <c r="F8" s="364"/>
    </row>
    <row r="9" spans="1:9" ht="45" customHeight="1">
      <c r="A9" s="365" t="s">
        <v>371</v>
      </c>
      <c r="B9" s="366" t="s">
        <v>373</v>
      </c>
      <c r="C9" s="362" t="s">
        <v>372</v>
      </c>
      <c r="D9" s="367" t="s">
        <v>374</v>
      </c>
      <c r="E9" s="419" t="s">
        <v>375</v>
      </c>
      <c r="F9" s="419"/>
    </row>
    <row r="10" spans="1:9" ht="36" customHeight="1">
      <c r="A10" s="365"/>
      <c r="B10" s="366"/>
      <c r="C10" s="362"/>
      <c r="D10" s="367"/>
      <c r="E10" s="2" t="s">
        <v>376</v>
      </c>
      <c r="F10" s="2" t="s">
        <v>377</v>
      </c>
    </row>
    <row r="11" spans="1:9">
      <c r="A11" s="57">
        <v>1</v>
      </c>
      <c r="B11" s="57">
        <v>2</v>
      </c>
      <c r="C11" s="57">
        <v>3</v>
      </c>
      <c r="D11" s="58">
        <v>4</v>
      </c>
      <c r="E11" s="58">
        <v>5</v>
      </c>
      <c r="F11" s="58">
        <v>6</v>
      </c>
    </row>
    <row r="12" spans="1:9" ht="24.75" customHeight="1">
      <c r="A12" s="59">
        <v>4000</v>
      </c>
      <c r="B12" s="61" t="s">
        <v>382</v>
      </c>
      <c r="C12" s="60"/>
      <c r="D12" s="15">
        <v>250000</v>
      </c>
      <c r="E12" s="15">
        <v>0</v>
      </c>
      <c r="F12" s="15">
        <v>250000</v>
      </c>
      <c r="G12" s="243">
        <v>0</v>
      </c>
    </row>
    <row r="13" spans="1:9" ht="17.45" customHeight="1">
      <c r="A13" s="62"/>
      <c r="B13" s="64" t="s">
        <v>383</v>
      </c>
      <c r="C13" s="63"/>
      <c r="D13" s="65"/>
      <c r="E13" s="65"/>
      <c r="F13" s="20"/>
      <c r="G13" s="66"/>
      <c r="H13" s="67"/>
    </row>
    <row r="14" spans="1:9" ht="22.5" hidden="1" customHeight="1">
      <c r="A14" s="68">
        <v>4050</v>
      </c>
      <c r="B14" s="70" t="s">
        <v>386</v>
      </c>
      <c r="C14" s="69" t="s">
        <v>361</v>
      </c>
      <c r="D14" s="71">
        <v>0</v>
      </c>
      <c r="E14" s="71">
        <v>0</v>
      </c>
      <c r="F14" s="71">
        <v>0</v>
      </c>
      <c r="G14" s="72"/>
      <c r="H14" s="72"/>
      <c r="I14" s="66"/>
    </row>
    <row r="15" spans="1:9" hidden="1">
      <c r="A15" s="62"/>
      <c r="B15" s="64" t="s">
        <v>383</v>
      </c>
      <c r="C15" s="63"/>
      <c r="D15" s="65"/>
      <c r="E15" s="65"/>
      <c r="F15" s="65"/>
      <c r="G15" s="72"/>
      <c r="H15" s="72"/>
      <c r="I15" s="73"/>
    </row>
    <row r="16" spans="1:9" ht="17.25" hidden="1" customHeight="1">
      <c r="A16" s="74">
        <v>4100</v>
      </c>
      <c r="B16" s="76" t="s">
        <v>387</v>
      </c>
      <c r="C16" s="75" t="s">
        <v>361</v>
      </c>
      <c r="D16" s="21">
        <v>0</v>
      </c>
      <c r="E16" s="21">
        <v>0</v>
      </c>
      <c r="F16" s="21">
        <v>0</v>
      </c>
      <c r="G16" s="72"/>
      <c r="H16" s="72"/>
      <c r="I16" s="73"/>
    </row>
    <row r="17" spans="1:9" hidden="1">
      <c r="A17" s="62"/>
      <c r="B17" s="64" t="s">
        <v>383</v>
      </c>
      <c r="C17" s="63"/>
      <c r="D17" s="65"/>
      <c r="E17" s="65"/>
      <c r="F17" s="65"/>
      <c r="G17" s="72"/>
      <c r="H17" s="72"/>
      <c r="I17" s="73"/>
    </row>
    <row r="18" spans="1:9" ht="27" hidden="1">
      <c r="A18" s="77">
        <v>4110</v>
      </c>
      <c r="B18" s="79" t="s">
        <v>388</v>
      </c>
      <c r="C18" s="78" t="s">
        <v>361</v>
      </c>
      <c r="D18" s="23">
        <v>0</v>
      </c>
      <c r="E18" s="23">
        <v>0</v>
      </c>
      <c r="F18" s="23">
        <v>0</v>
      </c>
    </row>
    <row r="19" spans="1:9" hidden="1">
      <c r="A19" s="57"/>
      <c r="B19" s="64" t="s">
        <v>110</v>
      </c>
      <c r="C19" s="80"/>
      <c r="D19" s="65"/>
      <c r="E19" s="65"/>
      <c r="F19" s="81"/>
    </row>
    <row r="20" spans="1:9" ht="21" hidden="1" customHeight="1">
      <c r="A20" s="82">
        <v>4111</v>
      </c>
      <c r="B20" s="84" t="s">
        <v>112</v>
      </c>
      <c r="C20" s="83">
        <v>4111</v>
      </c>
      <c r="D20" s="33">
        <v>0</v>
      </c>
      <c r="E20" s="33">
        <v>0</v>
      </c>
      <c r="F20" s="33"/>
    </row>
    <row r="21" spans="1:9" ht="29.25" hidden="1" customHeight="1">
      <c r="A21" s="82">
        <v>4112</v>
      </c>
      <c r="B21" s="84" t="s">
        <v>113</v>
      </c>
      <c r="C21" s="85">
        <v>4112</v>
      </c>
      <c r="D21" s="33">
        <v>0</v>
      </c>
      <c r="E21" s="33">
        <v>0</v>
      </c>
      <c r="F21" s="33">
        <v>0</v>
      </c>
    </row>
    <row r="22" spans="1:9" ht="25.5" hidden="1">
      <c r="A22" s="74">
        <v>4200</v>
      </c>
      <c r="B22" s="86" t="s">
        <v>389</v>
      </c>
      <c r="C22" s="75" t="s">
        <v>361</v>
      </c>
      <c r="D22" s="21">
        <v>0</v>
      </c>
      <c r="E22" s="21">
        <v>0</v>
      </c>
      <c r="F22" s="21">
        <v>0</v>
      </c>
    </row>
    <row r="23" spans="1:9" hidden="1">
      <c r="A23" s="62"/>
      <c r="B23" s="64" t="s">
        <v>383</v>
      </c>
      <c r="C23" s="63"/>
      <c r="D23" s="65"/>
      <c r="E23" s="65"/>
      <c r="F23" s="65"/>
    </row>
    <row r="24" spans="1:9" ht="13.5" hidden="1">
      <c r="A24" s="77">
        <v>4210</v>
      </c>
      <c r="B24" s="87" t="s">
        <v>390</v>
      </c>
      <c r="C24" s="78" t="s">
        <v>361</v>
      </c>
      <c r="D24" s="23">
        <v>0</v>
      </c>
      <c r="E24" s="23">
        <v>0</v>
      </c>
      <c r="F24" s="23">
        <v>0</v>
      </c>
    </row>
    <row r="25" spans="1:9" hidden="1">
      <c r="A25" s="57"/>
      <c r="B25" s="64" t="s">
        <v>110</v>
      </c>
      <c r="C25" s="80"/>
      <c r="D25" s="65"/>
      <c r="E25" s="65"/>
      <c r="F25" s="65"/>
    </row>
    <row r="26" spans="1:9" ht="16.5" hidden="1" customHeight="1">
      <c r="A26" s="82">
        <v>4212</v>
      </c>
      <c r="B26" s="84" t="s">
        <v>114</v>
      </c>
      <c r="C26" s="85">
        <v>4212</v>
      </c>
      <c r="D26" s="33">
        <v>0</v>
      </c>
      <c r="E26" s="33">
        <v>0</v>
      </c>
      <c r="F26" s="33"/>
    </row>
    <row r="27" spans="1:9" ht="16.5" hidden="1" customHeight="1">
      <c r="A27" s="82">
        <v>4213</v>
      </c>
      <c r="B27" s="84" t="s">
        <v>115</v>
      </c>
      <c r="C27" s="85">
        <v>4213</v>
      </c>
      <c r="D27" s="33">
        <v>0</v>
      </c>
      <c r="E27" s="33">
        <v>0</v>
      </c>
      <c r="F27" s="33"/>
    </row>
    <row r="28" spans="1:9" ht="16.5" hidden="1" customHeight="1">
      <c r="A28" s="82">
        <v>4214</v>
      </c>
      <c r="B28" s="84" t="s">
        <v>116</v>
      </c>
      <c r="C28" s="85">
        <v>4214</v>
      </c>
      <c r="D28" s="33">
        <v>0</v>
      </c>
      <c r="E28" s="33">
        <v>0</v>
      </c>
      <c r="F28" s="33"/>
    </row>
    <row r="29" spans="1:9" ht="16.5" hidden="1" customHeight="1">
      <c r="A29" s="82">
        <v>4215</v>
      </c>
      <c r="B29" s="84" t="s">
        <v>117</v>
      </c>
      <c r="C29" s="85">
        <v>4215</v>
      </c>
      <c r="D29" s="33">
        <v>0</v>
      </c>
      <c r="E29" s="33">
        <v>0</v>
      </c>
      <c r="F29" s="33"/>
    </row>
    <row r="30" spans="1:9" ht="16.5" hidden="1" customHeight="1">
      <c r="A30" s="82">
        <v>4216</v>
      </c>
      <c r="B30" s="84" t="s">
        <v>118</v>
      </c>
      <c r="C30" s="85">
        <v>4216</v>
      </c>
      <c r="D30" s="33">
        <v>0</v>
      </c>
      <c r="E30" s="33">
        <v>0</v>
      </c>
      <c r="F30" s="33"/>
    </row>
    <row r="31" spans="1:9" ht="27" hidden="1">
      <c r="A31" s="77">
        <v>4220</v>
      </c>
      <c r="B31" s="87" t="s">
        <v>391</v>
      </c>
      <c r="C31" s="78" t="s">
        <v>361</v>
      </c>
      <c r="D31" s="23">
        <v>0</v>
      </c>
      <c r="E31" s="23">
        <v>0</v>
      </c>
      <c r="F31" s="23">
        <v>0</v>
      </c>
    </row>
    <row r="32" spans="1:9" hidden="1">
      <c r="A32" s="57"/>
      <c r="B32" s="64" t="s">
        <v>110</v>
      </c>
      <c r="C32" s="80"/>
      <c r="D32" s="65"/>
      <c r="E32" s="65"/>
      <c r="F32" s="65"/>
    </row>
    <row r="33" spans="1:6" ht="16.5" hidden="1" customHeight="1">
      <c r="A33" s="82">
        <v>4221</v>
      </c>
      <c r="B33" s="84" t="s">
        <v>392</v>
      </c>
      <c r="C33" s="82">
        <v>4221</v>
      </c>
      <c r="D33" s="33">
        <v>0</v>
      </c>
      <c r="E33" s="33">
        <v>0</v>
      </c>
      <c r="F33" s="33"/>
    </row>
    <row r="34" spans="1:6" ht="16.5" hidden="1" customHeight="1">
      <c r="A34" s="82">
        <v>4222</v>
      </c>
      <c r="B34" s="84" t="s">
        <v>119</v>
      </c>
      <c r="C34" s="85">
        <v>4222</v>
      </c>
      <c r="D34" s="33">
        <v>0</v>
      </c>
      <c r="E34" s="33">
        <v>0</v>
      </c>
      <c r="F34" s="33">
        <v>0</v>
      </c>
    </row>
    <row r="35" spans="1:6" ht="27" hidden="1">
      <c r="A35" s="77">
        <v>4230</v>
      </c>
      <c r="B35" s="87" t="s">
        <v>393</v>
      </c>
      <c r="C35" s="78" t="s">
        <v>361</v>
      </c>
      <c r="D35" s="23">
        <v>0</v>
      </c>
      <c r="E35" s="23">
        <v>0</v>
      </c>
      <c r="F35" s="23">
        <v>0</v>
      </c>
    </row>
    <row r="36" spans="1:6" hidden="1">
      <c r="A36" s="57"/>
      <c r="B36" s="64" t="s">
        <v>110</v>
      </c>
      <c r="C36" s="80"/>
      <c r="D36" s="65"/>
      <c r="E36" s="65"/>
      <c r="F36" s="65"/>
    </row>
    <row r="37" spans="1:6" ht="17.25" hidden="1" customHeight="1">
      <c r="A37" s="82">
        <v>4231</v>
      </c>
      <c r="B37" s="84" t="s">
        <v>120</v>
      </c>
      <c r="C37" s="85">
        <v>4231</v>
      </c>
      <c r="D37" s="33">
        <v>0</v>
      </c>
      <c r="E37" s="33">
        <v>0</v>
      </c>
      <c r="F37" s="33">
        <v>0</v>
      </c>
    </row>
    <row r="38" spans="1:6" ht="17.25" hidden="1" customHeight="1">
      <c r="A38" s="82">
        <v>4232</v>
      </c>
      <c r="B38" s="84" t="s">
        <v>121</v>
      </c>
      <c r="C38" s="85">
        <v>4232</v>
      </c>
      <c r="D38" s="33">
        <v>0</v>
      </c>
      <c r="E38" s="33">
        <v>0</v>
      </c>
      <c r="F38" s="33"/>
    </row>
    <row r="39" spans="1:6" ht="29.25" hidden="1" customHeight="1">
      <c r="A39" s="82">
        <v>4233</v>
      </c>
      <c r="B39" s="84" t="s">
        <v>394</v>
      </c>
      <c r="C39" s="85">
        <v>4233</v>
      </c>
      <c r="D39" s="33">
        <v>0</v>
      </c>
      <c r="E39" s="33">
        <v>0</v>
      </c>
      <c r="F39" s="33"/>
    </row>
    <row r="40" spans="1:6" ht="17.25" hidden="1" customHeight="1">
      <c r="A40" s="82">
        <v>4234</v>
      </c>
      <c r="B40" s="84" t="s">
        <v>122</v>
      </c>
      <c r="C40" s="85">
        <v>4234</v>
      </c>
      <c r="D40" s="33">
        <v>0</v>
      </c>
      <c r="E40" s="33">
        <v>0</v>
      </c>
      <c r="F40" s="33"/>
    </row>
    <row r="41" spans="1:6" ht="17.25" hidden="1" customHeight="1">
      <c r="A41" s="82">
        <v>4235</v>
      </c>
      <c r="B41" s="84" t="s">
        <v>123</v>
      </c>
      <c r="C41" s="85">
        <v>4235</v>
      </c>
      <c r="D41" s="33">
        <v>0</v>
      </c>
      <c r="E41" s="33">
        <v>0</v>
      </c>
      <c r="F41" s="33"/>
    </row>
    <row r="42" spans="1:6" ht="17.25" hidden="1" customHeight="1">
      <c r="A42" s="82">
        <v>4236</v>
      </c>
      <c r="B42" s="84" t="s">
        <v>614</v>
      </c>
      <c r="C42" s="85">
        <v>4236</v>
      </c>
      <c r="D42" s="33">
        <v>0</v>
      </c>
      <c r="E42" s="33"/>
      <c r="F42" s="33"/>
    </row>
    <row r="43" spans="1:6" ht="17.25" hidden="1" customHeight="1">
      <c r="A43" s="82">
        <v>4237</v>
      </c>
      <c r="B43" s="84" t="s">
        <v>124</v>
      </c>
      <c r="C43" s="85">
        <v>4237</v>
      </c>
      <c r="D43" s="33">
        <v>0</v>
      </c>
      <c r="E43" s="33">
        <v>0</v>
      </c>
      <c r="F43" s="33"/>
    </row>
    <row r="44" spans="1:6" ht="17.25" hidden="1" customHeight="1">
      <c r="A44" s="82">
        <v>4238</v>
      </c>
      <c r="B44" s="84" t="s">
        <v>125</v>
      </c>
      <c r="C44" s="85">
        <v>4239</v>
      </c>
      <c r="D44" s="33">
        <v>0</v>
      </c>
      <c r="E44" s="33">
        <v>0</v>
      </c>
      <c r="F44" s="33"/>
    </row>
    <row r="45" spans="1:6" ht="27" hidden="1">
      <c r="A45" s="77">
        <v>4240</v>
      </c>
      <c r="B45" s="87" t="s">
        <v>395</v>
      </c>
      <c r="C45" s="78" t="s">
        <v>361</v>
      </c>
      <c r="D45" s="23">
        <v>0</v>
      </c>
      <c r="E45" s="23">
        <v>0</v>
      </c>
      <c r="F45" s="23">
        <v>0</v>
      </c>
    </row>
    <row r="46" spans="1:6" hidden="1">
      <c r="A46" s="57"/>
      <c r="B46" s="64" t="s">
        <v>110</v>
      </c>
      <c r="C46" s="80"/>
      <c r="D46" s="65"/>
      <c r="E46" s="65"/>
      <c r="F46" s="65"/>
    </row>
    <row r="47" spans="1:6" ht="18.75" hidden="1" customHeight="1">
      <c r="A47" s="82">
        <v>4241</v>
      </c>
      <c r="B47" s="84" t="s">
        <v>396</v>
      </c>
      <c r="C47" s="85">
        <v>4241</v>
      </c>
      <c r="D47" s="33">
        <v>0</v>
      </c>
      <c r="E47" s="33">
        <v>0</v>
      </c>
      <c r="F47" s="33"/>
    </row>
    <row r="48" spans="1:6" ht="27" hidden="1">
      <c r="A48" s="77">
        <v>4250</v>
      </c>
      <c r="B48" s="87" t="s">
        <v>397</v>
      </c>
      <c r="C48" s="78" t="s">
        <v>361</v>
      </c>
      <c r="D48" s="23">
        <v>0</v>
      </c>
      <c r="E48" s="23">
        <v>0</v>
      </c>
      <c r="F48" s="23">
        <v>0</v>
      </c>
    </row>
    <row r="49" spans="1:6" hidden="1">
      <c r="A49" s="57"/>
      <c r="B49" s="64" t="s">
        <v>110</v>
      </c>
      <c r="C49" s="80"/>
      <c r="D49" s="65"/>
      <c r="E49" s="65"/>
      <c r="F49" s="65"/>
    </row>
    <row r="50" spans="1:6" ht="29.25" hidden="1" customHeight="1">
      <c r="A50" s="82">
        <v>4251</v>
      </c>
      <c r="B50" s="84" t="s">
        <v>142</v>
      </c>
      <c r="C50" s="85">
        <v>4251</v>
      </c>
      <c r="D50" s="33">
        <v>0</v>
      </c>
      <c r="E50" s="33">
        <v>0</v>
      </c>
      <c r="F50" s="33">
        <v>0</v>
      </c>
    </row>
    <row r="51" spans="1:6" ht="29.25" hidden="1" customHeight="1">
      <c r="A51" s="82">
        <v>4252</v>
      </c>
      <c r="B51" s="84" t="s">
        <v>127</v>
      </c>
      <c r="C51" s="85">
        <v>4252</v>
      </c>
      <c r="D51" s="33">
        <v>0</v>
      </c>
      <c r="E51" s="33">
        <v>0</v>
      </c>
      <c r="F51" s="33">
        <v>0</v>
      </c>
    </row>
    <row r="52" spans="1:6" ht="17.25" hidden="1" customHeight="1">
      <c r="A52" s="77">
        <v>4260</v>
      </c>
      <c r="B52" s="87" t="s">
        <v>398</v>
      </c>
      <c r="C52" s="78" t="s">
        <v>361</v>
      </c>
      <c r="D52" s="23">
        <v>0</v>
      </c>
      <c r="E52" s="23">
        <v>0</v>
      </c>
      <c r="F52" s="23">
        <v>0</v>
      </c>
    </row>
    <row r="53" spans="1:6" hidden="1">
      <c r="A53" s="57"/>
      <c r="B53" s="64" t="s">
        <v>110</v>
      </c>
      <c r="C53" s="80"/>
      <c r="D53" s="65"/>
      <c r="E53" s="65"/>
      <c r="F53" s="65"/>
    </row>
    <row r="54" spans="1:6" ht="17.25" hidden="1" customHeight="1">
      <c r="A54" s="82">
        <v>4261</v>
      </c>
      <c r="B54" s="84" t="s">
        <v>128</v>
      </c>
      <c r="C54" s="85">
        <v>4261</v>
      </c>
      <c r="D54" s="33">
        <v>0</v>
      </c>
      <c r="E54" s="33">
        <v>0</v>
      </c>
      <c r="F54" s="33"/>
    </row>
    <row r="55" spans="1:6" ht="17.25" hidden="1" customHeight="1">
      <c r="A55" s="82">
        <v>4264</v>
      </c>
      <c r="B55" s="88" t="s">
        <v>129</v>
      </c>
      <c r="C55" s="85">
        <v>4264</v>
      </c>
      <c r="D55" s="33">
        <v>0</v>
      </c>
      <c r="E55" s="33">
        <v>0</v>
      </c>
      <c r="F55" s="33">
        <v>0</v>
      </c>
    </row>
    <row r="56" spans="1:6" ht="17.25" hidden="1" customHeight="1">
      <c r="A56" s="82">
        <v>4267</v>
      </c>
      <c r="B56" s="88" t="s">
        <v>130</v>
      </c>
      <c r="C56" s="85">
        <v>4267</v>
      </c>
      <c r="D56" s="33">
        <v>0</v>
      </c>
      <c r="E56" s="33">
        <v>0</v>
      </c>
      <c r="F56" s="33">
        <v>0</v>
      </c>
    </row>
    <row r="57" spans="1:6" ht="17.25" hidden="1" customHeight="1">
      <c r="A57" s="82">
        <v>4268</v>
      </c>
      <c r="B57" s="88" t="s">
        <v>240</v>
      </c>
      <c r="C57" s="85">
        <v>4269</v>
      </c>
      <c r="D57" s="33">
        <v>0</v>
      </c>
      <c r="E57" s="33">
        <v>0</v>
      </c>
      <c r="F57" s="33"/>
    </row>
    <row r="58" spans="1:6" ht="21.75" hidden="1" customHeight="1">
      <c r="A58" s="74">
        <v>4400</v>
      </c>
      <c r="B58" s="89" t="s">
        <v>399</v>
      </c>
      <c r="C58" s="75" t="s">
        <v>361</v>
      </c>
      <c r="D58" s="21">
        <v>0</v>
      </c>
      <c r="E58" s="21">
        <v>0</v>
      </c>
      <c r="F58" s="21">
        <v>0</v>
      </c>
    </row>
    <row r="59" spans="1:6" hidden="1">
      <c r="A59" s="62"/>
      <c r="B59" s="64" t="s">
        <v>383</v>
      </c>
      <c r="C59" s="63"/>
      <c r="D59" s="81"/>
      <c r="E59" s="65"/>
      <c r="F59" s="65"/>
    </row>
    <row r="60" spans="1:6" ht="27" hidden="1">
      <c r="A60" s="77">
        <v>4410</v>
      </c>
      <c r="B60" s="90" t="s">
        <v>400</v>
      </c>
      <c r="C60" s="78" t="s">
        <v>361</v>
      </c>
      <c r="D60" s="23">
        <v>0</v>
      </c>
      <c r="E60" s="23">
        <v>0</v>
      </c>
      <c r="F60" s="23">
        <v>0</v>
      </c>
    </row>
    <row r="61" spans="1:6" hidden="1">
      <c r="A61" s="57"/>
      <c r="B61" s="64" t="s">
        <v>110</v>
      </c>
      <c r="C61" s="80"/>
      <c r="D61" s="65"/>
      <c r="E61" s="65"/>
      <c r="F61" s="65"/>
    </row>
    <row r="62" spans="1:6" ht="30.75" hidden="1" customHeight="1">
      <c r="A62" s="82">
        <v>4411</v>
      </c>
      <c r="B62" s="88" t="s">
        <v>217</v>
      </c>
      <c r="C62" s="85">
        <v>4511</v>
      </c>
      <c r="D62" s="33">
        <v>0</v>
      </c>
      <c r="E62" s="33">
        <v>0</v>
      </c>
      <c r="F62" s="33">
        <v>0</v>
      </c>
    </row>
    <row r="63" spans="1:6" ht="30.75" hidden="1" customHeight="1">
      <c r="A63" s="82">
        <v>4412</v>
      </c>
      <c r="B63" s="88" t="s">
        <v>230</v>
      </c>
      <c r="C63" s="85">
        <v>4512</v>
      </c>
      <c r="D63" s="33">
        <v>0</v>
      </c>
      <c r="E63" s="33">
        <v>0</v>
      </c>
      <c r="F63" s="33"/>
    </row>
    <row r="64" spans="1:6" ht="27" hidden="1">
      <c r="A64" s="77">
        <v>4420</v>
      </c>
      <c r="B64" s="90" t="s">
        <v>401</v>
      </c>
      <c r="C64" s="78" t="s">
        <v>361</v>
      </c>
      <c r="D64" s="23">
        <v>0</v>
      </c>
      <c r="E64" s="23">
        <v>0</v>
      </c>
      <c r="F64" s="23">
        <v>0</v>
      </c>
    </row>
    <row r="65" spans="1:6" hidden="1">
      <c r="A65" s="57"/>
      <c r="B65" s="64" t="s">
        <v>110</v>
      </c>
      <c r="C65" s="80"/>
      <c r="D65" s="65"/>
      <c r="E65" s="65"/>
      <c r="F65" s="65"/>
    </row>
    <row r="66" spans="1:6" ht="30" hidden="1" customHeight="1">
      <c r="A66" s="82">
        <v>4421</v>
      </c>
      <c r="B66" s="88" t="s">
        <v>267</v>
      </c>
      <c r="C66" s="85">
        <v>4521</v>
      </c>
      <c r="D66" s="33">
        <v>0</v>
      </c>
      <c r="E66" s="33">
        <v>0</v>
      </c>
      <c r="F66" s="33"/>
    </row>
    <row r="67" spans="1:6" ht="15.75" hidden="1" customHeight="1">
      <c r="A67" s="74">
        <v>4500</v>
      </c>
      <c r="B67" s="89" t="s">
        <v>402</v>
      </c>
      <c r="C67" s="75" t="s">
        <v>361</v>
      </c>
      <c r="D67" s="21">
        <v>0</v>
      </c>
      <c r="E67" s="21">
        <v>0</v>
      </c>
      <c r="F67" s="21">
        <v>0</v>
      </c>
    </row>
    <row r="68" spans="1:6" hidden="1">
      <c r="A68" s="62"/>
      <c r="B68" s="64" t="s">
        <v>383</v>
      </c>
      <c r="C68" s="63"/>
      <c r="D68" s="65"/>
      <c r="E68" s="65"/>
      <c r="F68" s="65"/>
    </row>
    <row r="69" spans="1:6" ht="27" hidden="1">
      <c r="A69" s="77">
        <v>4520</v>
      </c>
      <c r="B69" s="90" t="s">
        <v>403</v>
      </c>
      <c r="C69" s="78" t="s">
        <v>361</v>
      </c>
      <c r="D69" s="23">
        <v>0</v>
      </c>
      <c r="E69" s="23">
        <v>0</v>
      </c>
      <c r="F69" s="23">
        <v>0</v>
      </c>
    </row>
    <row r="70" spans="1:6" hidden="1">
      <c r="A70" s="57"/>
      <c r="B70" s="64" t="s">
        <v>110</v>
      </c>
      <c r="C70" s="80"/>
      <c r="D70" s="65"/>
      <c r="E70" s="65"/>
      <c r="F70" s="65"/>
    </row>
    <row r="71" spans="1:6" ht="32.25" hidden="1" customHeight="1">
      <c r="A71" s="82">
        <v>4522</v>
      </c>
      <c r="B71" s="88" t="s">
        <v>404</v>
      </c>
      <c r="C71" s="85">
        <v>4622</v>
      </c>
      <c r="D71" s="33">
        <v>0</v>
      </c>
      <c r="E71" s="33">
        <v>0</v>
      </c>
      <c r="F71" s="33">
        <v>0</v>
      </c>
    </row>
    <row r="72" spans="1:6" ht="27" hidden="1">
      <c r="A72" s="77">
        <v>4530</v>
      </c>
      <c r="B72" s="90" t="s">
        <v>405</v>
      </c>
      <c r="C72" s="78" t="s">
        <v>361</v>
      </c>
      <c r="D72" s="23">
        <v>0</v>
      </c>
      <c r="E72" s="23">
        <v>0</v>
      </c>
      <c r="F72" s="23">
        <v>0</v>
      </c>
    </row>
    <row r="73" spans="1:6" hidden="1">
      <c r="A73" s="57"/>
      <c r="B73" s="64" t="s">
        <v>110</v>
      </c>
      <c r="C73" s="80"/>
      <c r="D73" s="65"/>
      <c r="E73" s="65"/>
      <c r="F73" s="65"/>
    </row>
    <row r="74" spans="1:6" ht="31.5" hidden="1" customHeight="1">
      <c r="A74" s="82">
        <v>4531</v>
      </c>
      <c r="B74" s="92" t="s">
        <v>215</v>
      </c>
      <c r="C74" s="91">
        <v>4637</v>
      </c>
      <c r="D74" s="33">
        <v>0</v>
      </c>
      <c r="E74" s="33">
        <v>0</v>
      </c>
      <c r="F74" s="33">
        <v>0</v>
      </c>
    </row>
    <row r="75" spans="1:6" ht="31.5" hidden="1" customHeight="1">
      <c r="A75" s="82">
        <v>4532</v>
      </c>
      <c r="B75" s="92" t="s">
        <v>241</v>
      </c>
      <c r="C75" s="91">
        <v>4638</v>
      </c>
      <c r="D75" s="33">
        <v>0</v>
      </c>
      <c r="E75" s="33">
        <v>0</v>
      </c>
      <c r="F75" s="33">
        <v>0</v>
      </c>
    </row>
    <row r="76" spans="1:6" ht="17.25" hidden="1" customHeight="1">
      <c r="A76" s="82">
        <v>4533</v>
      </c>
      <c r="B76" s="93" t="s">
        <v>167</v>
      </c>
      <c r="C76" s="85">
        <v>4639</v>
      </c>
      <c r="D76" s="33">
        <v>0</v>
      </c>
      <c r="E76" s="33">
        <v>0</v>
      </c>
      <c r="F76" s="33">
        <v>0</v>
      </c>
    </row>
    <row r="77" spans="1:6" ht="25.5" hidden="1">
      <c r="A77" s="77">
        <v>4540</v>
      </c>
      <c r="B77" s="94" t="s">
        <v>406</v>
      </c>
      <c r="C77" s="78" t="s">
        <v>361</v>
      </c>
      <c r="D77" s="23">
        <v>0</v>
      </c>
      <c r="E77" s="23">
        <v>0</v>
      </c>
      <c r="F77" s="23">
        <v>0</v>
      </c>
    </row>
    <row r="78" spans="1:6" hidden="1">
      <c r="A78" s="95"/>
      <c r="B78" s="64" t="s">
        <v>110</v>
      </c>
      <c r="C78" s="13"/>
      <c r="D78" s="20"/>
      <c r="E78" s="20"/>
      <c r="F78" s="20"/>
    </row>
    <row r="79" spans="1:6" ht="30" hidden="1" customHeight="1">
      <c r="A79" s="82">
        <v>4541</v>
      </c>
      <c r="B79" s="93" t="s">
        <v>776</v>
      </c>
      <c r="C79" s="85">
        <v>4655</v>
      </c>
      <c r="D79" s="33">
        <v>0</v>
      </c>
      <c r="E79" s="33">
        <v>0</v>
      </c>
      <c r="F79" s="33">
        <v>0</v>
      </c>
    </row>
    <row r="80" spans="1:6" ht="30" hidden="1" customHeight="1">
      <c r="A80" s="82">
        <v>4542</v>
      </c>
      <c r="B80" s="93" t="s">
        <v>407</v>
      </c>
      <c r="C80" s="85">
        <v>4656</v>
      </c>
      <c r="D80" s="33">
        <v>0</v>
      </c>
      <c r="E80" s="33">
        <v>0</v>
      </c>
      <c r="F80" s="33">
        <v>0</v>
      </c>
    </row>
    <row r="81" spans="1:6" ht="19.5" hidden="1" customHeight="1">
      <c r="A81" s="82">
        <v>4543</v>
      </c>
      <c r="B81" s="93" t="s">
        <v>408</v>
      </c>
      <c r="C81" s="85">
        <v>4657</v>
      </c>
      <c r="D81" s="33">
        <v>0</v>
      </c>
      <c r="E81" s="33">
        <v>0</v>
      </c>
      <c r="F81" s="33">
        <v>0</v>
      </c>
    </row>
    <row r="82" spans="1:6" ht="27" hidden="1">
      <c r="A82" s="74">
        <v>4600</v>
      </c>
      <c r="B82" s="96" t="s">
        <v>409</v>
      </c>
      <c r="C82" s="75" t="s">
        <v>361</v>
      </c>
      <c r="D82" s="21">
        <v>0</v>
      </c>
      <c r="E82" s="21">
        <v>0</v>
      </c>
      <c r="F82" s="21">
        <v>0</v>
      </c>
    </row>
    <row r="83" spans="1:6" hidden="1">
      <c r="A83" s="62"/>
      <c r="B83" s="64" t="s">
        <v>383</v>
      </c>
      <c r="C83" s="63"/>
      <c r="D83" s="65"/>
      <c r="E83" s="65"/>
      <c r="F83" s="65"/>
    </row>
    <row r="84" spans="1:6" ht="27" hidden="1">
      <c r="A84" s="77">
        <v>4630</v>
      </c>
      <c r="B84" s="90" t="s">
        <v>410</v>
      </c>
      <c r="C84" s="78" t="s">
        <v>361</v>
      </c>
      <c r="D84" s="97">
        <v>0</v>
      </c>
      <c r="E84" s="23">
        <v>0</v>
      </c>
      <c r="F84" s="23">
        <v>0</v>
      </c>
    </row>
    <row r="85" spans="1:6" hidden="1">
      <c r="A85" s="57"/>
      <c r="B85" s="64" t="s">
        <v>110</v>
      </c>
      <c r="C85" s="80"/>
      <c r="D85" s="65"/>
      <c r="E85" s="65"/>
      <c r="F85" s="65"/>
    </row>
    <row r="86" spans="1:6" ht="28.5" hidden="1" customHeight="1">
      <c r="A86" s="82">
        <v>4632</v>
      </c>
      <c r="B86" s="88" t="s">
        <v>774</v>
      </c>
      <c r="C86" s="85">
        <v>4727</v>
      </c>
      <c r="D86" s="33">
        <v>0</v>
      </c>
      <c r="E86" s="33">
        <v>0</v>
      </c>
      <c r="F86" s="33">
        <v>0</v>
      </c>
    </row>
    <row r="87" spans="1:6" ht="19.899999999999999" hidden="1" customHeight="1">
      <c r="A87" s="82">
        <v>4633</v>
      </c>
      <c r="B87" s="88" t="s">
        <v>739</v>
      </c>
      <c r="C87" s="85">
        <v>4728</v>
      </c>
      <c r="D87" s="33">
        <v>0</v>
      </c>
      <c r="E87" s="33">
        <v>0</v>
      </c>
      <c r="F87" s="33"/>
    </row>
    <row r="88" spans="1:6" ht="15" hidden="1" customHeight="1">
      <c r="A88" s="82">
        <v>4634</v>
      </c>
      <c r="B88" s="88" t="s">
        <v>348</v>
      </c>
      <c r="C88" s="85">
        <v>4729</v>
      </c>
      <c r="D88" s="33">
        <v>0</v>
      </c>
      <c r="E88" s="33">
        <v>0</v>
      </c>
      <c r="F88" s="33">
        <v>0</v>
      </c>
    </row>
    <row r="89" spans="1:6" ht="16.5" hidden="1" customHeight="1">
      <c r="A89" s="74">
        <v>4700</v>
      </c>
      <c r="B89" s="98" t="s">
        <v>411</v>
      </c>
      <c r="C89" s="75" t="s">
        <v>361</v>
      </c>
      <c r="D89" s="21">
        <v>0</v>
      </c>
      <c r="E89" s="21">
        <v>0</v>
      </c>
      <c r="F89" s="21">
        <v>0</v>
      </c>
    </row>
    <row r="90" spans="1:6" hidden="1">
      <c r="A90" s="62"/>
      <c r="B90" s="64" t="s">
        <v>383</v>
      </c>
      <c r="C90" s="63"/>
      <c r="D90" s="65"/>
      <c r="E90" s="65"/>
      <c r="F90" s="65"/>
    </row>
    <row r="91" spans="1:6" ht="27" hidden="1">
      <c r="A91" s="77">
        <v>4710</v>
      </c>
      <c r="B91" s="87" t="s">
        <v>412</v>
      </c>
      <c r="C91" s="78" t="s">
        <v>361</v>
      </c>
      <c r="D91" s="23">
        <v>0</v>
      </c>
      <c r="E91" s="23">
        <v>0</v>
      </c>
      <c r="F91" s="23">
        <v>0</v>
      </c>
    </row>
    <row r="92" spans="1:6" hidden="1">
      <c r="A92" s="57"/>
      <c r="B92" s="64" t="s">
        <v>110</v>
      </c>
      <c r="C92" s="80"/>
      <c r="D92" s="65"/>
      <c r="E92" s="65"/>
      <c r="F92" s="65"/>
    </row>
    <row r="93" spans="1:6" ht="30.75" hidden="1" customHeight="1">
      <c r="A93" s="82">
        <v>4712</v>
      </c>
      <c r="B93" s="88" t="s">
        <v>219</v>
      </c>
      <c r="C93" s="85">
        <v>4819</v>
      </c>
      <c r="D93" s="33">
        <v>0</v>
      </c>
      <c r="E93" s="33">
        <v>0</v>
      </c>
      <c r="F93" s="33"/>
    </row>
    <row r="94" spans="1:6" ht="54" hidden="1">
      <c r="A94" s="77">
        <v>4720</v>
      </c>
      <c r="B94" s="90" t="s">
        <v>413</v>
      </c>
      <c r="C94" s="78" t="s">
        <v>361</v>
      </c>
      <c r="D94" s="99">
        <v>0</v>
      </c>
      <c r="E94" s="99">
        <v>0</v>
      </c>
      <c r="F94" s="99">
        <v>0</v>
      </c>
    </row>
    <row r="95" spans="1:6" hidden="1">
      <c r="A95" s="57"/>
      <c r="B95" s="64" t="s">
        <v>110</v>
      </c>
      <c r="C95" s="80"/>
      <c r="D95" s="65"/>
      <c r="E95" s="65"/>
      <c r="F95" s="65"/>
    </row>
    <row r="96" spans="1:6" ht="19.5" hidden="1" customHeight="1">
      <c r="A96" s="82">
        <v>4722</v>
      </c>
      <c r="B96" s="88" t="s">
        <v>764</v>
      </c>
      <c r="C96" s="85">
        <v>4822</v>
      </c>
      <c r="D96" s="33">
        <v>0</v>
      </c>
      <c r="E96" s="33">
        <v>0</v>
      </c>
      <c r="F96" s="33">
        <v>0</v>
      </c>
    </row>
    <row r="97" spans="1:6" ht="19.5" hidden="1" customHeight="1">
      <c r="A97" s="82">
        <v>4723</v>
      </c>
      <c r="B97" s="88" t="s">
        <v>133</v>
      </c>
      <c r="C97" s="85">
        <v>4823</v>
      </c>
      <c r="D97" s="33">
        <v>0</v>
      </c>
      <c r="E97" s="33">
        <v>0</v>
      </c>
      <c r="F97" s="33"/>
    </row>
    <row r="98" spans="1:6" ht="18" hidden="1" customHeight="1">
      <c r="A98" s="77">
        <v>4760</v>
      </c>
      <c r="B98" s="90" t="s">
        <v>414</v>
      </c>
      <c r="C98" s="78" t="s">
        <v>361</v>
      </c>
      <c r="D98" s="99">
        <v>0</v>
      </c>
      <c r="E98" s="99">
        <v>0</v>
      </c>
      <c r="F98" s="99">
        <v>0</v>
      </c>
    </row>
    <row r="99" spans="1:6" hidden="1">
      <c r="A99" s="57"/>
      <c r="B99" s="64" t="s">
        <v>110</v>
      </c>
      <c r="C99" s="80"/>
      <c r="D99" s="65"/>
      <c r="E99" s="65"/>
      <c r="F99" s="65"/>
    </row>
    <row r="100" spans="1:6" ht="16.5" hidden="1" customHeight="1">
      <c r="A100" s="82">
        <v>4761</v>
      </c>
      <c r="B100" s="88" t="s">
        <v>134</v>
      </c>
      <c r="C100" s="85">
        <v>4861</v>
      </c>
      <c r="D100" s="33">
        <v>0</v>
      </c>
      <c r="E100" s="33">
        <v>0</v>
      </c>
      <c r="F100" s="33">
        <v>0</v>
      </c>
    </row>
    <row r="101" spans="1:6" ht="16.5" hidden="1" customHeight="1">
      <c r="A101" s="77">
        <v>4770</v>
      </c>
      <c r="B101" s="90" t="s">
        <v>415</v>
      </c>
      <c r="C101" s="78" t="s">
        <v>361</v>
      </c>
      <c r="D101" s="99">
        <v>0</v>
      </c>
      <c r="E101" s="99">
        <v>0</v>
      </c>
      <c r="F101" s="99">
        <v>0</v>
      </c>
    </row>
    <row r="102" spans="1:6" hidden="1">
      <c r="A102" s="57"/>
      <c r="B102" s="64" t="s">
        <v>110</v>
      </c>
      <c r="C102" s="80"/>
      <c r="D102" s="65"/>
      <c r="E102" s="65"/>
      <c r="F102" s="65"/>
    </row>
    <row r="103" spans="1:6" ht="17.25" hidden="1" customHeight="1">
      <c r="A103" s="82">
        <v>4771</v>
      </c>
      <c r="B103" s="100" t="s">
        <v>416</v>
      </c>
      <c r="C103" s="85">
        <v>4891</v>
      </c>
      <c r="D103" s="33">
        <v>0</v>
      </c>
      <c r="E103" s="33">
        <v>0</v>
      </c>
      <c r="F103" s="33">
        <v>0</v>
      </c>
    </row>
    <row r="104" spans="1:6" ht="42.75" hidden="1" customHeight="1">
      <c r="A104" s="82">
        <v>4772</v>
      </c>
      <c r="B104" s="88" t="s">
        <v>417</v>
      </c>
      <c r="C104" s="101" t="s">
        <v>361</v>
      </c>
      <c r="D104" s="33">
        <v>0</v>
      </c>
      <c r="E104" s="33">
        <v>0</v>
      </c>
      <c r="F104" s="33">
        <v>0</v>
      </c>
    </row>
    <row r="105" spans="1:6" s="55" customFormat="1" ht="28.5">
      <c r="A105" s="68">
        <v>5000</v>
      </c>
      <c r="B105" s="103" t="s">
        <v>418</v>
      </c>
      <c r="C105" s="102" t="s">
        <v>361</v>
      </c>
      <c r="D105" s="238">
        <v>250000</v>
      </c>
      <c r="E105" s="238">
        <v>0</v>
      </c>
      <c r="F105" s="238">
        <v>250000</v>
      </c>
    </row>
    <row r="106" spans="1:6">
      <c r="A106" s="62"/>
      <c r="B106" s="64" t="s">
        <v>383</v>
      </c>
      <c r="C106" s="63"/>
      <c r="D106" s="65"/>
      <c r="E106" s="65"/>
      <c r="F106" s="65"/>
    </row>
    <row r="107" spans="1:6" ht="20.25" customHeight="1">
      <c r="A107" s="74">
        <v>5100</v>
      </c>
      <c r="B107" s="89" t="s">
        <v>419</v>
      </c>
      <c r="C107" s="75" t="s">
        <v>361</v>
      </c>
      <c r="D107" s="21">
        <v>250000</v>
      </c>
      <c r="E107" s="21">
        <v>0</v>
      </c>
      <c r="F107" s="21">
        <v>250000</v>
      </c>
    </row>
    <row r="108" spans="1:6">
      <c r="A108" s="62"/>
      <c r="B108" s="64" t="s">
        <v>383</v>
      </c>
      <c r="C108" s="63"/>
      <c r="D108" s="65"/>
      <c r="E108" s="65"/>
      <c r="F108" s="65"/>
    </row>
    <row r="109" spans="1:6" ht="18.75" customHeight="1">
      <c r="A109" s="77">
        <v>5110</v>
      </c>
      <c r="B109" s="90" t="s">
        <v>420</v>
      </c>
      <c r="C109" s="78" t="s">
        <v>361</v>
      </c>
      <c r="D109" s="23">
        <v>250000</v>
      </c>
      <c r="E109" s="23">
        <v>0</v>
      </c>
      <c r="F109" s="23">
        <v>250000</v>
      </c>
    </row>
    <row r="110" spans="1:6" ht="13.5" customHeight="1">
      <c r="A110" s="57"/>
      <c r="B110" s="64" t="s">
        <v>110</v>
      </c>
      <c r="C110" s="80"/>
      <c r="D110" s="65"/>
      <c r="E110" s="65"/>
      <c r="F110" s="65"/>
    </row>
    <row r="111" spans="1:6" ht="18" hidden="1" customHeight="1">
      <c r="A111" s="82">
        <v>5111</v>
      </c>
      <c r="B111" s="88" t="s">
        <v>421</v>
      </c>
      <c r="C111" s="85">
        <v>5111</v>
      </c>
      <c r="D111" s="33">
        <v>0</v>
      </c>
      <c r="E111" s="105">
        <v>0</v>
      </c>
      <c r="F111" s="244">
        <v>0</v>
      </c>
    </row>
    <row r="112" spans="1:6" ht="18" hidden="1" customHeight="1">
      <c r="A112" s="82">
        <v>5112</v>
      </c>
      <c r="B112" s="88" t="s">
        <v>173</v>
      </c>
      <c r="C112" s="85">
        <v>5112</v>
      </c>
      <c r="D112" s="33">
        <v>0</v>
      </c>
      <c r="E112" s="244">
        <v>0</v>
      </c>
      <c r="F112" s="244">
        <v>0</v>
      </c>
    </row>
    <row r="113" spans="1:6" ht="18" customHeight="1">
      <c r="A113" s="82">
        <v>5113</v>
      </c>
      <c r="B113" s="88" t="s">
        <v>174</v>
      </c>
      <c r="C113" s="85">
        <v>5113</v>
      </c>
      <c r="D113" s="33">
        <v>250000</v>
      </c>
      <c r="E113" s="244">
        <v>0</v>
      </c>
      <c r="F113" s="244">
        <v>250000</v>
      </c>
    </row>
    <row r="114" spans="1:6" ht="19.5" hidden="1" customHeight="1">
      <c r="A114" s="77">
        <v>5120</v>
      </c>
      <c r="B114" s="90" t="s">
        <v>422</v>
      </c>
      <c r="C114" s="78" t="s">
        <v>361</v>
      </c>
      <c r="D114" s="23">
        <v>0</v>
      </c>
      <c r="E114" s="23">
        <v>0</v>
      </c>
      <c r="F114" s="23">
        <v>0</v>
      </c>
    </row>
    <row r="115" spans="1:6" hidden="1">
      <c r="A115" s="57"/>
      <c r="B115" s="106" t="s">
        <v>110</v>
      </c>
      <c r="C115" s="80"/>
      <c r="D115" s="65"/>
      <c r="E115" s="65"/>
      <c r="F115" s="65"/>
    </row>
    <row r="116" spans="1:6" ht="17.25" hidden="1" customHeight="1">
      <c r="A116" s="82">
        <v>5121</v>
      </c>
      <c r="B116" s="88" t="s">
        <v>423</v>
      </c>
      <c r="C116" s="85">
        <v>5121</v>
      </c>
      <c r="D116" s="33">
        <v>0</v>
      </c>
      <c r="E116" s="105">
        <v>0</v>
      </c>
      <c r="F116" s="244">
        <v>0</v>
      </c>
    </row>
    <row r="117" spans="1:6" ht="17.25" hidden="1" customHeight="1">
      <c r="A117" s="82">
        <v>5122</v>
      </c>
      <c r="B117" s="88" t="s">
        <v>332</v>
      </c>
      <c r="C117" s="85">
        <v>5122</v>
      </c>
      <c r="D117" s="33">
        <v>0</v>
      </c>
      <c r="E117" s="244">
        <v>0</v>
      </c>
      <c r="F117" s="244">
        <v>0</v>
      </c>
    </row>
    <row r="118" spans="1:6" ht="17.25" hidden="1" customHeight="1">
      <c r="A118" s="82">
        <v>5123</v>
      </c>
      <c r="B118" s="88" t="s">
        <v>424</v>
      </c>
      <c r="C118" s="85">
        <v>5129</v>
      </c>
      <c r="D118" s="33">
        <v>0</v>
      </c>
      <c r="E118" s="105">
        <v>0</v>
      </c>
      <c r="F118" s="244">
        <v>0</v>
      </c>
    </row>
    <row r="119" spans="1:6" ht="17.25" hidden="1" customHeight="1">
      <c r="A119" s="77">
        <v>5130</v>
      </c>
      <c r="B119" s="90" t="s">
        <v>425</v>
      </c>
      <c r="C119" s="78" t="s">
        <v>361</v>
      </c>
      <c r="D119" s="23">
        <v>0</v>
      </c>
      <c r="E119" s="23">
        <v>0</v>
      </c>
      <c r="F119" s="23">
        <v>0</v>
      </c>
    </row>
    <row r="120" spans="1:6" hidden="1">
      <c r="A120" s="57"/>
      <c r="B120" s="64" t="s">
        <v>110</v>
      </c>
      <c r="C120" s="80"/>
      <c r="D120" s="65"/>
      <c r="E120" s="65"/>
      <c r="F120" s="65"/>
    </row>
    <row r="121" spans="1:6" ht="16.5" hidden="1" customHeight="1">
      <c r="A121" s="82">
        <v>5132</v>
      </c>
      <c r="B121" s="88" t="s">
        <v>426</v>
      </c>
      <c r="C121" s="85">
        <v>5132</v>
      </c>
      <c r="D121" s="33">
        <v>0</v>
      </c>
      <c r="E121" s="105">
        <v>0</v>
      </c>
      <c r="F121" s="244">
        <v>0</v>
      </c>
    </row>
    <row r="122" spans="1:6" ht="16.5" hidden="1" customHeight="1">
      <c r="A122" s="82">
        <v>5133</v>
      </c>
      <c r="B122" s="88" t="s">
        <v>197</v>
      </c>
      <c r="C122" s="85">
        <v>5133</v>
      </c>
      <c r="D122" s="33">
        <v>0</v>
      </c>
      <c r="E122" s="105">
        <v>0</v>
      </c>
      <c r="F122" s="105">
        <v>0</v>
      </c>
    </row>
    <row r="123" spans="1:6" ht="16.5" hidden="1" customHeight="1">
      <c r="A123" s="82">
        <v>5134</v>
      </c>
      <c r="B123" s="88" t="s">
        <v>139</v>
      </c>
      <c r="C123" s="85">
        <v>5134</v>
      </c>
      <c r="D123" s="33">
        <v>0</v>
      </c>
      <c r="E123" s="105">
        <v>0</v>
      </c>
      <c r="F123" s="244">
        <v>0</v>
      </c>
    </row>
    <row r="124" spans="1:6" ht="16.5" hidden="1" customHeight="1">
      <c r="A124" s="74">
        <v>5200</v>
      </c>
      <c r="B124" s="96" t="s">
        <v>427</v>
      </c>
      <c r="C124" s="75" t="s">
        <v>361</v>
      </c>
      <c r="D124" s="21">
        <v>0</v>
      </c>
      <c r="E124" s="21">
        <v>0</v>
      </c>
      <c r="F124" s="21">
        <v>0</v>
      </c>
    </row>
    <row r="125" spans="1:6" hidden="1">
      <c r="A125" s="62"/>
      <c r="B125" s="64" t="s">
        <v>383</v>
      </c>
      <c r="C125" s="63"/>
      <c r="D125" s="65"/>
      <c r="E125" s="20"/>
      <c r="F125" s="20"/>
    </row>
    <row r="126" spans="1:6" ht="19.5" hidden="1" customHeight="1">
      <c r="A126" s="82">
        <v>5221</v>
      </c>
      <c r="B126" s="88" t="s">
        <v>428</v>
      </c>
      <c r="C126" s="85">
        <v>5221</v>
      </c>
      <c r="D126" s="33">
        <v>0</v>
      </c>
      <c r="E126" s="105">
        <v>0</v>
      </c>
      <c r="F126" s="244">
        <v>0</v>
      </c>
    </row>
    <row r="127" spans="1:6" ht="28.5" hidden="1">
      <c r="A127" s="102" t="s">
        <v>429</v>
      </c>
      <c r="B127" s="108" t="s">
        <v>430</v>
      </c>
      <c r="C127" s="107" t="s">
        <v>361</v>
      </c>
      <c r="D127" s="238">
        <v>0</v>
      </c>
      <c r="E127" s="238">
        <v>0</v>
      </c>
      <c r="F127" s="238">
        <v>0</v>
      </c>
    </row>
    <row r="128" spans="1:6" hidden="1">
      <c r="A128" s="13"/>
      <c r="B128" s="106" t="s">
        <v>108</v>
      </c>
      <c r="C128" s="80"/>
      <c r="D128" s="65"/>
      <c r="E128" s="65"/>
      <c r="F128" s="65"/>
    </row>
    <row r="129" spans="1:6" ht="29.25" hidden="1" customHeight="1">
      <c r="A129" s="75" t="s">
        <v>431</v>
      </c>
      <c r="B129" s="86" t="s">
        <v>432</v>
      </c>
      <c r="C129" s="75" t="s">
        <v>361</v>
      </c>
      <c r="D129" s="109">
        <v>0</v>
      </c>
      <c r="E129" s="109">
        <v>0</v>
      </c>
      <c r="F129" s="109">
        <v>0</v>
      </c>
    </row>
    <row r="130" spans="1:6" hidden="1">
      <c r="A130" s="13"/>
      <c r="B130" s="106" t="s">
        <v>108</v>
      </c>
      <c r="C130" s="13"/>
      <c r="D130" s="20"/>
      <c r="E130" s="20"/>
      <c r="F130" s="20"/>
    </row>
    <row r="131" spans="1:6" ht="18.75" hidden="1" customHeight="1">
      <c r="A131" s="101" t="s">
        <v>433</v>
      </c>
      <c r="B131" s="110" t="s">
        <v>434</v>
      </c>
      <c r="C131" s="85">
        <v>8111</v>
      </c>
      <c r="D131" s="33">
        <v>0</v>
      </c>
      <c r="E131" s="33">
        <v>0</v>
      </c>
      <c r="F131" s="33">
        <v>0</v>
      </c>
    </row>
    <row r="132" spans="1:6" ht="29.25" hidden="1" customHeight="1">
      <c r="A132" s="111" t="s">
        <v>435</v>
      </c>
      <c r="B132" s="86" t="s">
        <v>436</v>
      </c>
      <c r="C132" s="75" t="s">
        <v>361</v>
      </c>
      <c r="D132" s="109">
        <v>0</v>
      </c>
      <c r="E132" s="109">
        <v>0</v>
      </c>
      <c r="F132" s="109">
        <v>0</v>
      </c>
    </row>
    <row r="133" spans="1:6" hidden="1">
      <c r="A133" s="112"/>
      <c r="B133" s="106" t="s">
        <v>108</v>
      </c>
      <c r="C133" s="80"/>
      <c r="D133" s="65"/>
      <c r="E133" s="65"/>
      <c r="F133" s="65"/>
    </row>
    <row r="134" spans="1:6" ht="18.75" hidden="1" customHeight="1">
      <c r="A134" s="113" t="s">
        <v>437</v>
      </c>
      <c r="B134" s="110" t="s">
        <v>438</v>
      </c>
      <c r="C134" s="85">
        <v>8411</v>
      </c>
      <c r="D134" s="33">
        <v>0</v>
      </c>
      <c r="E134" s="33">
        <v>0</v>
      </c>
      <c r="F134" s="33">
        <v>0</v>
      </c>
    </row>
    <row r="135" spans="1:6" hidden="1"/>
    <row r="236" ht="13.5" customHeight="1"/>
    <row r="239" ht="16.5" customHeight="1"/>
  </sheetData>
  <mergeCells count="11">
    <mergeCell ref="E8:F8"/>
    <mergeCell ref="A9:A10"/>
    <mergeCell ref="B9:B10"/>
    <mergeCell ref="C9:C10"/>
    <mergeCell ref="D9:D10"/>
    <mergeCell ref="E9:F9"/>
    <mergeCell ref="D4:F4"/>
    <mergeCell ref="D1:F1"/>
    <mergeCell ref="D2:F2"/>
    <mergeCell ref="D3:F3"/>
    <mergeCell ref="A6:F6"/>
  </mergeCells>
  <pageMargins left="0.37" right="0.19" top="0.75" bottom="0.03" header="0.3" footer="0.3"/>
  <pageSetup scale="93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7109375" style="38" customWidth="1"/>
    <col min="15" max="15" width="16.140625" style="38" customWidth="1"/>
    <col min="16" max="16" width="14.7109375" style="4" customWidth="1"/>
    <col min="17" max="17" width="9.140625" style="4"/>
    <col min="18" max="18" width="9.5703125" style="4" bestFit="1" customWidth="1"/>
    <col min="19" max="19" width="14.42578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589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8.25" customHeight="1">
      <c r="A7" s="121" t="s">
        <v>490</v>
      </c>
      <c r="H7" s="412" t="s">
        <v>864</v>
      </c>
      <c r="I7" s="412"/>
      <c r="J7" s="412"/>
      <c r="K7" s="412"/>
      <c r="L7" s="412"/>
      <c r="M7" s="412"/>
      <c r="N7" s="412"/>
      <c r="O7" s="412"/>
      <c r="P7" s="412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30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170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R13" s="360"/>
      <c r="S13" s="345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80" customFormat="1" ht="30" customHeight="1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2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 ht="15.75" customHeigh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39.75" customHeight="1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7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 ht="15.75" customHeigh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15.75" customHeigh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 ht="15.75" customHeight="1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 ht="15.75" customHeigh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145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 ht="15.75" customHeigh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 customHeight="1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 ht="15.75" customHeigh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312"/>
      <c r="P23" s="312"/>
      <c r="Q23" s="160"/>
      <c r="R23" s="160"/>
      <c r="S23" s="345"/>
      <c r="T23" s="160"/>
      <c r="U23" s="160"/>
      <c r="V23" s="160"/>
    </row>
    <row r="24" spans="1:22" ht="15.75" customHeight="1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312"/>
      <c r="P24" s="312"/>
      <c r="Q24" s="160"/>
      <c r="R24" s="160"/>
      <c r="S24" s="345"/>
      <c r="T24" s="160"/>
      <c r="U24" s="160"/>
      <c r="V24" s="160"/>
    </row>
    <row r="25" spans="1:22" s="22" customFormat="1" ht="15.7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312"/>
      <c r="P25" s="312"/>
      <c r="Q25" s="160"/>
      <c r="R25" s="160"/>
      <c r="S25" s="345"/>
      <c r="T25" s="160"/>
      <c r="U25" s="160"/>
      <c r="V25" s="160"/>
    </row>
    <row r="26" spans="1:22" ht="15.75" customHeight="1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312"/>
      <c r="P26" s="312"/>
      <c r="Q26" s="160"/>
      <c r="R26" s="160"/>
      <c r="S26" s="345"/>
      <c r="T26" s="160"/>
      <c r="U26" s="160"/>
      <c r="V26" s="160"/>
    </row>
    <row r="27" spans="1:22" ht="15.75" customHeight="1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312"/>
      <c r="P27" s="312"/>
      <c r="Q27" s="160"/>
      <c r="R27" s="160"/>
      <c r="S27" s="345"/>
      <c r="T27" s="160"/>
      <c r="U27" s="160"/>
      <c r="V27" s="160"/>
    </row>
    <row r="28" spans="1:22" ht="15.75" customHeight="1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312"/>
      <c r="P28" s="312"/>
      <c r="Q28" s="160"/>
      <c r="R28" s="160"/>
      <c r="S28" s="345"/>
      <c r="T28" s="160"/>
      <c r="U28" s="160"/>
      <c r="V28" s="160"/>
    </row>
    <row r="29" spans="1:22" ht="15.75" customHeight="1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312"/>
      <c r="P29" s="312"/>
      <c r="Q29" s="160"/>
      <c r="R29" s="160"/>
      <c r="S29" s="345"/>
      <c r="T29" s="160"/>
      <c r="U29" s="160"/>
      <c r="V29" s="160"/>
    </row>
    <row r="30" spans="1:22" ht="15.75" customHeight="1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312"/>
      <c r="P30" s="312"/>
      <c r="Q30" s="160"/>
      <c r="R30" s="160"/>
      <c r="S30" s="345"/>
      <c r="T30" s="160"/>
      <c r="U30" s="160"/>
      <c r="V30" s="160"/>
    </row>
    <row r="31" spans="1:22" ht="25.5" customHeight="1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312"/>
      <c r="P31" s="312"/>
      <c r="Q31" s="160"/>
      <c r="R31" s="160"/>
      <c r="S31" s="345"/>
      <c r="T31" s="160"/>
      <c r="U31" s="160"/>
      <c r="V31" s="160"/>
    </row>
    <row r="32" spans="1:22" ht="15.75" customHeight="1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312"/>
      <c r="P32" s="312"/>
      <c r="Q32" s="160"/>
      <c r="R32" s="160"/>
      <c r="S32" s="345"/>
      <c r="T32" s="160"/>
      <c r="U32" s="160"/>
      <c r="V32" s="160"/>
    </row>
    <row r="33" spans="1:22" ht="15.75" customHeight="1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122</v>
      </c>
      <c r="M33" s="11">
        <v>4234</v>
      </c>
      <c r="N33" s="182">
        <f t="shared" si="1"/>
        <v>0</v>
      </c>
      <c r="O33" s="312"/>
      <c r="P33" s="312"/>
      <c r="Q33" s="160"/>
      <c r="R33" s="160"/>
      <c r="S33" s="345"/>
      <c r="T33" s="160"/>
      <c r="U33" s="160"/>
      <c r="V33" s="160"/>
    </row>
    <row r="34" spans="1:22" ht="15.75" customHeight="1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312"/>
      <c r="P34" s="312"/>
      <c r="Q34" s="160"/>
      <c r="R34" s="160"/>
      <c r="S34" s="345"/>
      <c r="T34" s="160"/>
      <c r="U34" s="160"/>
      <c r="V34" s="160"/>
    </row>
    <row r="35" spans="1:22" ht="15.75" customHeight="1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312"/>
      <c r="P35" s="312"/>
      <c r="Q35" s="160"/>
      <c r="R35" s="160"/>
      <c r="S35" s="345"/>
      <c r="T35" s="160"/>
      <c r="U35" s="160"/>
      <c r="V35" s="160"/>
    </row>
    <row r="36" spans="1:22" ht="15.75" customHeight="1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312"/>
      <c r="P36" s="312"/>
      <c r="Q36" s="160"/>
      <c r="R36" s="160"/>
      <c r="S36" s="345"/>
      <c r="T36" s="160"/>
      <c r="U36" s="160"/>
      <c r="V36" s="160"/>
    </row>
    <row r="37" spans="1:22" ht="15.75" customHeight="1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312"/>
      <c r="P37" s="312"/>
      <c r="Q37" s="160"/>
      <c r="R37" s="160"/>
      <c r="S37" s="345"/>
      <c r="T37" s="160"/>
      <c r="U37" s="160"/>
      <c r="V37" s="160"/>
    </row>
    <row r="38" spans="1:22" ht="25.5" customHeight="1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312"/>
      <c r="P38" s="312"/>
      <c r="Q38" s="160"/>
      <c r="R38" s="160"/>
      <c r="S38" s="345"/>
      <c r="T38" s="160"/>
      <c r="U38" s="160"/>
      <c r="V38" s="160"/>
    </row>
    <row r="39" spans="1:22" ht="15.75" customHeight="1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312"/>
      <c r="P39" s="312"/>
      <c r="Q39" s="160"/>
      <c r="R39" s="160"/>
      <c r="S39" s="345"/>
      <c r="T39" s="160"/>
      <c r="U39" s="160"/>
      <c r="V39" s="160"/>
    </row>
    <row r="40" spans="1:22" ht="15.75" customHeight="1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312"/>
      <c r="P40" s="312"/>
      <c r="Q40" s="160"/>
      <c r="R40" s="160"/>
      <c r="S40" s="345"/>
      <c r="T40" s="160"/>
      <c r="U40" s="160"/>
      <c r="V40" s="160"/>
    </row>
    <row r="41" spans="1:22" ht="15.75" customHeight="1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312"/>
      <c r="P41" s="312"/>
      <c r="Q41" s="160"/>
      <c r="R41" s="160"/>
      <c r="S41" s="345"/>
      <c r="T41" s="160"/>
      <c r="U41" s="160"/>
      <c r="V41" s="160"/>
    </row>
    <row r="42" spans="1:22" ht="15.75" customHeight="1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312"/>
      <c r="P42" s="312"/>
      <c r="Q42" s="160"/>
      <c r="R42" s="160"/>
      <c r="S42" s="345"/>
      <c r="T42" s="160"/>
      <c r="U42" s="160"/>
      <c r="V42" s="160"/>
    </row>
    <row r="43" spans="1:22" ht="25.5" customHeight="1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312"/>
      <c r="P43" s="312"/>
      <c r="Q43" s="160"/>
      <c r="R43" s="160"/>
      <c r="S43" s="345"/>
      <c r="T43" s="160"/>
      <c r="U43" s="160"/>
      <c r="V43" s="160"/>
    </row>
    <row r="44" spans="1:22" ht="15.75" customHeight="1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312"/>
      <c r="P44" s="312"/>
      <c r="Q44" s="160"/>
      <c r="R44" s="160"/>
      <c r="S44" s="345"/>
      <c r="T44" s="160"/>
      <c r="U44" s="160"/>
      <c r="V44" s="160"/>
    </row>
    <row r="45" spans="1:22" ht="15.75" customHeight="1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312"/>
      <c r="P45" s="312"/>
      <c r="Q45" s="160"/>
      <c r="R45" s="160"/>
      <c r="S45" s="345"/>
      <c r="T45" s="160"/>
      <c r="U45" s="160"/>
      <c r="V45" s="160"/>
    </row>
    <row r="46" spans="1:22" ht="15.75" customHeight="1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312"/>
      <c r="P46" s="312"/>
      <c r="Q46" s="160"/>
      <c r="R46" s="160"/>
      <c r="S46" s="345"/>
      <c r="T46" s="160"/>
      <c r="U46" s="160"/>
      <c r="V46" s="160"/>
    </row>
    <row r="47" spans="1:22" ht="15.75" customHeight="1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312"/>
      <c r="P47" s="312"/>
      <c r="Q47" s="160"/>
      <c r="R47" s="160"/>
      <c r="S47" s="345"/>
      <c r="T47" s="160"/>
      <c r="U47" s="160"/>
      <c r="V47" s="160"/>
    </row>
    <row r="48" spans="1:22" ht="15.75" customHeight="1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312"/>
      <c r="P48" s="312"/>
      <c r="Q48" s="160"/>
      <c r="R48" s="160"/>
      <c r="S48" s="345"/>
      <c r="T48" s="160"/>
      <c r="U48" s="160"/>
      <c r="V48" s="160"/>
    </row>
    <row r="49" spans="1:22" ht="15.75" customHeight="1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312"/>
      <c r="P49" s="312"/>
      <c r="Q49" s="160"/>
      <c r="R49" s="160"/>
      <c r="S49" s="345"/>
      <c r="T49" s="160"/>
      <c r="U49" s="160"/>
      <c r="V49" s="160"/>
    </row>
    <row r="50" spans="1:22" ht="15.75" customHeight="1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312"/>
      <c r="P50" s="312"/>
      <c r="Q50" s="160"/>
      <c r="R50" s="160"/>
      <c r="S50" s="345"/>
      <c r="T50" s="160"/>
      <c r="U50" s="160"/>
      <c r="V50" s="160"/>
    </row>
    <row r="51" spans="1:22" ht="15.7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312"/>
      <c r="P51" s="312"/>
      <c r="Q51" s="160"/>
      <c r="R51" s="160"/>
      <c r="S51" s="345"/>
      <c r="T51" s="160"/>
      <c r="U51" s="160"/>
      <c r="V51" s="160"/>
    </row>
    <row r="52" spans="1:22" ht="15.75" customHeight="1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312"/>
      <c r="P52" s="312"/>
      <c r="Q52" s="160"/>
      <c r="R52" s="160"/>
      <c r="S52" s="345"/>
      <c r="T52" s="160"/>
      <c r="U52" s="160"/>
      <c r="V52" s="160"/>
    </row>
    <row r="53" spans="1:22" ht="15.75" customHeight="1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312"/>
      <c r="P53" s="312"/>
      <c r="Q53" s="160"/>
      <c r="R53" s="160"/>
      <c r="S53" s="345"/>
      <c r="T53" s="160"/>
      <c r="U53" s="160"/>
      <c r="V53" s="160"/>
    </row>
    <row r="54" spans="1:22" s="114" customFormat="1" ht="15.75" customHeigh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1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145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5"/>
      <c r="T56" s="160"/>
      <c r="U56" s="160"/>
      <c r="V56" s="160"/>
    </row>
    <row r="57" spans="1:22" s="155" customFormat="1" ht="15.75" customHeight="1">
      <c r="A57" s="121"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15.75" customHeight="1">
      <c r="A58" s="121"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 ht="15.75" customHeight="1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 ht="25.5" customHeight="1">
      <c r="A60" s="121"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2111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 ht="15.75" customHeight="1">
      <c r="A61" s="121"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182"/>
      <c r="O61" s="182"/>
      <c r="P61" s="182"/>
      <c r="Q61" s="160"/>
      <c r="R61" s="160"/>
      <c r="S61" s="345"/>
      <c r="T61" s="160"/>
      <c r="U61" s="160"/>
      <c r="V61" s="160"/>
    </row>
    <row r="62" spans="1:22" s="169" customFormat="1" ht="33" customHeight="1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145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 ht="15.75" customHeight="1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 ht="25.5" customHeigh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7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 ht="15.75" customHeight="1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38.25" customHeight="1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 ht="15.75" customHeight="1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39.6" customHeight="1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145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 ht="15.75" customHeight="1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 ht="15.75" customHeight="1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 ht="15.75" customHeight="1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 ht="15.75" customHeight="1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 ht="25.5" customHeight="1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 ht="15.75" customHeight="1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 ht="15.75" customHeight="1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15.75" customHeight="1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 ht="15.75" customHeight="1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 ht="38.25" customHeigh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 ht="15.75" customHeight="1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 ht="25.5" customHeigh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 ht="15.75" customHeight="1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15.75" customHeight="1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7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 ht="15.75" customHeight="1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 customHeight="1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 ht="15.75" customHeight="1">
      <c r="A87" s="121" t="str">
        <f t="shared" ref="A87:A171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 ht="25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145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 ht="15.75" customHeight="1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/>
      <c r="Q89" s="160"/>
      <c r="R89" s="160"/>
      <c r="S89" s="345"/>
      <c r="T89" s="160"/>
      <c r="U89" s="160"/>
      <c r="V89" s="160"/>
    </row>
    <row r="90" spans="1:22" ht="15.7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/>
      <c r="P90" s="182"/>
      <c r="Q90" s="160"/>
      <c r="R90" s="160"/>
      <c r="S90" s="345"/>
      <c r="T90" s="160"/>
      <c r="U90" s="160"/>
      <c r="V90" s="160"/>
    </row>
    <row r="91" spans="1:22" s="114" customFormat="1" ht="25.5" customHeight="1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145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 ht="15.75" customHeight="1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15.75" customHeight="1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145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 ht="25.5" customHeigh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5.5" customHeight="1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145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 ht="15.75" customHeight="1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 ht="25.5" customHeigh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145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 ht="15.75" customHeight="1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43.5" customHeight="1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7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 ht="15.75" customHeight="1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15.75" customHeight="1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 ht="38.25" customHeigh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15.75" customHeight="1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145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 ht="15.75" customHeight="1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 ht="15.75" customHeigh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15.75" customHeight="1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145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 ht="15.75" customHeigh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 ht="15.75" customHeight="1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 ht="15.75" customHeigh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2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 ht="15.75" customHeight="1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 ht="25.5" customHeigh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7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 ht="15.75" customHeight="1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 ht="15.75" customHeight="1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 ht="15.75" customHeight="1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 ht="15.75" customHeight="1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145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 ht="15.75" customHeigh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8" t="s">
        <v>116</v>
      </c>
      <c r="M116" s="11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 ht="15.75" customHeigh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28" t="s">
        <v>800</v>
      </c>
      <c r="M117" s="11" t="s">
        <v>799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 ht="15.75" customHeight="1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 ht="15.75" customHeigh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 ht="38.25" customHeigh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 ht="15.75" customHeight="1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90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 ht="15.75" customHeight="1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 ht="15.75" customHeight="1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 ht="15.75" customHeight="1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 ht="25.5" customHeight="1">
      <c r="A126" s="214">
        <v>71020501110000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 ht="25.5" customHeight="1">
      <c r="A127" s="214">
        <v>71020501114512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 ht="15.75" customHeight="1">
      <c r="A128" s="121" t="str">
        <f>CONCATENATE(B128,C128,D128,E128,F128,G128)</f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7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 ht="15.75" customHeight="1">
      <c r="A129" s="121" t="str">
        <f>CONCATENATE(B129,C129,D129,E129,F129,G129)</f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 ht="25.5" customHeigh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>N132+N138</f>
        <v>0</v>
      </c>
      <c r="O130" s="191">
        <f t="shared" ref="O130:P130" si="13">O132+O138</f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 ht="15.75" customHeight="1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145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 ht="15.75" customHeight="1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 ht="15.75" customHeigh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15.75" customHeight="1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8" t="s">
        <v>142</v>
      </c>
      <c r="M135" s="11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 ht="15.75" customHeight="1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 ht="15.75" customHeigh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15.75" customHeight="1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/>
      <c r="Q139" s="160"/>
      <c r="R139" s="160"/>
      <c r="S139" s="345"/>
      <c r="T139" s="160"/>
      <c r="U139" s="160"/>
      <c r="V139" s="160"/>
    </row>
    <row r="140" spans="1:22" ht="15.75" customHeight="1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5.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2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 ht="15.75" customHeight="1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15.75" customHeight="1">
      <c r="B143" s="123"/>
      <c r="H143" s="17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 ht="15.75" customHeigh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15.75" customHeight="1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 ht="15.75" customHeigh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 ht="15.75" customHeight="1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 ht="15.75" customHeight="1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 ht="25.5" customHeigh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 ht="25.5" customHeigh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 ht="15.75" customHeigh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 ht="15.75" customHeight="1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ref="N156:N158" si="21">O156+P156</f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 ht="25.5" customHeigh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1"/>
        <v>0</v>
      </c>
      <c r="O158" s="182"/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 ht="15.75" customHeigh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2">O160+P160</f>
        <v>0</v>
      </c>
      <c r="O160" s="182"/>
      <c r="P160" s="182"/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 ht="15.75" customHeight="1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2"/>
        <v>0</v>
      </c>
      <c r="O162" s="182"/>
      <c r="P162" s="182"/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 customHeight="1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3">O164+P164</f>
        <v>0</v>
      </c>
      <c r="O164" s="182"/>
      <c r="P164" s="182"/>
      <c r="Q164" s="160"/>
      <c r="R164" s="160"/>
      <c r="S164" s="345"/>
      <c r="T164" s="160"/>
      <c r="U164" s="160"/>
      <c r="V164" s="160"/>
    </row>
    <row r="165" spans="1:22" ht="15.75" customHeight="1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7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 ht="15.75" customHeight="1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 ht="25.5" customHeigh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 ht="15.75" customHeight="1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 ht="15.75" customHeight="1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145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 ht="15.75" customHeight="1">
      <c r="A170" s="121" t="str">
        <f t="shared" si="8"/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/>
      <c r="P170" s="182"/>
      <c r="Q170" s="160"/>
      <c r="R170" s="160"/>
      <c r="S170" s="345"/>
      <c r="T170" s="160"/>
      <c r="U170" s="160"/>
      <c r="V170" s="160"/>
    </row>
    <row r="171" spans="1:22" s="114" customFormat="1" ht="25.5" customHeight="1">
      <c r="A171" s="121" t="str">
        <f t="shared" si="8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 ht="15.75" customHeight="1">
      <c r="A172" s="121" t="str">
        <f t="shared" ref="A172:A226" si="25">CONCATENATE(B172,C172,D172,E172,F172,G172)</f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7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 ht="15.75" customHeight="1">
      <c r="A173" s="121" t="str">
        <f t="shared" si="25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 ht="15.75" customHeight="1">
      <c r="A174" s="121" t="str">
        <f t="shared" si="25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6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5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5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145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5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7">O177+P177</f>
        <v>0</v>
      </c>
      <c r="O177" s="312"/>
      <c r="P177" s="312"/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5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7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5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145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 ht="15.75" customHeight="1">
      <c r="A180" s="121" t="str">
        <f t="shared" si="25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7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 ht="15.75" customHeight="1">
      <c r="A181" s="121" t="str">
        <f t="shared" si="25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145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15.75" customHeight="1">
      <c r="A182" s="121" t="str">
        <f t="shared" si="25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7"/>
        <v>0</v>
      </c>
      <c r="O182" s="182"/>
      <c r="P182" s="182"/>
      <c r="Q182" s="160"/>
      <c r="R182" s="160"/>
      <c r="S182" s="345"/>
      <c r="T182" s="160"/>
      <c r="U182" s="160"/>
      <c r="V182" s="160"/>
    </row>
    <row r="183" spans="1:22" s="114" customFormat="1" ht="15.75" customHeight="1">
      <c r="A183" s="121" t="str">
        <f t="shared" si="25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7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 ht="15.75" customHeight="1">
      <c r="A184" s="121" t="str">
        <f t="shared" si="25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7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 ht="25.5" customHeight="1">
      <c r="A185" s="121" t="str">
        <f t="shared" si="25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145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 customHeight="1">
      <c r="A186" s="121" t="str">
        <f t="shared" si="25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7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 ht="25.5" customHeight="1">
      <c r="A187" s="121" t="str">
        <f t="shared" si="25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7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 ht="25.5" customHeight="1">
      <c r="A188" s="121" t="str">
        <f t="shared" si="25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7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51" customHeight="1">
      <c r="A189" s="121" t="str">
        <f t="shared" si="25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145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15.75" customHeight="1">
      <c r="A190" s="121" t="str">
        <f t="shared" si="25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7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5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7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5.75" customHeight="1">
      <c r="A192" s="121" t="str">
        <f t="shared" si="25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7"/>
        <v>0</v>
      </c>
      <c r="O192" s="182"/>
      <c r="P192" s="182"/>
      <c r="Q192" s="160"/>
      <c r="R192" s="160"/>
      <c r="S192" s="345"/>
      <c r="T192" s="160"/>
      <c r="U192" s="160"/>
      <c r="V192" s="160"/>
    </row>
    <row r="193" spans="1:22" ht="15.75" customHeight="1">
      <c r="B193" s="123"/>
      <c r="H193" s="24"/>
      <c r="I193" s="24"/>
      <c r="J193" s="25"/>
      <c r="K193" s="25"/>
      <c r="L193" s="343" t="s">
        <v>268</v>
      </c>
      <c r="M193" s="336">
        <v>5129</v>
      </c>
      <c r="N193" s="182">
        <f t="shared" ref="N193" si="28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5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145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SUM(O195:O196)</f>
        <v>0</v>
      </c>
      <c r="P194" s="196">
        <f>SUM(P195:P196)</f>
        <v>0</v>
      </c>
      <c r="Q194" s="160"/>
      <c r="R194" s="160"/>
      <c r="S194" s="345"/>
      <c r="T194" s="160"/>
      <c r="U194" s="160"/>
      <c r="V194" s="160"/>
    </row>
    <row r="195" spans="1:22" ht="15.75" customHeight="1">
      <c r="A195" s="121" t="str">
        <f t="shared" si="25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7"/>
        <v>0</v>
      </c>
      <c r="O195" s="182"/>
      <c r="P195" s="182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5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7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343" t="s">
        <v>268</v>
      </c>
      <c r="M197" s="336">
        <v>5129</v>
      </c>
      <c r="N197" s="182"/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5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145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5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7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9.25" customHeight="1">
      <c r="A200" s="121" t="str">
        <f t="shared" si="25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145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5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7"/>
        <v>0</v>
      </c>
      <c r="O201" s="182"/>
      <c r="P201" s="182">
        <v>0</v>
      </c>
      <c r="Q201" s="160"/>
      <c r="R201" s="160"/>
      <c r="S201" s="345"/>
      <c r="T201" s="160"/>
      <c r="U201" s="160"/>
      <c r="V201" s="160"/>
    </row>
    <row r="202" spans="1:22" ht="15.75" customHeight="1">
      <c r="A202" s="121" t="str">
        <f t="shared" si="25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7"/>
        <v>0</v>
      </c>
      <c r="O202" s="182"/>
      <c r="P202" s="182"/>
      <c r="Q202" s="160"/>
      <c r="R202" s="160"/>
      <c r="S202" s="345"/>
      <c r="T202" s="160"/>
      <c r="U202" s="160"/>
      <c r="V202" s="160"/>
    </row>
    <row r="203" spans="1:22" s="155" customFormat="1" ht="15.75" customHeight="1">
      <c r="A203" s="121" t="str">
        <f t="shared" si="25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7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 ht="15.75" customHeight="1">
      <c r="A204" s="121" t="str">
        <f t="shared" si="25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7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 ht="15.75" customHeight="1">
      <c r="B205" s="123"/>
      <c r="G205" s="128"/>
      <c r="H205" s="24"/>
      <c r="I205" s="24"/>
      <c r="J205" s="25"/>
      <c r="K205" s="25"/>
      <c r="L205" s="343" t="s">
        <v>268</v>
      </c>
      <c r="M205" s="336">
        <v>5129</v>
      </c>
      <c r="N205" s="182">
        <f t="shared" ref="N205" si="29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5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145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 ht="15.75" customHeight="1">
      <c r="A207" s="121" t="str">
        <f t="shared" ref="A207" si="30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8" t="s">
        <v>809</v>
      </c>
      <c r="M207" s="11" t="s">
        <v>810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 ht="15.75" customHeight="1">
      <c r="A208" s="121" t="str">
        <f t="shared" si="25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8" t="s">
        <v>116</v>
      </c>
      <c r="M208" s="11">
        <v>4214</v>
      </c>
      <c r="N208" s="182">
        <f t="shared" ref="N208" si="31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 ht="15.75" customHeight="1">
      <c r="A209" s="121" t="str">
        <f t="shared" si="25"/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7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 customHeight="1">
      <c r="A210" s="121" t="str">
        <f t="shared" si="25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7"/>
        <v>0</v>
      </c>
      <c r="O210" s="182"/>
      <c r="P210" s="182"/>
      <c r="Q210" s="160"/>
      <c r="R210" s="160"/>
      <c r="S210" s="345"/>
      <c r="T210" s="160"/>
      <c r="U210" s="160"/>
      <c r="V210" s="160"/>
    </row>
    <row r="211" spans="1:22" ht="15.75" customHeight="1">
      <c r="A211" s="121" t="str">
        <f t="shared" si="25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7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 ht="25.5" customHeight="1">
      <c r="A212" s="121" t="str">
        <f t="shared" si="25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7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 ht="15.75" customHeight="1">
      <c r="A213" s="121" t="str">
        <f t="shared" si="25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145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5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339"/>
      <c r="I214" s="307"/>
      <c r="J214" s="308"/>
      <c r="K214" s="308"/>
      <c r="L214" s="340" t="s">
        <v>811</v>
      </c>
      <c r="M214" s="47">
        <v>4511</v>
      </c>
      <c r="N214" s="182">
        <f t="shared" si="27"/>
        <v>0</v>
      </c>
      <c r="O214" s="182"/>
      <c r="P214" s="182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339"/>
      <c r="I215" s="307"/>
      <c r="J215" s="308"/>
      <c r="K215" s="308"/>
      <c r="L215" s="340" t="s">
        <v>849</v>
      </c>
      <c r="M215" s="47" t="s">
        <v>850</v>
      </c>
      <c r="N215" s="182">
        <f t="shared" si="27"/>
        <v>0</v>
      </c>
      <c r="O215" s="182"/>
      <c r="P215" s="182"/>
      <c r="Q215" s="160"/>
      <c r="R215" s="160"/>
      <c r="S215" s="345"/>
      <c r="T215" s="160"/>
      <c r="U215" s="160"/>
      <c r="V215" s="160"/>
    </row>
    <row r="216" spans="1:22" ht="15.75" customHeight="1">
      <c r="A216" s="121" t="str">
        <f t="shared" si="25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7"/>
        <v>0</v>
      </c>
      <c r="O216" s="182"/>
      <c r="P216" s="182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5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145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 customHeight="1">
      <c r="A218" s="121" t="str">
        <f t="shared" si="25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7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 ht="25.5" customHeight="1">
      <c r="A219" s="121" t="str">
        <f t="shared" si="25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7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5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145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 ht="25.5" customHeight="1">
      <c r="A221" s="121" t="str">
        <f t="shared" si="25"/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7"/>
        <v>0</v>
      </c>
      <c r="O221" s="182"/>
      <c r="P221" s="182"/>
      <c r="Q221" s="160"/>
      <c r="R221" s="160"/>
      <c r="S221" s="345"/>
      <c r="T221" s="160"/>
      <c r="U221" s="160"/>
      <c r="V221" s="160"/>
    </row>
    <row r="222" spans="1:22" ht="15.75" customHeight="1">
      <c r="A222" s="121" t="str">
        <f t="shared" si="25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7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 ht="25.5" customHeight="1">
      <c r="A223" s="121" t="str">
        <f t="shared" si="25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7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5.5" customHeight="1">
      <c r="A224" s="121" t="str">
        <f t="shared" si="25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145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5.75" customHeight="1">
      <c r="A225" s="121" t="str">
        <f t="shared" si="25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7"/>
        <v>0</v>
      </c>
      <c r="O225" s="182"/>
      <c r="P225" s="182"/>
      <c r="Q225" s="160"/>
      <c r="R225" s="160"/>
      <c r="S225" s="345"/>
      <c r="T225" s="160"/>
      <c r="U225" s="160"/>
      <c r="V225" s="160"/>
    </row>
    <row r="226" spans="1:22" ht="15.75" customHeight="1">
      <c r="A226" s="121" t="str">
        <f t="shared" si="25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7"/>
        <v>0</v>
      </c>
      <c r="O226" s="182"/>
      <c r="P226" s="182"/>
      <c r="Q226" s="160"/>
      <c r="R226" s="160"/>
      <c r="S226" s="345"/>
      <c r="T226" s="160"/>
      <c r="U226" s="160"/>
      <c r="V226" s="160"/>
    </row>
    <row r="227" spans="1:22" s="114" customFormat="1" ht="15.75" customHeight="1">
      <c r="A227" s="121" t="str">
        <f t="shared" ref="A227:A329" si="32">CONCATENATE(B227,C227,D227,E227,F227,G227)</f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7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 ht="15.75" customHeight="1">
      <c r="A228" s="121" t="str">
        <f t="shared" si="32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7"/>
        <v>0</v>
      </c>
      <c r="O228" s="182"/>
      <c r="P228" s="182"/>
      <c r="Q228" s="160"/>
      <c r="R228" s="160"/>
      <c r="S228" s="345"/>
      <c r="T228" s="160"/>
      <c r="U228" s="160"/>
      <c r="V228" s="160"/>
    </row>
    <row r="229" spans="1:22" ht="15.75" customHeight="1">
      <c r="A229" s="121"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7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 ht="15.75" customHeight="1">
      <c r="A230" s="121" t="str">
        <f t="shared" si="32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7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15.75" customHeight="1">
      <c r="A231" s="121" t="str">
        <f t="shared" si="32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145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5.75" customHeight="1">
      <c r="A232" s="121" t="str">
        <f t="shared" si="32"/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182"/>
      <c r="P232" s="182"/>
      <c r="Q232" s="160"/>
      <c r="R232" s="160"/>
      <c r="S232" s="345"/>
      <c r="T232" s="160"/>
      <c r="U232" s="160"/>
      <c r="V232" s="160"/>
    </row>
    <row r="233" spans="1:22" s="114" customFormat="1" ht="15.75" customHeight="1">
      <c r="A233" s="121" t="str">
        <f t="shared" si="32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28"/>
      <c r="M233" s="11"/>
      <c r="N233" s="182">
        <f t="shared" si="27"/>
        <v>0</v>
      </c>
      <c r="O233" s="182"/>
      <c r="P233" s="182"/>
      <c r="Q233" s="160"/>
      <c r="R233" s="160"/>
      <c r="S233" s="345"/>
      <c r="T233" s="160"/>
      <c r="U233" s="160"/>
      <c r="V233" s="160"/>
    </row>
    <row r="234" spans="1:22" ht="15.75" customHeight="1">
      <c r="A234" s="121" t="str">
        <f t="shared" si="32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24"/>
      <c r="I234" s="24"/>
      <c r="J234" s="25"/>
      <c r="K234" s="25"/>
      <c r="L234" s="351" t="s">
        <v>813</v>
      </c>
      <c r="M234" s="11"/>
      <c r="N234" s="196">
        <f>O234+P234</f>
        <v>0</v>
      </c>
      <c r="O234" s="196">
        <f t="shared" ref="O234:P234" si="34">P234+Q234</f>
        <v>0</v>
      </c>
      <c r="P234" s="196">
        <f t="shared" si="34"/>
        <v>0</v>
      </c>
      <c r="Q234" s="160"/>
      <c r="R234" s="160"/>
      <c r="S234" s="345"/>
      <c r="T234" s="160"/>
      <c r="U234" s="160"/>
      <c r="V234" s="160"/>
    </row>
    <row r="235" spans="1:22" ht="25.5" customHeight="1">
      <c r="A235" s="121" t="str">
        <f t="shared" si="32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28" t="s">
        <v>131</v>
      </c>
      <c r="M235" s="11">
        <v>4511</v>
      </c>
      <c r="N235" s="182">
        <f t="shared" si="27"/>
        <v>0</v>
      </c>
      <c r="O235" s="182"/>
      <c r="P235" s="182"/>
      <c r="Q235" s="160"/>
      <c r="R235" s="160"/>
      <c r="S235" s="345"/>
      <c r="T235" s="160"/>
      <c r="U235" s="160"/>
      <c r="V235" s="160"/>
    </row>
    <row r="236" spans="1:22" ht="25.5" customHeight="1">
      <c r="B236" s="123"/>
      <c r="H236" s="145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30" customHeight="1">
      <c r="A237" s="121" t="str">
        <f t="shared" ref="A237" si="35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6">O237+P237</f>
        <v>0</v>
      </c>
      <c r="O237" s="182"/>
      <c r="P237" s="182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24"/>
      <c r="I238" s="24"/>
      <c r="J238" s="25"/>
      <c r="K238" s="25"/>
      <c r="L238" s="346" t="s">
        <v>815</v>
      </c>
      <c r="M238" s="11"/>
      <c r="N238" s="196">
        <f>O238+P238</f>
        <v>0</v>
      </c>
      <c r="O238" s="182">
        <f>SUM(O239:O243)</f>
        <v>0</v>
      </c>
      <c r="P238" s="182">
        <f>SUM(P239:P243)</f>
        <v>0</v>
      </c>
      <c r="Q238" s="160"/>
      <c r="R238" s="160"/>
      <c r="S238" s="345"/>
      <c r="T238" s="160"/>
      <c r="U238" s="160"/>
      <c r="V238" s="160"/>
    </row>
    <row r="239" spans="1:22" ht="27.6" customHeight="1">
      <c r="B239" s="123"/>
      <c r="G239" s="128"/>
      <c r="H239" s="24"/>
      <c r="I239" s="24"/>
      <c r="J239" s="25"/>
      <c r="K239" s="25"/>
      <c r="L239" s="340" t="s">
        <v>849</v>
      </c>
      <c r="M239" s="47" t="s">
        <v>850</v>
      </c>
      <c r="N239" s="182">
        <f>O239+P239</f>
        <v>0</v>
      </c>
      <c r="O239" s="182"/>
      <c r="P239" s="182"/>
      <c r="Q239" s="160"/>
      <c r="R239" s="160"/>
      <c r="S239" s="345"/>
      <c r="T239" s="160"/>
      <c r="U239" s="160"/>
      <c r="V239" s="160"/>
    </row>
    <row r="240" spans="1:22" ht="25.5" customHeight="1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7"/>
        <v>0</v>
      </c>
      <c r="O240" s="312"/>
      <c r="P240" s="312"/>
      <c r="Q240" s="160"/>
      <c r="R240" s="160"/>
      <c r="S240" s="345"/>
      <c r="T240" s="160"/>
      <c r="U240" s="160"/>
      <c r="V240" s="160"/>
    </row>
    <row r="241" spans="1:22" ht="25.5" customHeight="1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7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 ht="25.5" customHeight="1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ref="N242" si="38">O242+P242</f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 ht="25.5" customHeight="1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7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24"/>
      <c r="I244" s="24"/>
      <c r="J244" s="25"/>
      <c r="K244" s="25"/>
      <c r="L244" s="346" t="s">
        <v>847</v>
      </c>
      <c r="M244" s="11"/>
      <c r="N244" s="196">
        <f>O244+P244</f>
        <v>0</v>
      </c>
      <c r="O244" s="182">
        <f>SUM(O245)</f>
        <v>0</v>
      </c>
      <c r="P244" s="182">
        <f>SUM(P245)</f>
        <v>0</v>
      </c>
      <c r="Q244" s="160"/>
      <c r="R244" s="160"/>
      <c r="S244" s="345"/>
      <c r="T244" s="160"/>
      <c r="U244" s="160"/>
      <c r="V244" s="160"/>
    </row>
    <row r="245" spans="1:22" ht="25.5" customHeight="1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9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 ht="25.5" customHeight="1">
      <c r="A246" s="121" t="str">
        <f t="shared" si="32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40">+O248+O251+O253+O255+O258</f>
        <v>0</v>
      </c>
      <c r="P246" s="191">
        <f t="shared" si="40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 ht="15.75" customHeight="1">
      <c r="B248" s="123"/>
      <c r="H248" s="145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 ht="15.75" customHeight="1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41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8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41"/>
        <v>0</v>
      </c>
      <c r="O250" s="312"/>
      <c r="P250" s="312"/>
      <c r="Q250" s="160"/>
      <c r="R250" s="160"/>
      <c r="S250" s="345"/>
      <c r="T250" s="160"/>
      <c r="U250" s="160"/>
      <c r="V250" s="160"/>
    </row>
    <row r="251" spans="1:22" ht="15.75" customHeight="1">
      <c r="B251" s="123"/>
      <c r="H251" s="145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7" customHeight="1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41"/>
        <v>0</v>
      </c>
      <c r="O252" s="182"/>
      <c r="P252" s="182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2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145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15.75" customHeight="1">
      <c r="A254" s="121" t="str">
        <f t="shared" si="32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41"/>
        <v>0</v>
      </c>
      <c r="O254" s="182"/>
      <c r="P254" s="182"/>
      <c r="Q254" s="160"/>
      <c r="R254" s="160"/>
      <c r="S254" s="345"/>
      <c r="T254" s="160"/>
      <c r="U254" s="160"/>
      <c r="V254" s="160"/>
    </row>
    <row r="255" spans="1:22" ht="15.75" customHeight="1">
      <c r="A255" s="121" t="str">
        <f t="shared" si="32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41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 ht="15.75" customHeight="1">
      <c r="A256" s="121" t="str">
        <f t="shared" si="32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41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 ht="15.75" customHeight="1">
      <c r="A257" s="121" t="str">
        <f t="shared" si="32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41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63.75" customHeight="1">
      <c r="A258" s="121" t="str">
        <f t="shared" si="32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/>
      <c r="Q258" s="160"/>
      <c r="R258" s="160"/>
      <c r="S258" s="345"/>
      <c r="T258" s="160"/>
      <c r="U258" s="160"/>
      <c r="V258" s="160"/>
    </row>
    <row r="259" spans="1:22" ht="15.75" customHeight="1">
      <c r="A259" s="121" t="str">
        <f t="shared" si="32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42">
        <v>4861</v>
      </c>
      <c r="N259" s="182">
        <f t="shared" si="41"/>
        <v>0</v>
      </c>
      <c r="O259" s="309"/>
      <c r="P259" s="309"/>
      <c r="Q259" s="160"/>
      <c r="R259" s="160"/>
      <c r="S259" s="345"/>
      <c r="T259" s="160"/>
      <c r="U259" s="160"/>
      <c r="V259" s="160"/>
    </row>
    <row r="260" spans="1:22" s="114" customFormat="1" ht="51" customHeight="1">
      <c r="A260" s="121"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7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 ht="15.75" customHeight="1">
      <c r="A261" s="121"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 ht="63.75" customHeight="1">
      <c r="A262" s="121"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 ht="15.75" customHeight="1">
      <c r="A263" s="121"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 ht="63.75" customHeight="1">
      <c r="A264" s="121"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145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2">O265+P265</f>
        <v>0</v>
      </c>
      <c r="O265" s="182"/>
      <c r="P265" s="182"/>
      <c r="Q265" s="160"/>
      <c r="R265" s="160"/>
      <c r="S265" s="345"/>
      <c r="T265" s="160"/>
      <c r="U265" s="160"/>
      <c r="V265" s="160"/>
    </row>
    <row r="266" spans="1:22" s="114" customFormat="1">
      <c r="A266" s="121"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2"/>
        <v>0</v>
      </c>
      <c r="O266" s="182"/>
      <c r="P266" s="182"/>
      <c r="Q266" s="160"/>
      <c r="R266" s="160"/>
      <c r="S266" s="345"/>
      <c r="T266" s="160"/>
      <c r="U266" s="160"/>
      <c r="V266" s="160"/>
    </row>
    <row r="267" spans="1:22">
      <c r="A267" s="121"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2"/>
        <v>0</v>
      </c>
      <c r="O267" s="182"/>
      <c r="P267" s="182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2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2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2"/>
        <v>0</v>
      </c>
      <c r="O270" s="182"/>
      <c r="P270" s="182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2"/>
        <v>0</v>
      </c>
      <c r="O271" s="182"/>
      <c r="P271" s="182"/>
      <c r="Q271" s="160"/>
      <c r="R271" s="160"/>
      <c r="S271" s="345"/>
      <c r="T271" s="160"/>
      <c r="U271" s="160"/>
      <c r="V271" s="160"/>
    </row>
    <row r="272" spans="1:22" ht="15.75" customHeight="1">
      <c r="B272" s="123"/>
      <c r="G272" s="128"/>
      <c r="H272" s="17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 ht="15.75" customHeight="1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15.75" customHeight="1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3">+O276+O279+O283+O285+O291+O295+O300+O303+O307+O311+O314+O317</f>
        <v>0</v>
      </c>
      <c r="P274" s="191">
        <f t="shared" si="43"/>
        <v>0</v>
      </c>
      <c r="Q274" s="160"/>
      <c r="R274" s="160"/>
      <c r="S274" s="345"/>
      <c r="T274" s="160"/>
      <c r="U274" s="160"/>
      <c r="V274" s="160"/>
    </row>
    <row r="275" spans="2:22" ht="15.75" customHeight="1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 ht="15.75" customHeight="1">
      <c r="B276" s="123"/>
      <c r="G276" s="128"/>
      <c r="H276" s="145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 ht="15.75" customHeight="1">
      <c r="B277" s="123"/>
      <c r="G277" s="128"/>
      <c r="H277" s="16"/>
      <c r="I277" s="24"/>
      <c r="J277" s="25"/>
      <c r="K277" s="25"/>
      <c r="L277" s="31"/>
      <c r="M277" s="47"/>
      <c r="N277" s="182">
        <f t="shared" ref="N277:N313" si="44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 ht="25.5" customHeight="1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4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15.75" customHeight="1">
      <c r="B279" s="123"/>
      <c r="G279" s="128"/>
      <c r="H279" s="145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30.75" customHeight="1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5">O280+P280</f>
        <v>0</v>
      </c>
      <c r="O280" s="182"/>
      <c r="P280" s="182"/>
      <c r="Q280" s="160"/>
      <c r="R280" s="160"/>
      <c r="S280" s="345"/>
      <c r="T280" s="160"/>
      <c r="U280" s="160"/>
      <c r="V280" s="160"/>
    </row>
    <row r="281" spans="2:22" ht="15.75" customHeight="1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4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 ht="15.75" customHeight="1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6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15.75" customHeight="1">
      <c r="B283" s="123"/>
      <c r="G283" s="128"/>
      <c r="H283" s="145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30.75" customHeight="1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4"/>
        <v>0</v>
      </c>
      <c r="O284" s="182"/>
      <c r="P284" s="182"/>
      <c r="Q284" s="160"/>
      <c r="R284" s="160"/>
      <c r="S284" s="345"/>
      <c r="T284" s="160"/>
      <c r="U284" s="160"/>
      <c r="V284" s="160"/>
    </row>
    <row r="285" spans="2:22" ht="15.75" customHeight="1">
      <c r="B285" s="123"/>
      <c r="G285" s="128"/>
      <c r="H285" s="145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15.75" customHeight="1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4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5.75" customHeight="1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4"/>
        <v>0</v>
      </c>
      <c r="O287" s="182"/>
      <c r="P287" s="182"/>
      <c r="Q287" s="160"/>
      <c r="R287" s="160"/>
      <c r="S287" s="345"/>
      <c r="T287" s="160"/>
      <c r="U287" s="160"/>
      <c r="V287" s="160"/>
    </row>
    <row r="288" spans="2:22" ht="15.75" customHeight="1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4"/>
        <v>0</v>
      </c>
      <c r="O288" s="182"/>
      <c r="P288" s="182"/>
      <c r="Q288" s="160"/>
      <c r="R288" s="160"/>
      <c r="S288" s="345"/>
      <c r="T288" s="160"/>
      <c r="U288" s="160"/>
      <c r="V288" s="160"/>
    </row>
    <row r="289" spans="1:22" ht="15.75" customHeight="1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4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15.75" customHeight="1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4"/>
        <v>0</v>
      </c>
      <c r="O290" s="182"/>
      <c r="P290" s="182"/>
      <c r="Q290" s="160"/>
      <c r="R290" s="160"/>
      <c r="S290" s="345"/>
      <c r="T290" s="160"/>
      <c r="U290" s="160"/>
      <c r="V290" s="160"/>
    </row>
    <row r="291" spans="1:22" ht="15.75" customHeight="1">
      <c r="B291" s="123"/>
      <c r="G291" s="128"/>
      <c r="H291" s="145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 ht="15.75" customHeight="1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4"/>
        <v>0</v>
      </c>
      <c r="O292" s="312"/>
      <c r="P292" s="312"/>
      <c r="Q292" s="160"/>
      <c r="R292" s="160"/>
      <c r="S292" s="345"/>
      <c r="T292" s="160"/>
      <c r="U292" s="160"/>
      <c r="V292" s="160"/>
    </row>
    <row r="293" spans="1:22" ht="30" customHeight="1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4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 ht="15.75" customHeight="1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4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 ht="15.75" customHeight="1">
      <c r="A295" s="121" t="str">
        <f t="shared" si="32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145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 ht="15.75" customHeight="1">
      <c r="A296" s="121" t="str">
        <f t="shared" si="32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4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15.75" customHeight="1">
      <c r="A297" s="121" t="str">
        <f t="shared" ref="A297" si="47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8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 customHeight="1">
      <c r="A298" s="121" t="str">
        <f t="shared" ref="A298" si="49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50">O298+P298</f>
        <v>0</v>
      </c>
      <c r="O298" s="182"/>
      <c r="P298" s="182"/>
      <c r="Q298" s="160"/>
      <c r="R298" s="160"/>
      <c r="S298" s="345"/>
      <c r="T298" s="160"/>
      <c r="U298" s="160"/>
      <c r="V298" s="160"/>
    </row>
    <row r="299" spans="1:22" s="155" customFormat="1" ht="15.75" customHeight="1">
      <c r="A299" s="121" t="str">
        <f t="shared" si="32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4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 ht="15.75" customHeight="1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145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51">P300+Q300</f>
        <v>0</v>
      </c>
      <c r="P300" s="196">
        <f t="shared" si="51"/>
        <v>0</v>
      </c>
      <c r="Q300" s="160"/>
      <c r="R300" s="160"/>
      <c r="S300" s="345"/>
      <c r="T300" s="160"/>
      <c r="U300" s="160"/>
      <c r="V300" s="160"/>
    </row>
    <row r="301" spans="1:22" s="114" customFormat="1" ht="15.75" customHeigh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 t="shared" ref="N301" si="52"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5.75" customHeight="1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182"/>
      <c r="P302" s="182"/>
      <c r="Q302" s="160"/>
      <c r="R302" s="160"/>
      <c r="S302" s="345"/>
      <c r="T302" s="160"/>
      <c r="U302" s="160"/>
      <c r="V302" s="160"/>
    </row>
    <row r="303" spans="1:22" ht="15.75" customHeight="1">
      <c r="A303" s="121" t="str">
        <f t="shared" si="32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145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 ht="25.5" customHeight="1">
      <c r="A304" s="121" t="str">
        <f t="shared" si="32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4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 ht="15.75" customHeight="1">
      <c r="A305" s="121" t="str">
        <f t="shared" si="32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4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 customHeight="1">
      <c r="A306" s="121" t="str">
        <f t="shared" si="32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4"/>
        <v>0</v>
      </c>
      <c r="O306" s="182"/>
      <c r="P306" s="182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2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145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 ht="15.75" customHeight="1">
      <c r="A308" s="121" t="str">
        <f t="shared" si="32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4"/>
        <v>0</v>
      </c>
      <c r="O308" s="182"/>
      <c r="P308" s="182"/>
      <c r="Q308" s="160"/>
      <c r="R308" s="160"/>
      <c r="S308" s="345"/>
      <c r="T308" s="160"/>
      <c r="U308" s="160"/>
      <c r="V308" s="160"/>
    </row>
    <row r="309" spans="1:22" ht="15.75" customHeight="1">
      <c r="A309" s="121" t="str">
        <f t="shared" si="32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4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 ht="15.75" customHeight="1">
      <c r="A310" s="121" t="str">
        <f t="shared" si="32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4"/>
        <v>0</v>
      </c>
      <c r="O310" s="182"/>
      <c r="P310" s="182">
        <v>0</v>
      </c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2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145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5.75" customHeight="1">
      <c r="A312" s="121" t="str">
        <f t="shared" ref="A312" si="53">CONCATENATE(B312,C312,D312,E312,F312,G312)</f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4">O312+P312</f>
        <v>0</v>
      </c>
      <c r="O312" s="182"/>
      <c r="P312" s="182"/>
      <c r="Q312" s="160"/>
      <c r="R312" s="160"/>
      <c r="S312" s="345"/>
      <c r="T312" s="160"/>
      <c r="U312" s="160"/>
      <c r="V312" s="160"/>
    </row>
    <row r="313" spans="1:22" ht="15.75" customHeight="1">
      <c r="A313" s="121" t="str">
        <f t="shared" si="32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4"/>
        <v>0</v>
      </c>
      <c r="O313" s="182"/>
      <c r="P313" s="182"/>
      <c r="Q313" s="160"/>
      <c r="R313" s="160"/>
      <c r="S313" s="345"/>
      <c r="T313" s="160"/>
      <c r="U313" s="160"/>
      <c r="V313" s="160"/>
    </row>
    <row r="314" spans="1:22" s="114" customFormat="1" ht="25.5" customHeight="1">
      <c r="A314" s="121" t="str">
        <f t="shared" si="32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145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15.75" customHeight="1">
      <c r="A315" s="121" t="str">
        <f t="shared" si="32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/>
      <c r="M315" s="32"/>
      <c r="N315" s="182">
        <f t="shared" ref="N315" si="55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6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5.5" customHeight="1">
      <c r="A317" s="121" t="str">
        <f t="shared" ref="A317:A318" si="57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145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15.75" customHeight="1">
      <c r="A318" s="121" t="str">
        <f t="shared" si="57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8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 ht="25.9" customHeight="1">
      <c r="A319" s="121" t="str">
        <f t="shared" si="32"/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2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 ht="15.75" customHeight="1">
      <c r="A320" s="121" t="str">
        <f t="shared" si="32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9" s="181" customFormat="1" ht="30" customHeight="1">
      <c r="A321" s="121" t="str">
        <f t="shared" si="32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7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9" ht="15.75" customHeight="1">
      <c r="A322" s="121" t="str">
        <f t="shared" si="32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W322" s="178"/>
      <c r="AE322" s="178"/>
      <c r="AF322" s="178"/>
      <c r="AG322" s="178"/>
      <c r="AH322" s="178"/>
      <c r="AI322" s="178"/>
      <c r="AQ322" s="178"/>
      <c r="AR322" s="178"/>
      <c r="AS322" s="178"/>
      <c r="AT322" s="178"/>
      <c r="AU322" s="178"/>
      <c r="BC322" s="178"/>
      <c r="BD322" s="178"/>
      <c r="BE322" s="178"/>
      <c r="BF322" s="178"/>
      <c r="BG322" s="178"/>
      <c r="BO322" s="178"/>
      <c r="BP322" s="178"/>
      <c r="BQ322" s="178"/>
      <c r="BR322" s="178"/>
      <c r="BS322" s="178"/>
      <c r="CA322" s="178"/>
      <c r="CB322" s="178"/>
      <c r="CC322" s="178"/>
      <c r="CD322" s="178"/>
      <c r="CE322" s="178"/>
      <c r="CM322" s="178"/>
      <c r="CN322" s="178"/>
      <c r="CO322" s="178"/>
      <c r="CP322" s="178"/>
      <c r="CQ322" s="178"/>
      <c r="CY322" s="178"/>
      <c r="CZ322" s="178"/>
      <c r="DA322" s="178"/>
      <c r="DB322" s="178"/>
      <c r="DC322" s="178"/>
      <c r="DK322" s="178"/>
      <c r="DL322" s="178"/>
      <c r="DM322" s="178"/>
      <c r="DN322" s="178"/>
      <c r="DO322" s="178"/>
      <c r="DW322" s="178"/>
      <c r="DX322" s="178"/>
      <c r="DY322" s="178"/>
      <c r="DZ322" s="178"/>
      <c r="EA322" s="178"/>
      <c r="EI322" s="178"/>
      <c r="EJ322" s="178"/>
      <c r="EK322" s="178"/>
      <c r="EL322" s="178"/>
      <c r="EM322" s="178"/>
      <c r="EU322" s="178"/>
      <c r="EV322" s="178"/>
      <c r="EW322" s="178"/>
      <c r="EX322" s="178"/>
      <c r="EY322" s="178"/>
      <c r="FG322" s="178"/>
      <c r="FH322" s="178"/>
      <c r="FI322" s="178"/>
      <c r="FJ322" s="178"/>
      <c r="FK322" s="178"/>
      <c r="FS322" s="178"/>
      <c r="FT322" s="178"/>
      <c r="FU322" s="178"/>
      <c r="FV322" s="178"/>
      <c r="FW322" s="178"/>
      <c r="GE322" s="178"/>
      <c r="GF322" s="178"/>
      <c r="GG322" s="178"/>
      <c r="GH322" s="178"/>
      <c r="GI322" s="178"/>
      <c r="GQ322" s="178"/>
      <c r="GR322" s="178"/>
      <c r="GS322" s="178"/>
      <c r="GT322" s="178"/>
      <c r="GU322" s="178"/>
      <c r="HC322" s="178"/>
      <c r="HD322" s="178"/>
      <c r="HE322" s="178"/>
      <c r="HF322" s="178"/>
      <c r="HG322" s="178"/>
      <c r="HO322" s="178"/>
      <c r="HP322" s="178"/>
      <c r="HQ322" s="178"/>
      <c r="HR322" s="178"/>
      <c r="HS322" s="178"/>
      <c r="IA322" s="178"/>
      <c r="IB322" s="178"/>
      <c r="IC322" s="178"/>
      <c r="ID322" s="178"/>
      <c r="IE322" s="178"/>
    </row>
    <row r="323" spans="1:239" s="169" customFormat="1" ht="15.75" customHeight="1">
      <c r="A323" s="121" t="str">
        <f t="shared" si="32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9">+O325+O335+O337+O360</f>
        <v>0</v>
      </c>
      <c r="P323" s="191">
        <f t="shared" si="59"/>
        <v>0</v>
      </c>
      <c r="Q323" s="160"/>
      <c r="R323" s="160"/>
      <c r="S323" s="345"/>
      <c r="T323" s="160"/>
      <c r="U323" s="160"/>
      <c r="V323" s="160"/>
    </row>
    <row r="324" spans="1:239" ht="15.75" customHeight="1">
      <c r="A324" s="121" t="str">
        <f t="shared" si="32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9" s="155" customFormat="1" ht="15.75" customHeight="1">
      <c r="A325" s="121" t="str">
        <f t="shared" si="32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145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9" ht="15.75" customHeight="1">
      <c r="A326" s="121" t="str">
        <f t="shared" si="32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60">O326+P326</f>
        <v>0</v>
      </c>
      <c r="O326" s="182"/>
      <c r="P326" s="182"/>
      <c r="Q326" s="160"/>
      <c r="R326" s="160"/>
      <c r="S326" s="345"/>
      <c r="T326" s="160"/>
      <c r="U326" s="160"/>
      <c r="V326" s="160"/>
    </row>
    <row r="327" spans="1:239" ht="15.75" customHeight="1">
      <c r="A327" s="121" t="str">
        <f t="shared" ref="A327" si="61">CONCATENATE(B327,C327,D327,E327,F327,G327)</f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60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9" s="114" customFormat="1" ht="15.75" customHeight="1">
      <c r="A328" s="121" t="str">
        <f t="shared" si="32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60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9" ht="15.75" customHeight="1">
      <c r="A329" s="121" t="str">
        <f t="shared" si="32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/>
      <c r="M329" s="47"/>
      <c r="N329" s="182">
        <f t="shared" si="60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9" ht="15.75" customHeight="1">
      <c r="A330" s="121" t="str">
        <f t="shared" ref="A330:A391" si="62">CONCATENATE(B330,C330,D330,E330,F330,G330)</f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60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9" ht="15.75" customHeight="1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60"/>
        <v>0</v>
      </c>
      <c r="O331" s="182"/>
      <c r="P331" s="182"/>
      <c r="Q331" s="160"/>
      <c r="R331" s="160"/>
      <c r="S331" s="345"/>
      <c r="T331" s="160"/>
      <c r="U331" s="160"/>
      <c r="V331" s="160"/>
    </row>
    <row r="332" spans="1:239" s="114" customFormat="1" ht="15.75" customHeight="1">
      <c r="A332" s="121" t="str">
        <f t="shared" si="62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60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9" ht="25.5" customHeight="1">
      <c r="A333" s="121" t="str">
        <f t="shared" si="62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60"/>
        <v>0</v>
      </c>
      <c r="O333" s="182"/>
      <c r="P333" s="182"/>
      <c r="Q333" s="160"/>
      <c r="R333" s="160"/>
      <c r="S333" s="345"/>
      <c r="T333" s="160"/>
      <c r="U333" s="160"/>
      <c r="V333" s="160"/>
    </row>
    <row r="334" spans="1:239" ht="15.75" customHeight="1">
      <c r="A334" s="121" t="str">
        <f t="shared" si="62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60"/>
        <v>0</v>
      </c>
      <c r="O334" s="182"/>
      <c r="P334" s="182"/>
      <c r="Q334" s="160"/>
      <c r="R334" s="160"/>
      <c r="S334" s="345"/>
      <c r="T334" s="160"/>
      <c r="U334" s="160"/>
      <c r="V334" s="160"/>
    </row>
    <row r="335" spans="1:239" ht="15.75" customHeight="1">
      <c r="A335" s="121" t="str">
        <f t="shared" si="62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145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9" ht="15.75" customHeight="1">
      <c r="A336" s="121" t="str">
        <f t="shared" si="62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60"/>
        <v>0</v>
      </c>
      <c r="O336" s="182"/>
      <c r="P336" s="182"/>
      <c r="Q336" s="160"/>
      <c r="R336" s="160"/>
      <c r="S336" s="345"/>
      <c r="T336" s="160"/>
      <c r="U336" s="160"/>
      <c r="V336" s="160"/>
    </row>
    <row r="337" spans="1:22" ht="51.75" customHeight="1">
      <c r="A337" s="121" t="str">
        <f t="shared" ref="A337:A355" si="63">CONCATENATE(B337,C337,D337,E337,F337,G337)</f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5.75" customHeight="1">
      <c r="A338" s="121" t="str">
        <f t="shared" si="63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64">O338+P338</f>
        <v>0</v>
      </c>
      <c r="O338" s="182"/>
      <c r="P338" s="182"/>
      <c r="Q338" s="160"/>
      <c r="R338" s="160"/>
      <c r="S338" s="345"/>
      <c r="T338" s="160"/>
      <c r="U338" s="160"/>
      <c r="V338" s="160"/>
    </row>
    <row r="339" spans="1:22" ht="15.75" customHeight="1">
      <c r="A339" s="121" t="str">
        <f t="shared" si="63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64"/>
        <v>0</v>
      </c>
      <c r="O339" s="182"/>
      <c r="P339" s="182"/>
      <c r="Q339" s="160"/>
      <c r="R339" s="160"/>
      <c r="S339" s="345"/>
      <c r="T339" s="160"/>
      <c r="U339" s="160"/>
      <c r="V339" s="160"/>
    </row>
    <row r="340" spans="1:22" s="114" customFormat="1" ht="51" customHeight="1">
      <c r="A340" s="121" t="str">
        <f t="shared" si="63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64"/>
        <v>0</v>
      </c>
      <c r="O340" s="182"/>
      <c r="P340" s="182"/>
      <c r="Q340" s="160"/>
      <c r="R340" s="160"/>
      <c r="S340" s="345"/>
      <c r="T340" s="160"/>
      <c r="U340" s="160"/>
      <c r="V340" s="160"/>
    </row>
    <row r="341" spans="1:22" ht="15.75" customHeight="1">
      <c r="A341" s="121" t="str">
        <f t="shared" si="63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64"/>
        <v>0</v>
      </c>
      <c r="O341" s="182"/>
      <c r="P341" s="182"/>
      <c r="Q341" s="160"/>
      <c r="R341" s="160"/>
      <c r="S341" s="345"/>
      <c r="T341" s="160"/>
      <c r="U341" s="160"/>
      <c r="V341" s="160"/>
    </row>
    <row r="342" spans="1:22" s="114" customFormat="1" ht="63.75" customHeight="1">
      <c r="A342" s="121" t="str">
        <f t="shared" si="63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64"/>
        <v>0</v>
      </c>
      <c r="O342" s="182"/>
      <c r="P342" s="182"/>
      <c r="Q342" s="160"/>
      <c r="R342" s="160"/>
      <c r="S342" s="345"/>
      <c r="T342" s="160"/>
      <c r="U342" s="160"/>
      <c r="V342" s="160"/>
    </row>
    <row r="343" spans="1:22" ht="15.75" customHeight="1">
      <c r="A343" s="121" t="str">
        <f t="shared" si="63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64"/>
        <v>0</v>
      </c>
      <c r="O343" s="182"/>
      <c r="P343" s="182"/>
      <c r="Q343" s="160"/>
      <c r="R343" s="160"/>
      <c r="S343" s="345"/>
      <c r="T343" s="160"/>
      <c r="U343" s="160"/>
      <c r="V343" s="160"/>
    </row>
    <row r="344" spans="1:22" s="114" customFormat="1" ht="51" customHeight="1">
      <c r="A344" s="121" t="str">
        <f t="shared" si="63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64"/>
        <v>0</v>
      </c>
      <c r="O344" s="182"/>
      <c r="P344" s="182"/>
      <c r="Q344" s="160"/>
      <c r="R344" s="160"/>
      <c r="S344" s="345"/>
      <c r="T344" s="160"/>
      <c r="U344" s="160"/>
      <c r="V344" s="160"/>
    </row>
    <row r="345" spans="1:22" ht="15.75" customHeight="1">
      <c r="A345" s="121" t="str">
        <f t="shared" si="63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64"/>
        <v>0</v>
      </c>
      <c r="O345" s="182"/>
      <c r="P345" s="182"/>
      <c r="Q345" s="160"/>
      <c r="R345" s="160"/>
      <c r="S345" s="345"/>
      <c r="T345" s="160"/>
      <c r="U345" s="160"/>
      <c r="V345" s="160"/>
    </row>
    <row r="346" spans="1:22" s="114" customFormat="1" ht="63.75" customHeight="1">
      <c r="A346" s="121" t="str">
        <f t="shared" si="63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64"/>
        <v>0</v>
      </c>
      <c r="O346" s="182"/>
      <c r="P346" s="182"/>
      <c r="Q346" s="160"/>
      <c r="R346" s="160"/>
      <c r="S346" s="345"/>
      <c r="T346" s="160"/>
      <c r="U346" s="160"/>
      <c r="V346" s="160"/>
    </row>
    <row r="347" spans="1:22" ht="15.75" customHeight="1">
      <c r="A347" s="121" t="str">
        <f t="shared" si="63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64"/>
        <v>0</v>
      </c>
      <c r="O347" s="182"/>
      <c r="P347" s="182"/>
      <c r="Q347" s="160"/>
      <c r="R347" s="160"/>
      <c r="S347" s="345"/>
      <c r="T347" s="160"/>
      <c r="U347" s="160"/>
      <c r="V347" s="160"/>
    </row>
    <row r="348" spans="1:22" s="169" customFormat="1" ht="15.75" customHeight="1">
      <c r="A348" s="121" t="str">
        <f t="shared" si="63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64"/>
        <v>0</v>
      </c>
      <c r="O348" s="182"/>
      <c r="P348" s="182"/>
      <c r="Q348" s="160"/>
      <c r="R348" s="160"/>
      <c r="S348" s="345"/>
      <c r="T348" s="160"/>
      <c r="U348" s="160"/>
      <c r="V348" s="160"/>
    </row>
    <row r="349" spans="1:22" ht="15.75" customHeight="1">
      <c r="A349" s="121" t="str">
        <f t="shared" si="63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64"/>
        <v>0</v>
      </c>
      <c r="O349" s="182"/>
      <c r="P349" s="182"/>
      <c r="Q349" s="160"/>
      <c r="R349" s="160"/>
      <c r="S349" s="345"/>
      <c r="T349" s="160"/>
      <c r="U349" s="160"/>
      <c r="V349" s="160"/>
    </row>
    <row r="350" spans="1:22" s="155" customFormat="1" ht="15.75" customHeight="1">
      <c r="A350" s="121" t="str">
        <f t="shared" si="63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64"/>
        <v>0</v>
      </c>
      <c r="O350" s="182"/>
      <c r="P350" s="182"/>
      <c r="Q350" s="160"/>
      <c r="R350" s="160"/>
      <c r="S350" s="345"/>
      <c r="T350" s="160"/>
      <c r="U350" s="160"/>
      <c r="V350" s="160"/>
    </row>
    <row r="351" spans="1:22" ht="15.75" customHeight="1">
      <c r="A351" s="121" t="str">
        <f t="shared" si="63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64"/>
        <v>0</v>
      </c>
      <c r="O351" s="182"/>
      <c r="P351" s="182"/>
      <c r="Q351" s="160"/>
      <c r="R351" s="160"/>
      <c r="S351" s="345"/>
      <c r="T351" s="160"/>
      <c r="U351" s="160"/>
      <c r="V351" s="160"/>
    </row>
    <row r="352" spans="1:22" s="114" customFormat="1" ht="15.75" customHeight="1">
      <c r="A352" s="121" t="str">
        <f t="shared" si="63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64"/>
        <v>0</v>
      </c>
      <c r="O352" s="182"/>
      <c r="P352" s="182"/>
      <c r="Q352" s="160"/>
      <c r="R352" s="160"/>
      <c r="S352" s="345"/>
      <c r="T352" s="160"/>
      <c r="U352" s="160"/>
      <c r="V352" s="160"/>
    </row>
    <row r="353" spans="1:22" s="114" customFormat="1" ht="15.75" customHeight="1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ref="N353:N354" si="65">O353+P353</f>
        <v>0</v>
      </c>
      <c r="O353" s="182"/>
      <c r="P353" s="182"/>
      <c r="Q353" s="160"/>
      <c r="R353" s="160"/>
      <c r="S353" s="345"/>
      <c r="T353" s="160"/>
      <c r="U353" s="160"/>
      <c r="V353" s="160"/>
    </row>
    <row r="354" spans="1:22" ht="15.75" customHeight="1">
      <c r="A354" s="121" t="str">
        <f t="shared" si="63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65"/>
        <v>0</v>
      </c>
      <c r="O354" s="182"/>
      <c r="P354" s="182"/>
      <c r="Q354" s="160"/>
      <c r="R354" s="160"/>
      <c r="S354" s="345"/>
      <c r="T354" s="160"/>
      <c r="U354" s="160"/>
      <c r="V354" s="160"/>
    </row>
    <row r="355" spans="1:22" ht="15.75" customHeight="1">
      <c r="A355" s="121" t="str">
        <f t="shared" si="63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64"/>
        <v>0</v>
      </c>
      <c r="O355" s="182"/>
      <c r="P355" s="182"/>
      <c r="Q355" s="160"/>
      <c r="R355" s="160"/>
      <c r="S355" s="345"/>
      <c r="T355" s="160"/>
      <c r="U355" s="160"/>
      <c r="V355" s="160"/>
    </row>
    <row r="356" spans="1:22" ht="15.75" customHeight="1"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64"/>
        <v>0</v>
      </c>
      <c r="O356" s="182"/>
      <c r="P356" s="182"/>
      <c r="Q356" s="160"/>
      <c r="R356" s="160"/>
      <c r="S356" s="345"/>
      <c r="T356" s="160"/>
      <c r="U356" s="160"/>
      <c r="V356" s="160"/>
    </row>
    <row r="357" spans="1:22" ht="15.75" customHeight="1">
      <c r="A357" s="121" t="str">
        <f t="shared" ref="A357:A361" si="66">CONCATENATE(B357,C357,D357,E357,F357,G357)</f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64"/>
        <v>0</v>
      </c>
      <c r="O357" s="182"/>
      <c r="P357" s="182"/>
      <c r="Q357" s="160"/>
      <c r="R357" s="160"/>
      <c r="S357" s="345"/>
      <c r="T357" s="160"/>
      <c r="U357" s="160"/>
      <c r="V357" s="160"/>
    </row>
    <row r="358" spans="1:22" s="114" customFormat="1" ht="25.5" customHeight="1">
      <c r="A358" s="121" t="str">
        <f t="shared" si="66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64"/>
        <v>0</v>
      </c>
      <c r="O358" s="182"/>
      <c r="P358" s="182"/>
      <c r="Q358" s="160"/>
      <c r="R358" s="160"/>
      <c r="S358" s="345"/>
      <c r="T358" s="160"/>
      <c r="U358" s="160"/>
      <c r="V358" s="160"/>
    </row>
    <row r="359" spans="1:22" ht="25.5" customHeight="1">
      <c r="A359" s="121" t="str">
        <f t="shared" si="66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64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 ht="15.75" customHeight="1">
      <c r="A360" s="121" t="str">
        <f t="shared" si="66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63.75" customHeight="1">
      <c r="A361" s="121" t="str">
        <f t="shared" si="66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67">O361+P361</f>
        <v>0</v>
      </c>
      <c r="O361" s="182"/>
      <c r="P361" s="182"/>
      <c r="Q361" s="160"/>
      <c r="R361" s="160"/>
      <c r="S361" s="345"/>
      <c r="T361" s="160"/>
      <c r="U361" s="160"/>
      <c r="V361" s="160"/>
    </row>
    <row r="362" spans="1:22" ht="15.75" customHeight="1">
      <c r="A362" s="121" t="str">
        <f t="shared" si="62"/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7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 ht="15.75" customHeight="1">
      <c r="A363" s="121" t="str">
        <f t="shared" si="62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 ht="15.75" customHeight="1">
      <c r="A364" s="121" t="str">
        <f t="shared" si="62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 ht="20.25" customHeight="1">
      <c r="A365" s="121" t="str">
        <f t="shared" si="62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 ht="15.75" customHeight="1">
      <c r="A366" s="121" t="str">
        <f t="shared" si="62"/>
        <v>71060401045113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5113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8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5.75" customHeight="1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8"/>
        <v>0</v>
      </c>
      <c r="O368" s="182"/>
      <c r="P368" s="182"/>
      <c r="Q368" s="160"/>
      <c r="R368" s="160"/>
      <c r="S368" s="345"/>
      <c r="T368" s="160"/>
      <c r="U368" s="160"/>
      <c r="V368" s="160"/>
    </row>
    <row r="369" spans="1:22" s="114" customFormat="1" ht="15.75" customHeight="1">
      <c r="A369" s="121"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8"/>
        <v>0</v>
      </c>
      <c r="O369" s="182"/>
      <c r="P369" s="182"/>
      <c r="Q369" s="160"/>
      <c r="R369" s="160"/>
      <c r="S369" s="345"/>
      <c r="T369" s="160"/>
      <c r="U369" s="160"/>
      <c r="V369" s="160"/>
    </row>
    <row r="370" spans="1:22" ht="15.75" customHeight="1">
      <c r="A370" s="121"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7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 ht="38.25" customHeight="1">
      <c r="A371" s="121" t="str">
        <f t="shared" si="62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 ht="15.75" customHeight="1">
      <c r="A372" s="121" t="str">
        <f t="shared" si="62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9">+O374</f>
        <v>0</v>
      </c>
      <c r="P372" s="191">
        <f t="shared" si="69"/>
        <v>0</v>
      </c>
      <c r="Q372" s="160"/>
      <c r="R372" s="160"/>
      <c r="S372" s="345"/>
      <c r="T372" s="160"/>
      <c r="U372" s="160"/>
      <c r="V372" s="160"/>
    </row>
    <row r="373" spans="1:22" s="155" customFormat="1" ht="38.25" customHeight="1">
      <c r="A373" s="121" t="str">
        <f t="shared" si="62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15.75" customHeight="1">
      <c r="B374" s="123"/>
      <c r="G374" s="128"/>
      <c r="H374" s="145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63.75" customHeight="1">
      <c r="A375" s="121" t="str">
        <f t="shared" ref="A375:A376" si="70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71">O375+P375</f>
        <v>0</v>
      </c>
      <c r="O375" s="182"/>
      <c r="P375" s="182"/>
      <c r="Q375" s="160"/>
      <c r="R375" s="160"/>
      <c r="S375" s="345"/>
      <c r="T375" s="160"/>
      <c r="U375" s="160"/>
      <c r="V375" s="160"/>
    </row>
    <row r="376" spans="1:22" s="114" customFormat="1" ht="63.75" customHeight="1">
      <c r="A376" s="121" t="str">
        <f t="shared" si="70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71"/>
        <v>0</v>
      </c>
      <c r="O376" s="182"/>
      <c r="P376" s="182"/>
      <c r="Q376" s="160"/>
      <c r="R376" s="160"/>
      <c r="S376" s="345"/>
      <c r="T376" s="160"/>
      <c r="U376" s="160"/>
      <c r="V376" s="160"/>
    </row>
    <row r="377" spans="1:22" ht="15.75" customHeight="1">
      <c r="A377" s="121" t="str">
        <f t="shared" si="62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7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 ht="25.5" customHeight="1">
      <c r="A378" s="121" t="str">
        <f t="shared" si="62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15.75" customHeight="1">
      <c r="A379" s="121" t="str">
        <f t="shared" si="62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72">+O381+O389+O391+O396+O393+O398+O402+O404</f>
        <v>0</v>
      </c>
      <c r="P379" s="191">
        <f t="shared" si="72"/>
        <v>0</v>
      </c>
      <c r="Q379" s="160"/>
      <c r="R379" s="160"/>
      <c r="S379" s="345"/>
      <c r="T379" s="160"/>
      <c r="U379" s="160"/>
      <c r="V379" s="160"/>
    </row>
    <row r="380" spans="1:22" s="155" customFormat="1" ht="25.5" customHeight="1">
      <c r="A380" s="121" t="str">
        <f t="shared" si="62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 ht="15.75" customHeight="1">
      <c r="A381" s="121" t="str">
        <f t="shared" si="62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145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 ht="25.5" customHeight="1">
      <c r="A382" s="121" t="str">
        <f t="shared" si="62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73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 ht="15.75" customHeight="1">
      <c r="A383" s="121" t="str">
        <f t="shared" si="62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73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15.75" customHeight="1">
      <c r="A384" s="121" t="str">
        <f t="shared" si="62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73"/>
        <v>0</v>
      </c>
      <c r="O384" s="182"/>
      <c r="P384" s="182"/>
      <c r="Q384" s="160"/>
      <c r="R384" s="160"/>
      <c r="S384" s="345"/>
      <c r="T384" s="160"/>
      <c r="U384" s="160"/>
      <c r="V384" s="160"/>
    </row>
    <row r="385" spans="1:22" ht="25.5" customHeight="1">
      <c r="A385" s="121" t="str">
        <f t="shared" si="62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73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 ht="25.5" customHeight="1">
      <c r="A386" s="121" t="str">
        <f t="shared" si="62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73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 ht="15.75" customHeight="1">
      <c r="A387" s="121" t="str">
        <f t="shared" si="62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73"/>
        <v>0</v>
      </c>
      <c r="O387" s="182"/>
      <c r="P387" s="182"/>
      <c r="Q387" s="160"/>
      <c r="R387" s="160"/>
      <c r="S387" s="345"/>
      <c r="T387" s="160"/>
      <c r="U387" s="160"/>
      <c r="V387" s="160"/>
    </row>
    <row r="388" spans="1:22" ht="15.75" customHeight="1">
      <c r="A388" s="121" t="str">
        <f t="shared" si="62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73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5.5" customHeight="1">
      <c r="A389" s="121" t="str">
        <f t="shared" si="62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145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 ht="15.75" customHeight="1">
      <c r="A390" s="121" t="str">
        <f t="shared" si="62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73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 ht="15.75" customHeight="1">
      <c r="A391" s="121" t="str">
        <f t="shared" si="62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145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 ht="25.5" customHeight="1">
      <c r="A392" s="121" t="str">
        <f t="shared" ref="A392:A440" si="74">CONCATENATE(B392,C392,D392,E392,F392,G392)</f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73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74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145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5.75" customHeight="1">
      <c r="A394" s="121" t="str">
        <f t="shared" si="74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339"/>
      <c r="I394" s="307"/>
      <c r="J394" s="308"/>
      <c r="K394" s="308"/>
      <c r="L394" s="31" t="s">
        <v>115</v>
      </c>
      <c r="M394" s="32">
        <v>4213</v>
      </c>
      <c r="N394" s="182">
        <f t="shared" si="73"/>
        <v>0</v>
      </c>
      <c r="O394" s="182"/>
      <c r="P394" s="182"/>
      <c r="Q394" s="160"/>
      <c r="R394" s="160"/>
      <c r="S394" s="345"/>
      <c r="T394" s="160"/>
      <c r="U394" s="160"/>
      <c r="V394" s="160"/>
    </row>
    <row r="395" spans="1:22" ht="25.5" customHeight="1">
      <c r="A395" s="121" t="str">
        <f t="shared" ref="A395" si="75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0">
        <v>5112</v>
      </c>
      <c r="N395" s="182">
        <f t="shared" ref="N395" si="76">O395+P395</f>
        <v>0</v>
      </c>
      <c r="O395" s="182"/>
      <c r="P395" s="182"/>
      <c r="Q395" s="160"/>
      <c r="R395" s="160"/>
      <c r="S395" s="345"/>
      <c r="T395" s="160"/>
      <c r="U395" s="160"/>
      <c r="V395" s="160"/>
    </row>
    <row r="396" spans="1:22" ht="15.75" customHeight="1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145"/>
      <c r="I396" s="146"/>
      <c r="J396" s="147"/>
      <c r="K396" s="147"/>
      <c r="L396" s="26" t="s">
        <v>827</v>
      </c>
      <c r="M396" s="27"/>
      <c r="N396" s="196"/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15.75" customHeight="1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15.75" customHeight="1">
      <c r="A398" s="121" t="str">
        <f t="shared" si="74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145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ref="A399" si="77">CONCATENATE(B399,C399,D399,E399,F399,G399)</f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90"/>
      <c r="I399" s="193"/>
      <c r="J399" s="200"/>
      <c r="K399" s="201"/>
      <c r="L399" s="202" t="s">
        <v>142</v>
      </c>
      <c r="M399" s="12">
        <v>4251</v>
      </c>
      <c r="N399" s="182">
        <f t="shared" ref="N399" si="78">O399+P399</f>
        <v>0</v>
      </c>
      <c r="O399" s="182"/>
      <c r="P399" s="182"/>
      <c r="Q399" s="160"/>
      <c r="R399" s="160"/>
      <c r="S399" s="345"/>
      <c r="T399" s="160"/>
      <c r="U399" s="160"/>
      <c r="V399" s="160"/>
    </row>
    <row r="400" spans="1:22" ht="25.5" customHeight="1">
      <c r="A400" s="121" t="str">
        <f t="shared" si="74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0">
        <v>5112</v>
      </c>
      <c r="N400" s="182">
        <f t="shared" si="73"/>
        <v>0</v>
      </c>
      <c r="O400" s="182"/>
      <c r="P400" s="182"/>
      <c r="Q400" s="160"/>
      <c r="R400" s="160"/>
      <c r="S400" s="345"/>
      <c r="T400" s="160"/>
      <c r="U400" s="160"/>
      <c r="V400" s="160"/>
    </row>
    <row r="401" spans="1:22" ht="15.75" customHeight="1">
      <c r="A401" s="121" t="str">
        <f t="shared" si="74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11">
        <v>5113</v>
      </c>
      <c r="N401" s="182">
        <f t="shared" si="73"/>
        <v>0</v>
      </c>
      <c r="O401" s="182"/>
      <c r="P401" s="182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145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5.75" customHeight="1">
      <c r="A403" s="121" t="str">
        <f t="shared" ref="A403" si="7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339"/>
      <c r="I403" s="307"/>
      <c r="J403" s="308"/>
      <c r="K403" s="308"/>
      <c r="L403" s="31" t="s">
        <v>115</v>
      </c>
      <c r="M403" s="32">
        <v>4213</v>
      </c>
      <c r="N403" s="182">
        <f t="shared" ref="N403" si="80">O403+P403</f>
        <v>0</v>
      </c>
      <c r="O403" s="182"/>
      <c r="P403" s="182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145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25.5" customHeight="1">
      <c r="A405" s="121" t="str">
        <f t="shared" ref="A405" si="8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0">
        <v>5112</v>
      </c>
      <c r="N405" s="182">
        <f t="shared" ref="N405" si="82">O405+P405</f>
        <v>0</v>
      </c>
      <c r="O405" s="182"/>
      <c r="P405" s="182"/>
      <c r="Q405" s="160"/>
      <c r="R405" s="160"/>
      <c r="S405" s="345"/>
      <c r="T405" s="160"/>
      <c r="U405" s="160"/>
      <c r="V405" s="160"/>
    </row>
    <row r="406" spans="1:22" ht="32.25" customHeight="1">
      <c r="B406" s="123"/>
      <c r="H406" s="172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74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 ht="15.75" customHeight="1">
      <c r="A408" s="121" t="str">
        <f t="shared" si="74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7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 ht="15.75" customHeight="1">
      <c r="A409" s="121" t="str">
        <f t="shared" si="74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 ht="25.5" customHeight="1">
      <c r="A410" s="121" t="str">
        <f t="shared" si="74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 ht="25.5" customHeight="1">
      <c r="A411" s="121" t="str">
        <f t="shared" si="74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15.75" customHeight="1">
      <c r="A412" s="121" t="str">
        <f t="shared" si="74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146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5.75" customHeight="1">
      <c r="A413" s="121" t="str">
        <f t="shared" si="74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83">O413+P413</f>
        <v>0</v>
      </c>
      <c r="O413" s="182"/>
      <c r="P413" s="182"/>
      <c r="Q413" s="160"/>
      <c r="R413" s="160"/>
      <c r="S413" s="345"/>
      <c r="T413" s="160"/>
      <c r="U413" s="160"/>
      <c r="V413" s="160"/>
    </row>
    <row r="414" spans="1:22" s="181" customFormat="1" ht="15.75" customHeight="1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 ht="15.75" customHeigh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15.75" customHeight="1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84">O417</f>
        <v>0</v>
      </c>
      <c r="P416" s="196">
        <f t="shared" si="84"/>
        <v>0</v>
      </c>
      <c r="Q416" s="160"/>
      <c r="R416" s="160"/>
      <c r="S416" s="345"/>
      <c r="T416" s="160"/>
      <c r="U416" s="160"/>
      <c r="V416" s="160"/>
    </row>
    <row r="417" spans="1:22" s="181" customFormat="1" ht="15.75" customHeigh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125</v>
      </c>
      <c r="M417" s="11">
        <v>4239</v>
      </c>
      <c r="N417" s="182">
        <f t="shared" ref="N417" si="85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 ht="15.75" customHeight="1">
      <c r="A418" s="121" t="str">
        <f t="shared" ref="A418:A421" si="86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7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 ht="15.75" customHeight="1">
      <c r="A419" s="121" t="str">
        <f t="shared" si="86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 ht="15.75" customHeight="1">
      <c r="A420" s="121" t="str">
        <f t="shared" si="86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86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 ht="15.75" customHeight="1">
      <c r="A424" s="121" t="str">
        <f t="shared" si="74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7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 ht="15.75" customHeight="1">
      <c r="A425" s="121" t="str">
        <f t="shared" si="74"/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 ht="15.75" customHeight="1">
      <c r="A426" s="121" t="str">
        <f t="shared" si="74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87">+O430+O433+O437+O439+O428</f>
        <v>0</v>
      </c>
      <c r="P426" s="191">
        <f t="shared" si="87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4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6.25" customHeight="1">
      <c r="A430" s="121" t="str">
        <f t="shared" si="74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32.25" customHeight="1">
      <c r="A431" s="121" t="str">
        <f t="shared" si="74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8">O431+P431</f>
        <v>0</v>
      </c>
      <c r="O431" s="182"/>
      <c r="P431" s="182"/>
      <c r="Q431" s="160"/>
      <c r="R431" s="160"/>
      <c r="S431" s="345"/>
      <c r="T431" s="160"/>
      <c r="U431" s="160"/>
      <c r="V431" s="160"/>
    </row>
    <row r="432" spans="1:22" ht="25.5" customHeight="1">
      <c r="A432" s="121" t="str">
        <f t="shared" si="74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8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15.75" customHeight="1">
      <c r="A433" s="121" t="str">
        <f t="shared" si="74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15.75" customHeight="1">
      <c r="A434" s="121" t="str">
        <f t="shared" si="74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8"/>
        <v>0</v>
      </c>
      <c r="O434" s="182">
        <v>0</v>
      </c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 ht="15.75" customHeight="1">
      <c r="A435" s="121" t="str">
        <f t="shared" si="74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193"/>
      <c r="I435" s="193"/>
      <c r="J435" s="194"/>
      <c r="K435" s="195"/>
      <c r="L435" s="35" t="s">
        <v>134</v>
      </c>
      <c r="M435" s="12">
        <v>4861</v>
      </c>
      <c r="N435" s="182">
        <f t="shared" si="88"/>
        <v>0</v>
      </c>
      <c r="O435" s="182"/>
      <c r="P435" s="182"/>
      <c r="Q435" s="160"/>
      <c r="R435" s="160"/>
      <c r="S435" s="345"/>
      <c r="T435" s="160"/>
      <c r="U435" s="160"/>
      <c r="V435" s="160"/>
    </row>
    <row r="436" spans="1:22" ht="15.75" customHeight="1">
      <c r="A436" s="121" t="str">
        <f t="shared" si="74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8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15.75" customHeight="1">
      <c r="A437" s="121"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 ht="15.75" customHeight="1">
      <c r="A438" s="121" t="str">
        <f t="shared" si="74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29" t="s">
        <v>134</v>
      </c>
      <c r="M438" s="30">
        <v>4861</v>
      </c>
      <c r="N438" s="182">
        <f t="shared" si="88"/>
        <v>0</v>
      </c>
      <c r="O438" s="182"/>
      <c r="P438" s="182"/>
      <c r="Q438" s="160"/>
      <c r="R438" s="160"/>
      <c r="S438" s="345"/>
      <c r="T438" s="160"/>
      <c r="U438" s="160"/>
      <c r="V438" s="160"/>
    </row>
    <row r="439" spans="1:22" ht="15.75" customHeight="1">
      <c r="A439" s="121" t="str">
        <f t="shared" si="74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 ht="15.75" customHeight="1">
      <c r="A440" s="121" t="str">
        <f t="shared" si="74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29" t="s">
        <v>134</v>
      </c>
      <c r="M440" s="30">
        <v>4861</v>
      </c>
      <c r="N440" s="182">
        <f t="shared" si="88"/>
        <v>0</v>
      </c>
      <c r="O440" s="182"/>
      <c r="P440" s="182"/>
      <c r="Q440" s="160"/>
      <c r="R440" s="160"/>
      <c r="S440" s="345"/>
      <c r="T440" s="160"/>
      <c r="U440" s="160"/>
      <c r="V440" s="160"/>
    </row>
    <row r="441" spans="1:22" ht="25.5" customHeight="1">
      <c r="A441" s="121" t="str">
        <f t="shared" ref="A441:A482" si="89">CONCATENATE(B441,C441,D441,E441,F441,G441)</f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7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 ht="15.75" customHeight="1">
      <c r="A442" s="121" t="str">
        <f t="shared" si="89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15.75" customHeight="1">
      <c r="A443" s="121" t="str">
        <f t="shared" si="89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90">+O445+O449+O455+O464+O473</f>
        <v>0</v>
      </c>
      <c r="P443" s="191">
        <f t="shared" si="90"/>
        <v>0</v>
      </c>
      <c r="Q443" s="160"/>
      <c r="R443" s="160"/>
      <c r="S443" s="345"/>
      <c r="T443" s="160"/>
      <c r="U443" s="160"/>
      <c r="V443" s="160"/>
    </row>
    <row r="444" spans="1:22" ht="15.75" customHeight="1">
      <c r="A444" s="121" t="str">
        <f t="shared" si="89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4" customHeight="1">
      <c r="A445" s="121" t="str">
        <f t="shared" si="89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145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33" customHeight="1">
      <c r="A446" s="121" t="str">
        <f t="shared" si="89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91">O446+P446</f>
        <v>0</v>
      </c>
      <c r="O446" s="182"/>
      <c r="P446" s="182">
        <v>0</v>
      </c>
      <c r="Q446" s="160"/>
      <c r="R446" s="160"/>
      <c r="S446" s="345"/>
      <c r="T446" s="160"/>
      <c r="U446" s="160"/>
      <c r="V446" s="160"/>
    </row>
    <row r="447" spans="1:22" s="114" customFormat="1" ht="25.5" customHeight="1">
      <c r="A447" s="121" t="str">
        <f t="shared" si="89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90"/>
      <c r="I447" s="193"/>
      <c r="J447" s="200"/>
      <c r="K447" s="201"/>
      <c r="L447" s="202" t="s">
        <v>240</v>
      </c>
      <c r="M447" s="12">
        <v>4269</v>
      </c>
      <c r="N447" s="182">
        <f t="shared" si="91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 customHeight="1">
      <c r="A448" s="121" t="str">
        <f t="shared" si="89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90"/>
      <c r="I448" s="193"/>
      <c r="J448" s="200"/>
      <c r="K448" s="201"/>
      <c r="L448" s="202" t="s">
        <v>267</v>
      </c>
      <c r="M448" s="12">
        <v>4521</v>
      </c>
      <c r="N448" s="182">
        <f t="shared" si="91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5.5" customHeight="1">
      <c r="A449" s="121" t="str">
        <f t="shared" si="89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145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15.75" customHeight="1">
      <c r="A450" s="121" t="str">
        <f t="shared" si="89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91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 ht="15.75" customHeight="1">
      <c r="A451" s="121" t="str">
        <f t="shared" si="89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91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15.75" customHeight="1">
      <c r="A452" s="121" t="str">
        <f t="shared" si="89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91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 ht="15.75" customHeight="1">
      <c r="A453" s="121" t="str">
        <f t="shared" si="89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91"/>
        <v>0</v>
      </c>
      <c r="O453" s="182"/>
      <c r="P453" s="182"/>
      <c r="Q453" s="160"/>
      <c r="R453" s="160"/>
      <c r="S453" s="345"/>
      <c r="T453" s="160"/>
      <c r="U453" s="160"/>
      <c r="V453" s="160"/>
    </row>
    <row r="454" spans="1:22" s="114" customFormat="1" ht="15.75" customHeight="1">
      <c r="A454" s="121" t="str">
        <f t="shared" si="89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91"/>
        <v>0</v>
      </c>
      <c r="O454" s="182"/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89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145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 ht="15.75" customHeight="1">
      <c r="A456" s="121" t="str">
        <f t="shared" si="89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91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28.5" customHeight="1">
      <c r="A457" s="121" t="str">
        <f t="shared" si="89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91"/>
        <v>0</v>
      </c>
      <c r="O457" s="182"/>
      <c r="P457" s="182">
        <v>0</v>
      </c>
      <c r="Q457" s="160"/>
      <c r="R457" s="160"/>
      <c r="S457" s="345"/>
      <c r="T457" s="160"/>
      <c r="U457" s="160"/>
      <c r="V457" s="160"/>
    </row>
    <row r="458" spans="1:22" ht="15.75" customHeight="1">
      <c r="A458" s="121" t="str">
        <f t="shared" si="89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91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 customHeight="1">
      <c r="A459" s="121" t="str">
        <f t="shared" si="89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91"/>
        <v>0</v>
      </c>
      <c r="O459" s="312"/>
      <c r="P459" s="312"/>
      <c r="Q459" s="160"/>
      <c r="R459" s="160"/>
      <c r="S459" s="345"/>
      <c r="T459" s="160"/>
      <c r="U459" s="160"/>
      <c r="V459" s="160"/>
    </row>
    <row r="460" spans="1:22" s="114" customFormat="1" ht="15.75" customHeight="1">
      <c r="A460" s="121" t="str">
        <f t="shared" si="89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91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 ht="25.5" customHeight="1">
      <c r="A461" s="121" t="str">
        <f t="shared" si="89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91"/>
        <v>0</v>
      </c>
      <c r="O461" s="182">
        <v>0</v>
      </c>
      <c r="P461" s="182"/>
      <c r="Q461" s="160"/>
      <c r="R461" s="160"/>
      <c r="S461" s="345"/>
      <c r="T461" s="160"/>
      <c r="U461" s="160"/>
      <c r="V461" s="160"/>
    </row>
    <row r="462" spans="1:22" s="114" customFormat="1" ht="15.75" customHeight="1">
      <c r="A462" s="121" t="str">
        <f t="shared" si="89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91"/>
        <v>0</v>
      </c>
      <c r="O462" s="312">
        <v>0</v>
      </c>
      <c r="P462" s="312"/>
      <c r="Q462" s="160"/>
      <c r="R462" s="160"/>
      <c r="S462" s="345"/>
      <c r="T462" s="160"/>
      <c r="U462" s="160"/>
      <c r="V462" s="160"/>
    </row>
    <row r="463" spans="1:22" ht="15.75" customHeight="1">
      <c r="A463" s="121" t="str">
        <f t="shared" si="89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303"/>
      <c r="I463" s="331"/>
      <c r="J463" s="335"/>
      <c r="K463" s="335"/>
      <c r="L463" s="343" t="s">
        <v>268</v>
      </c>
      <c r="M463" s="336">
        <v>5129</v>
      </c>
      <c r="N463" s="182">
        <f>O463+P463</f>
        <v>0</v>
      </c>
      <c r="O463" s="312"/>
      <c r="P463" s="312"/>
      <c r="Q463" s="160"/>
      <c r="R463" s="160"/>
      <c r="S463" s="345"/>
      <c r="T463" s="160"/>
      <c r="U463" s="160"/>
      <c r="V463" s="160"/>
    </row>
    <row r="464" spans="1:22" s="155" customFormat="1" ht="28.5" customHeight="1">
      <c r="A464" s="121" t="str">
        <f t="shared" si="89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145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 ht="23.25" customHeight="1">
      <c r="A465" s="121" t="str">
        <f t="shared" si="89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7.75" customHeight="1">
      <c r="A466" s="121" t="str">
        <f t="shared" si="89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92">O466+P466</f>
        <v>0</v>
      </c>
      <c r="O466" s="182"/>
      <c r="P466" s="182">
        <v>0</v>
      </c>
      <c r="Q466" s="160"/>
      <c r="R466" s="160"/>
      <c r="S466" s="345"/>
      <c r="T466" s="160"/>
      <c r="U466" s="160"/>
      <c r="V466" s="160"/>
    </row>
    <row r="467" spans="1:22" ht="25.5" customHeight="1">
      <c r="A467" s="121" t="str">
        <f t="shared" si="89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92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7" customHeight="1">
      <c r="A468" s="121" t="str">
        <f t="shared" si="89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92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 ht="25.5" customHeight="1">
      <c r="A469" s="121" t="str">
        <f t="shared" si="89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92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89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92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 ht="15.75" customHeight="1">
      <c r="B471" s="123"/>
      <c r="H471" s="193"/>
      <c r="I471" s="193"/>
      <c r="J471" s="194"/>
      <c r="K471" s="195"/>
      <c r="L471" s="29" t="s">
        <v>173</v>
      </c>
      <c r="M471" s="30">
        <v>5112</v>
      </c>
      <c r="N471" s="182">
        <f t="shared" si="92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 ht="15.75" customHeight="1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92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 ht="25.5" customHeight="1">
      <c r="A473" s="121" t="str">
        <f t="shared" si="89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145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89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339"/>
      <c r="I474" s="307"/>
      <c r="J474" s="308"/>
      <c r="K474" s="308"/>
      <c r="L474" s="29" t="s">
        <v>142</v>
      </c>
      <c r="M474" s="30">
        <v>4251</v>
      </c>
      <c r="N474" s="182">
        <f t="shared" si="92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5.75" customHeight="1">
      <c r="A475" s="121" t="str">
        <f t="shared" si="89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92"/>
        <v>0</v>
      </c>
      <c r="O475" s="182"/>
      <c r="P475" s="182"/>
      <c r="Q475" s="160"/>
      <c r="R475" s="160"/>
      <c r="S475" s="345"/>
      <c r="T475" s="160"/>
      <c r="U475" s="160"/>
      <c r="V475" s="160"/>
    </row>
    <row r="476" spans="1:22" s="155" customFormat="1" ht="15.75" customHeight="1">
      <c r="A476" s="121" t="str">
        <f t="shared" si="89"/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2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93">+O478</f>
        <v>0</v>
      </c>
      <c r="P476" s="162">
        <f t="shared" si="93"/>
        <v>0</v>
      </c>
      <c r="Q476" s="160"/>
      <c r="R476" s="160"/>
      <c r="S476" s="345"/>
      <c r="T476" s="160"/>
      <c r="U476" s="160"/>
      <c r="V476" s="160"/>
    </row>
    <row r="477" spans="1:22" ht="15.75" customHeight="1">
      <c r="A477" s="121" t="str">
        <f t="shared" si="89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 ht="15.75" customHeight="1">
      <c r="A478" s="121" t="str">
        <f t="shared" si="89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7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94">+O480</f>
        <v>0</v>
      </c>
      <c r="P478" s="187">
        <f t="shared" si="94"/>
        <v>0</v>
      </c>
      <c r="Q478" s="160"/>
      <c r="R478" s="160"/>
      <c r="S478" s="345"/>
      <c r="T478" s="160"/>
      <c r="U478" s="160"/>
      <c r="V478" s="160"/>
    </row>
    <row r="479" spans="1:22" s="114" customFormat="1" ht="15.75" customHeight="1">
      <c r="A479" s="121" t="str">
        <f t="shared" si="89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 ht="15.75" customHeight="1">
      <c r="A480" s="121" t="str">
        <f t="shared" si="89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43" ht="25.5" customHeight="1">
      <c r="A481" s="121" t="str">
        <f t="shared" si="89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43" s="114" customFormat="1" ht="38.450000000000003" customHeight="1">
      <c r="A482" s="121" t="str">
        <f t="shared" si="89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145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43" ht="15.75" customHeight="1">
      <c r="A483" s="121" t="str">
        <f t="shared" ref="A483:A537" si="95">CONCATENATE(B483,C483,D483,E483,F483,G483)</f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" si="96">O483+P483</f>
        <v>0</v>
      </c>
      <c r="O483" s="182"/>
      <c r="P483" s="182"/>
      <c r="Q483" s="160"/>
      <c r="R483" s="160"/>
      <c r="S483" s="345"/>
      <c r="T483" s="160"/>
      <c r="U483" s="160"/>
      <c r="V483" s="160"/>
    </row>
    <row r="484" spans="1:243" s="114" customFormat="1" ht="25.5" customHeight="1">
      <c r="A484" s="121" t="str">
        <f t="shared" si="95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ref="N484:N486" si="97">O484+P484</f>
        <v>0</v>
      </c>
      <c r="O484" s="182"/>
      <c r="P484" s="182"/>
      <c r="Q484" s="160"/>
      <c r="R484" s="160"/>
      <c r="S484" s="345"/>
      <c r="T484" s="160"/>
      <c r="U484" s="160"/>
      <c r="V484" s="160"/>
    </row>
    <row r="485" spans="1:243" s="114" customFormat="1" ht="24" customHeight="1">
      <c r="A485" s="121" t="str">
        <f t="shared" si="95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145"/>
      <c r="I485" s="146"/>
      <c r="J485" s="147"/>
      <c r="K485" s="147"/>
      <c r="L485" s="26" t="s">
        <v>282</v>
      </c>
      <c r="M485" s="27"/>
      <c r="N485" s="196">
        <f t="shared" si="9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43" s="38" customFormat="1" ht="25.5" customHeight="1">
      <c r="A486" s="121" t="str">
        <f t="shared" si="95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97"/>
        <v>0</v>
      </c>
      <c r="O486" s="182"/>
      <c r="P486" s="182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  <c r="IB486" s="4"/>
      <c r="IC486" s="4"/>
      <c r="ID486" s="4"/>
      <c r="IE486" s="4"/>
      <c r="IF486" s="4"/>
      <c r="IG486" s="4"/>
      <c r="IH486" s="4"/>
      <c r="II486" s="4"/>
    </row>
    <row r="487" spans="1:243" s="114" customFormat="1" ht="24" customHeight="1">
      <c r="A487" s="121" t="str">
        <f t="shared" ref="A487:A488" si="9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145"/>
      <c r="I487" s="146"/>
      <c r="J487" s="147"/>
      <c r="K487" s="147"/>
      <c r="L487" s="26" t="s">
        <v>846</v>
      </c>
      <c r="M487" s="27"/>
      <c r="N487" s="196">
        <f t="shared" ref="N487:N488" si="9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43" s="114" customFormat="1" ht="15.75" customHeight="1">
      <c r="A488" s="121" t="str">
        <f t="shared" si="9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99"/>
        <v>0</v>
      </c>
      <c r="O488" s="182"/>
      <c r="P488" s="182"/>
      <c r="Q488" s="160"/>
      <c r="R488" s="160"/>
      <c r="S488" s="345"/>
      <c r="T488" s="160"/>
      <c r="U488" s="160"/>
      <c r="V488" s="160"/>
    </row>
    <row r="489" spans="1:243" s="114" customFormat="1" ht="15.75" customHeight="1">
      <c r="A489" s="121" t="str">
        <f t="shared" si="95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2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43" ht="15.75" customHeight="1">
      <c r="A490" s="121" t="str">
        <f t="shared" si="95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43" ht="25.5" customHeight="1">
      <c r="A491" s="121" t="str">
        <f t="shared" si="95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7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43" s="114" customFormat="1" ht="15.75" customHeight="1">
      <c r="A492" s="121" t="str">
        <f t="shared" si="95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43" ht="15.75" customHeight="1">
      <c r="A493" s="121" t="str">
        <f t="shared" si="95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100">+O495+O500+O510+O514</f>
        <v>0</v>
      </c>
      <c r="P493" s="191">
        <f t="shared" si="100"/>
        <v>0</v>
      </c>
      <c r="Q493" s="160"/>
      <c r="R493" s="160"/>
      <c r="S493" s="345"/>
      <c r="T493" s="160"/>
      <c r="U493" s="160"/>
      <c r="V493" s="160"/>
    </row>
    <row r="494" spans="1:243" ht="25.5" customHeight="1">
      <c r="A494" s="121" t="str">
        <f t="shared" si="95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43" s="169" customFormat="1" ht="15.75" customHeight="1">
      <c r="A495" s="121" t="str">
        <f t="shared" si="95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145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101">SUM(O496:O499)</f>
        <v>0</v>
      </c>
      <c r="P495" s="196">
        <f t="shared" si="101"/>
        <v>0</v>
      </c>
      <c r="Q495" s="160"/>
      <c r="R495" s="160"/>
      <c r="S495" s="345"/>
      <c r="T495" s="160"/>
      <c r="U495" s="160"/>
      <c r="V495" s="160"/>
    </row>
    <row r="496" spans="1:243" ht="15.75" customHeight="1">
      <c r="A496" s="121" t="str">
        <f t="shared" si="95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09" si="102">O496+P496</f>
        <v>0</v>
      </c>
      <c r="O496" s="312"/>
      <c r="P496" s="312"/>
      <c r="Q496" s="160"/>
      <c r="R496" s="160"/>
      <c r="S496" s="345"/>
      <c r="T496" s="160"/>
      <c r="U496" s="160"/>
      <c r="V496" s="160"/>
    </row>
    <row r="497" spans="1:22" s="155" customFormat="1" ht="25.5" customHeight="1">
      <c r="A497" s="121" t="str">
        <f t="shared" si="95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102"/>
        <v>0</v>
      </c>
      <c r="O497" s="312"/>
      <c r="P497" s="312"/>
      <c r="Q497" s="160"/>
      <c r="R497" s="160"/>
      <c r="S497" s="345"/>
      <c r="T497" s="160"/>
      <c r="U497" s="160"/>
      <c r="V497" s="160"/>
    </row>
    <row r="498" spans="1:22" s="155" customFormat="1" ht="25.5" customHeigh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103">O498+P498</f>
        <v>0</v>
      </c>
      <c r="O498" s="312"/>
      <c r="P498" s="312"/>
      <c r="Q498" s="160"/>
      <c r="R498" s="160"/>
      <c r="S498" s="345"/>
      <c r="T498" s="160"/>
      <c r="U498" s="160"/>
      <c r="V498" s="160"/>
    </row>
    <row r="499" spans="1:22" ht="38.25" customHeight="1">
      <c r="A499" s="121" t="str">
        <f t="shared" ref="A499" si="10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103"/>
        <v>0</v>
      </c>
      <c r="O499" s="312"/>
      <c r="P499" s="312"/>
      <c r="Q499" s="160"/>
      <c r="R499" s="160"/>
      <c r="S499" s="345"/>
      <c r="T499" s="160"/>
      <c r="U499" s="160"/>
      <c r="V499" s="160"/>
    </row>
    <row r="500" spans="1:22" ht="29.25" customHeight="1">
      <c r="A500" s="121" t="str">
        <f t="shared" si="95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145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 ht="15.75" customHeight="1">
      <c r="A501" s="121" t="str">
        <f t="shared" si="95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10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 ht="15.75" customHeight="1">
      <c r="A502" s="121" t="str">
        <f t="shared" si="95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10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95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10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5.75" customHeight="1">
      <c r="A504" s="121" t="str">
        <f t="shared" si="95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102"/>
        <v>0</v>
      </c>
      <c r="O504" s="182"/>
      <c r="P504" s="182"/>
      <c r="Q504" s="160"/>
      <c r="R504" s="160"/>
      <c r="S504" s="345"/>
      <c r="T504" s="160"/>
      <c r="U504" s="160"/>
      <c r="V504" s="160"/>
    </row>
    <row r="505" spans="1:22" ht="38.25" customHeight="1">
      <c r="A505" s="121" t="str">
        <f t="shared" si="95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10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 ht="25.5" customHeight="1">
      <c r="A506" s="121" t="str">
        <f t="shared" si="95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102"/>
        <v>0</v>
      </c>
      <c r="O506" s="182"/>
      <c r="P506" s="182"/>
      <c r="Q506" s="160"/>
      <c r="R506" s="160"/>
      <c r="S506" s="345"/>
      <c r="T506" s="160"/>
      <c r="U506" s="160"/>
      <c r="V506" s="160"/>
    </row>
    <row r="507" spans="1:22" s="114" customFormat="1" ht="15.75" customHeight="1">
      <c r="A507" s="121" t="str">
        <f t="shared" si="95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102"/>
        <v>0</v>
      </c>
      <c r="O507" s="182"/>
      <c r="P507" s="182"/>
      <c r="Q507" s="160"/>
      <c r="R507" s="160"/>
      <c r="S507" s="345"/>
      <c r="T507" s="160"/>
      <c r="U507" s="160"/>
      <c r="V507" s="160"/>
    </row>
    <row r="508" spans="1:22" ht="15.75" customHeight="1">
      <c r="A508" s="121" t="str">
        <f t="shared" si="95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10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 ht="25.5" customHeight="1">
      <c r="A509" s="121" t="str">
        <f t="shared" si="95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10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95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95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ref="N511:N513" si="105">O511+P511</f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95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105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95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105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95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 ht="15.75" customHeight="1">
      <c r="A515" s="121" t="str">
        <f t="shared" ref="A515" si="106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107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95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95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95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108">+O520+O522</f>
        <v>0</v>
      </c>
      <c r="P518" s="191">
        <f t="shared" si="108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95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95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95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109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95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95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109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95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110">+O526</f>
        <v>0</v>
      </c>
      <c r="P524" s="191">
        <f t="shared" si="110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95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si="95"/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95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1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95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1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95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1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95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13">+O535+O544+O546</f>
        <v>0</v>
      </c>
      <c r="P533" s="191">
        <f t="shared" si="11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95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95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14">SUM(O536:O543)</f>
        <v>0</v>
      </c>
      <c r="P535" s="196">
        <f t="shared" si="11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1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95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122</v>
      </c>
      <c r="M537" s="11">
        <v>4234</v>
      </c>
      <c r="N537" s="182">
        <f t="shared" si="11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ref="A538:A592" si="116">CONCATENATE(B538,C538,D538,E538,F538,G538)</f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1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16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1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16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17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16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17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si="116"/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17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16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17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16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16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17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16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 ht="25.5" customHeight="1">
      <c r="A547" s="121" t="str">
        <f t="shared" si="116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18">O547+P547</f>
        <v>0</v>
      </c>
      <c r="O547" s="182"/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1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1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16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16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16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16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2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16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16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2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16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16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2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16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2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16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21">+O560</f>
        <v>0</v>
      </c>
      <c r="P558" s="191">
        <f t="shared" si="12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16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16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16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2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16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2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16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2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 ht="25.5" customHeight="1">
      <c r="A564" s="121" t="str">
        <f t="shared" si="116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2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16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16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16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2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16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16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24">SUM(O570:O571)</f>
        <v>0</v>
      </c>
      <c r="P569" s="196">
        <f t="shared" si="12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16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2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ref="A571" si="126">CONCATENATE(B571,C571,D571,E571,F571,G571)</f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2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16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16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16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16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16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16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16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27">+O580+O585+O589+O593+O595+O597+O599</f>
        <v>0</v>
      </c>
      <c r="P578" s="191">
        <f t="shared" si="127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16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16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si="116"/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2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6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2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30.75" customHeight="1">
      <c r="A583" s="121" t="str">
        <f t="shared" si="116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28"/>
        <v>0</v>
      </c>
      <c r="O583" s="305"/>
      <c r="P583" s="305"/>
      <c r="Q583" s="160"/>
      <c r="R583" s="160"/>
      <c r="S583" s="345"/>
      <c r="T583" s="160"/>
      <c r="U583" s="160"/>
      <c r="V583" s="160"/>
    </row>
    <row r="584" spans="1:22">
      <c r="A584" s="121" t="str">
        <f t="shared" si="116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2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6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6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2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2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6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2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6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6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2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6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2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3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2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3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32">O600</f>
        <v>0</v>
      </c>
      <c r="P599" s="196">
        <f t="shared" si="13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3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ref="A601:A610" si="134">CONCATENATE(B601,C601,D601,E601,F601,G601)</f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34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34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34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35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34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35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34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34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34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34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34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36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36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37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38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39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40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41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41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42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42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42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42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42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42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42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42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42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42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42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42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42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42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43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44">+O651+O656+O658+O660+O662+O665+O667</f>
        <v>0</v>
      </c>
      <c r="P649" s="191">
        <f t="shared" si="144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45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45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45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45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45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45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45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45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45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46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47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48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49">+O681+O689+O692+O695</f>
        <v>0</v>
      </c>
      <c r="P679" s="191">
        <f t="shared" si="149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50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50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50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50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50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51">SUM(O693:O694)</f>
        <v>0</v>
      </c>
      <c r="P692" s="196">
        <f t="shared" si="151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52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52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53">SUM(O696:O697)</f>
        <v>0</v>
      </c>
      <c r="P695" s="196">
        <f t="shared" si="153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54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54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55">+O702+O710+O716+O718+O724+O731+O735+O743+O749</f>
        <v>0</v>
      </c>
      <c r="P700" s="191">
        <f t="shared" si="155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56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56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56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56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56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56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56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45.6" customHeight="1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56"/>
        <v>0</v>
      </c>
      <c r="O711" s="182"/>
      <c r="P711" s="182">
        <v>0</v>
      </c>
      <c r="Q711" s="160"/>
      <c r="R711" s="160"/>
      <c r="S711" s="345"/>
      <c r="T711" s="160"/>
      <c r="U711" s="160"/>
      <c r="V711" s="160"/>
    </row>
    <row r="712" spans="1:22" ht="27.6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56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56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57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56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56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56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56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56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58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56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56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56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56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59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56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60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56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56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56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56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56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56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61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56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56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56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56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62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63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63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63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64">SUM(O750)</f>
        <v>0</v>
      </c>
      <c r="P749" s="196">
        <f t="shared" si="164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65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66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66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67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67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8" spans="1:22">
      <c r="M768" s="209"/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M769" s="209"/>
      <c r="N769" s="4"/>
      <c r="O769" s="4"/>
    </row>
    <row r="770" spans="1:15">
      <c r="M770" s="209"/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M771" s="209"/>
      <c r="N771" s="4"/>
      <c r="O771" s="4"/>
    </row>
    <row r="772" spans="1:15">
      <c r="M772" s="209"/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N5:P5"/>
    <mergeCell ref="H7:P7"/>
    <mergeCell ref="N1:P1"/>
    <mergeCell ref="N2:P2"/>
    <mergeCell ref="N3:P3"/>
    <mergeCell ref="N4:P4"/>
    <mergeCell ref="K1:M1"/>
    <mergeCell ref="K2:M2"/>
    <mergeCell ref="H10:H11"/>
    <mergeCell ref="I10:I11"/>
    <mergeCell ref="J10:J11"/>
    <mergeCell ref="K5:M5"/>
    <mergeCell ref="K3:M3"/>
    <mergeCell ref="K4:M4"/>
    <mergeCell ref="O9:P9"/>
    <mergeCell ref="K10:K11"/>
    <mergeCell ref="L10:L11"/>
    <mergeCell ref="M10:M11"/>
    <mergeCell ref="O10:P10"/>
    <mergeCell ref="N10:N11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590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12" t="s">
        <v>865</v>
      </c>
      <c r="I7" s="412"/>
      <c r="J7" s="412"/>
      <c r="K7" s="412"/>
      <c r="L7" s="412"/>
      <c r="M7" s="412"/>
      <c r="N7" s="412"/>
      <c r="O7" s="412"/>
      <c r="P7" s="412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/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/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/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/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/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>
        <v>0</v>
      </c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>
        <v>0</v>
      </c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>
        <v>0</v>
      </c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>
        <v>0</v>
      </c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>
        <v>0</v>
      </c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/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/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/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/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/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/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/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/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/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/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/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/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/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753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8" spans="1:22"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N769" s="4"/>
      <c r="O769" s="4"/>
    </row>
    <row r="770" spans="1:15"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N771" s="4"/>
      <c r="O771" s="4"/>
    </row>
    <row r="772" spans="1:15"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591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41.25" customHeight="1">
      <c r="A7" s="121" t="s">
        <v>490</v>
      </c>
      <c r="H7" s="412" t="s">
        <v>854</v>
      </c>
      <c r="I7" s="412"/>
      <c r="J7" s="412"/>
      <c r="K7" s="412"/>
      <c r="L7" s="412"/>
      <c r="M7" s="412"/>
      <c r="N7" s="412"/>
      <c r="O7" s="412"/>
      <c r="P7" s="412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>+O147+O149+O151+O154+O157+O159+O161+O163</f>
        <v>0</v>
      </c>
      <c r="P145" s="191">
        <f t="shared" ref="P145" si="16">+P147+P149+P151+P154+P157+P159+P161+P163</f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/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 ht="21" customHeight="1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/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/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/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>
        <v>0</v>
      </c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/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/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/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/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/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/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/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/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/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/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/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/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/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30" customHeight="1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>
        <v>0</v>
      </c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753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8" spans="1:22"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N769" s="4"/>
      <c r="O769" s="4"/>
    </row>
    <row r="770" spans="1:15"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N771" s="4"/>
      <c r="O771" s="4"/>
    </row>
    <row r="772" spans="1:15">
      <c r="N772" s="4"/>
      <c r="O772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  <mergeCell ref="N1:P1"/>
    <mergeCell ref="N2:P2"/>
    <mergeCell ref="N3:P3"/>
    <mergeCell ref="K1:M1"/>
    <mergeCell ref="K2:M2"/>
    <mergeCell ref="K3:M3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5.42578125" style="38" customWidth="1"/>
    <col min="15" max="15" width="16" style="38" customWidth="1"/>
    <col min="16" max="16" width="14.71093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592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4.5" customHeight="1">
      <c r="A7" s="121" t="s">
        <v>490</v>
      </c>
      <c r="H7" s="412" t="s">
        <v>855</v>
      </c>
      <c r="I7" s="412"/>
      <c r="J7" s="412"/>
      <c r="K7" s="412"/>
      <c r="L7" s="412"/>
      <c r="M7" s="412"/>
      <c r="N7" s="412"/>
      <c r="O7" s="412"/>
      <c r="P7" s="412"/>
    </row>
    <row r="8" spans="1:22">
      <c r="H8" s="375"/>
      <c r="I8" s="375"/>
      <c r="J8" s="375"/>
      <c r="K8" s="375"/>
      <c r="L8" s="375"/>
      <c r="M8" s="375"/>
      <c r="N8" s="375"/>
      <c r="O8" s="375"/>
      <c r="P8" s="375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>
        <v>0</v>
      </c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>
        <v>0</v>
      </c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SUM(O207:O212)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/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>
        <v>0</v>
      </c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30.75" customHeight="1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4.75" customHeight="1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>
        <v>0</v>
      </c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/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/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>
        <v>0</v>
      </c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>
        <v>0</v>
      </c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43.9" customHeight="1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852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8" spans="1:22">
      <c r="N768" s="4"/>
      <c r="O768" s="4"/>
    </row>
    <row r="769" spans="8:13" s="4" customFormat="1">
      <c r="H769" s="5"/>
      <c r="I769" s="39"/>
      <c r="J769" s="40"/>
      <c r="K769" s="41"/>
      <c r="L769" s="37"/>
      <c r="M769" s="38"/>
    </row>
    <row r="771" spans="8:13" s="4" customFormat="1">
      <c r="L771" s="37"/>
    </row>
    <row r="773" spans="8:13" s="4" customFormat="1">
      <c r="L773" s="37"/>
    </row>
    <row r="774" spans="8:13" s="4" customFormat="1">
      <c r="L774" s="37"/>
    </row>
    <row r="775" spans="8:13" s="4" customFormat="1">
      <c r="L775" s="37"/>
    </row>
    <row r="776" spans="8:13" s="4" customFormat="1">
      <c r="L776" s="37"/>
    </row>
    <row r="777" spans="8:13" s="4" customFormat="1">
      <c r="L777" s="37"/>
    </row>
    <row r="778" spans="8:13" s="4" customFormat="1">
      <c r="L778" s="37"/>
    </row>
    <row r="779" spans="8:13" s="4" customFormat="1">
      <c r="L779" s="37"/>
    </row>
    <row r="781" spans="8:13" s="4" customFormat="1">
      <c r="L781" s="37"/>
    </row>
    <row r="783" spans="8:13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1"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140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5.140625" style="38" customWidth="1"/>
    <col min="16" max="16" width="15.140625" style="4" customWidth="1"/>
    <col min="17" max="20" width="9.140625" style="4"/>
    <col min="21" max="21" width="14.42578125" style="4" bestFit="1" customWidth="1"/>
    <col min="22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792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412" t="s">
        <v>856</v>
      </c>
      <c r="I7" s="412"/>
      <c r="J7" s="412"/>
      <c r="K7" s="412"/>
      <c r="L7" s="412"/>
      <c r="M7" s="412"/>
      <c r="N7" s="412"/>
      <c r="O7" s="412"/>
      <c r="P7" s="41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/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>
        <v>0</v>
      </c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>
        <v>0</v>
      </c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/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/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/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/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753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8" spans="1:22">
      <c r="N768" s="4"/>
      <c r="O768" s="4"/>
    </row>
    <row r="769" spans="1:15">
      <c r="A769" s="4"/>
      <c r="B769" s="4"/>
      <c r="C769" s="4"/>
      <c r="D769" s="4"/>
      <c r="E769" s="4"/>
      <c r="F769" s="4"/>
      <c r="G769" s="4"/>
      <c r="N769" s="4"/>
      <c r="O769" s="4"/>
    </row>
    <row r="770" spans="1:15">
      <c r="N770" s="4"/>
      <c r="O770" s="4"/>
    </row>
    <row r="771" spans="1: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M771" s="4"/>
      <c r="N771" s="4"/>
      <c r="O771" s="4"/>
    </row>
    <row r="773" spans="1: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M773" s="4"/>
      <c r="N773" s="4"/>
      <c r="O773" s="4"/>
    </row>
    <row r="774" spans="1: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M774" s="4"/>
      <c r="N774" s="4"/>
      <c r="O774" s="4"/>
    </row>
    <row r="775" spans="1: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M775" s="4"/>
      <c r="N775" s="4"/>
      <c r="O775" s="4"/>
    </row>
    <row r="776" spans="1: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M776" s="4"/>
      <c r="N776" s="4"/>
      <c r="O776" s="4"/>
    </row>
    <row r="777" spans="1: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M777" s="4"/>
      <c r="N777" s="4"/>
      <c r="O777" s="4"/>
    </row>
    <row r="778" spans="1: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M778" s="4"/>
      <c r="N778" s="4"/>
      <c r="O778" s="4"/>
    </row>
    <row r="779" spans="1: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M779" s="4"/>
      <c r="N779" s="4"/>
      <c r="O779" s="4"/>
    </row>
    <row r="781" spans="1: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M781" s="4"/>
      <c r="N781" s="4"/>
      <c r="O781" s="4"/>
    </row>
    <row r="783" spans="1: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M783" s="4"/>
      <c r="N783" s="4"/>
      <c r="O783" s="4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5.140625" style="38" customWidth="1"/>
    <col min="16" max="16" width="13" style="4" customWidth="1"/>
    <col min="17" max="18" width="9.140625" style="4"/>
    <col min="19" max="19" width="12.1406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593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1.5" customHeight="1">
      <c r="A7" s="121" t="s">
        <v>490</v>
      </c>
      <c r="H7" s="412" t="s">
        <v>857</v>
      </c>
      <c r="I7" s="412"/>
      <c r="J7" s="412"/>
      <c r="K7" s="412"/>
      <c r="L7" s="412"/>
      <c r="M7" s="412"/>
      <c r="N7" s="412"/>
      <c r="O7" s="412"/>
      <c r="P7" s="412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>
        <f>395001.8-N13</f>
        <v>395001.8</v>
      </c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>
        <v>375456.8</v>
      </c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>
        <v>19545</v>
      </c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>
        <f>+S15+S14</f>
        <v>395001.8</v>
      </c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5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>
        <v>0</v>
      </c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4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2.9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>
        <v>0</v>
      </c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>SUM(O301:O302)</f>
        <v>0</v>
      </c>
      <c r="P300" s="196">
        <f>SUM(P301:P302)</f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>
        <v>0</v>
      </c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49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0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1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2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2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3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4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4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4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4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4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5">+O325+O335+O337+O360</f>
        <v>0</v>
      </c>
      <c r="P323" s="191">
        <f t="shared" si="55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4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4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4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6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4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6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4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6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4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6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4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6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6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4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6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4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6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4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6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4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4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6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4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4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7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4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7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4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7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4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7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4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7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4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7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4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7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4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7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4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7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4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7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4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7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4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7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4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7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4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7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4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7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7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4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7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4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7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4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7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4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7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4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7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4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7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4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4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8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59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59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59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59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59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0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0"/>
        <v>0</v>
      </c>
      <c r="O368" s="306">
        <v>0</v>
      </c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59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0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59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59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59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1">+O374</f>
        <v>0</v>
      </c>
      <c r="P372" s="191">
        <f t="shared" si="61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59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2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3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2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3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59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59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59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4">+O381+O389+O391+O396+O393+O398+O402+O404</f>
        <v>0</v>
      </c>
      <c r="P379" s="191">
        <f t="shared" si="64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59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59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59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5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59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5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59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5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59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5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59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5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59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5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59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5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59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59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5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59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59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5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59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59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5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6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7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59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59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8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59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5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59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5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6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0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2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59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59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59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59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59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59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59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3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4">O417</f>
        <v>0</v>
      </c>
      <c r="P416" s="196">
        <f t="shared" si="74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5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6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6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6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6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59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7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7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8">+O430+O433+O437+O439+O428</f>
        <v>0</v>
      </c>
      <c r="P426" s="191">
        <f t="shared" si="78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7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7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7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79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7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79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7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7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79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7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79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7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79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7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79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7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7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79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7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7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7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0">+O445+O449+O455+O464+O473</f>
        <v>0</v>
      </c>
      <c r="P443" s="191">
        <f t="shared" si="80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7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7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7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1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7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1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7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1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7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7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1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7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1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7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1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7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1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7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1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7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 ht="23.25" customHeight="1">
      <c r="A456" s="121" t="str">
        <f t="shared" si="77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1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30" customHeight="1">
      <c r="A457" s="121" t="str">
        <f t="shared" si="77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1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7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1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7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1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7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1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7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1"/>
        <v>0</v>
      </c>
      <c r="O461" s="182"/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7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1"/>
        <v>0</v>
      </c>
      <c r="O462" s="305"/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7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/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7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7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7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2">O466+P466</f>
        <v>0</v>
      </c>
      <c r="O466" s="182"/>
      <c r="P466" s="182">
        <v>0</v>
      </c>
      <c r="Q466" s="160"/>
      <c r="R466" s="160"/>
      <c r="S466" s="345"/>
      <c r="T466" s="160"/>
      <c r="U466" s="160"/>
      <c r="V466" s="160"/>
    </row>
    <row r="467" spans="1:22">
      <c r="A467" s="121" t="str">
        <f t="shared" si="77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2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7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2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7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2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7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2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2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2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7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5.5" customHeight="1">
      <c r="A474" s="121" t="str">
        <f t="shared" si="77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2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25.5" customHeight="1">
      <c r="A475" s="121" t="str">
        <f t="shared" si="77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2"/>
        <v>0</v>
      </c>
      <c r="O475" s="305">
        <v>0</v>
      </c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3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4">+O478</f>
        <v>0</v>
      </c>
      <c r="P476" s="162">
        <f t="shared" si="84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3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3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5">+O480</f>
        <v>0</v>
      </c>
      <c r="P478" s="187">
        <f t="shared" si="85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3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3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3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3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3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6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3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6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3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6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3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6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7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8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25.5" customHeight="1">
      <c r="A488" s="121" t="str">
        <f t="shared" si="87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8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3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3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3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3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3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89">+O495+O500+O510+O514</f>
        <v>0</v>
      </c>
      <c r="P493" s="191">
        <f t="shared" si="89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3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3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0">SUM(O496:O499)</f>
        <v>0</v>
      </c>
      <c r="P495" s="196">
        <f t="shared" si="90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3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1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3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1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2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3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2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3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3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1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3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1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3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1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3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1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3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1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3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1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3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3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1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3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1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3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3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1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3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1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3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1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3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4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5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3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3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3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6">+O520+O522</f>
        <v>0</v>
      </c>
      <c r="P518" s="191">
        <f t="shared" si="96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3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3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3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7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3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3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7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3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8">+O526</f>
        <v>0</v>
      </c>
      <c r="P524" s="191">
        <f t="shared" si="98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3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99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99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0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99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0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99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1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99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2">+O535+O544+O546</f>
        <v>0</v>
      </c>
      <c r="P533" s="191">
        <f t="shared" si="102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99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99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3">SUM(O536:O543)</f>
        <v>0</v>
      </c>
      <c r="P535" s="196">
        <f t="shared" si="103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4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99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4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99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4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99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4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99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5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99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5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6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5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99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5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99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99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5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99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99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7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8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7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99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99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99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99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09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99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99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09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99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99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09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09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99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0">+O560</f>
        <v>0</v>
      </c>
      <c r="P558" s="191">
        <f t="shared" si="110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99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99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99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1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99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1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99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1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99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1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99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99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99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2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99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99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3">SUM(O570:O571)</f>
        <v>0</v>
      </c>
      <c r="P569" s="196">
        <f t="shared" si="113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99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4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99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4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99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99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99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99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99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99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99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5">+O580+O585+O589+O593+O595+O597+O599</f>
        <v>0</v>
      </c>
      <c r="P578" s="191">
        <f t="shared" si="115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99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99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6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7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6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7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6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7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6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7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6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6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7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8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6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7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6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6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7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6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7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19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7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0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1">O600</f>
        <v>0</v>
      </c>
      <c r="P599" s="196">
        <f t="shared" si="121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2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6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6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6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6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3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6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3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6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6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6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6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6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4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4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5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6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7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8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29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29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0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0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0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0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0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0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0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0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0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0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0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0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0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0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1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2">+O651+O656+O658+O660+O662+O665+O667</f>
        <v>0</v>
      </c>
      <c r="P649" s="191">
        <f t="shared" si="132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3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3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3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3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3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3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3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3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3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4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5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6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7">+O681+O689+O692+O695</f>
        <v>0</v>
      </c>
      <c r="P679" s="191">
        <f t="shared" si="137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8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8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8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8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8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39">SUM(O693:O694)</f>
        <v>0</v>
      </c>
      <c r="P692" s="196">
        <f t="shared" si="139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0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0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1">SUM(O696:O697)</f>
        <v>0</v>
      </c>
      <c r="P695" s="196">
        <f t="shared" si="141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2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2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3">+O702+O710+O716+O718+O724+O731+O735+O743+O749</f>
        <v>0</v>
      </c>
      <c r="P700" s="191">
        <f t="shared" si="143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4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4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4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4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4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4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4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40.5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4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1.6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4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4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5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4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4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4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4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4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6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4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4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4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4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7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4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8">O730+P730</f>
        <v>0</v>
      </c>
      <c r="O730" s="182">
        <v>0</v>
      </c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4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4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4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4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4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4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49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4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4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4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4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0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1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1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1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2">SUM(O750)</f>
        <v>0</v>
      </c>
      <c r="P749" s="196">
        <f t="shared" si="152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3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4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4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5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5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4.28515625" style="38" customWidth="1"/>
    <col min="16" max="16" width="13.42578125" style="4" customWidth="1"/>
    <col min="17" max="17" width="9.28515625" style="4" bestFit="1" customWidth="1"/>
    <col min="18" max="19" width="9.5703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594</v>
      </c>
      <c r="O5" s="423"/>
      <c r="P5" s="423"/>
    </row>
    <row r="6" spans="1:22" ht="19.5" customHeight="1">
      <c r="A6" s="235" t="s">
        <v>721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4.5" customHeight="1">
      <c r="A7" s="121" t="s">
        <v>490</v>
      </c>
      <c r="H7" s="412" t="s">
        <v>858</v>
      </c>
      <c r="I7" s="412"/>
      <c r="J7" s="412"/>
      <c r="K7" s="412"/>
      <c r="L7" s="412"/>
      <c r="M7" s="412"/>
      <c r="N7" s="412"/>
      <c r="O7" s="412"/>
      <c r="P7" s="41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>
        <v>0</v>
      </c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30.7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>
        <v>0</v>
      </c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8.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5"/>
      <c r="T186" s="160"/>
      <c r="U186" s="160"/>
      <c r="V186" s="160"/>
    </row>
    <row r="187" spans="1:22" s="114" customFormat="1" ht="18" customHeigh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>
        <v>0</v>
      </c>
      <c r="P187" s="182"/>
      <c r="Q187" s="160"/>
      <c r="R187" s="160"/>
      <c r="S187" s="345"/>
      <c r="T187" s="160"/>
      <c r="U187" s="160"/>
      <c r="V187" s="160"/>
    </row>
    <row r="188" spans="1:22" ht="18" customHeight="1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>
        <v>0</v>
      </c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/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>
        <v>0</v>
      </c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33.75" customHeight="1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>
        <v>0</v>
      </c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>
        <v>0</v>
      </c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 ht="20.25" customHeight="1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 ht="19.5" customHeigh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 ht="28.5" customHeigh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>
        <v>0</v>
      </c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 ht="18.75" customHeigh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6.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 ht="18" customHeight="1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34.5" customHeight="1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40.5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: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</row>
    <row r="917" spans="1: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M917" s="4"/>
      <c r="N917" s="4"/>
      <c r="O917" s="4"/>
    </row>
    <row r="918" spans="1: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M918" s="4"/>
      <c r="N918" s="4"/>
      <c r="O918" s="4"/>
    </row>
    <row r="919" spans="1: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M919" s="4"/>
      <c r="N919" s="4"/>
      <c r="O919" s="4"/>
    </row>
    <row r="921" spans="1: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M921" s="4"/>
      <c r="N921" s="4"/>
      <c r="O921" s="4"/>
    </row>
    <row r="922" spans="1: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M922" s="4"/>
      <c r="N922" s="4"/>
      <c r="O922" s="4"/>
    </row>
    <row r="923" spans="1: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M923" s="4"/>
      <c r="N923" s="4"/>
      <c r="O923" s="4"/>
    </row>
    <row r="924" spans="1: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M924" s="4"/>
      <c r="N924" s="4"/>
      <c r="O924" s="4"/>
    </row>
    <row r="925" spans="1: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M925" s="4"/>
      <c r="N925" s="4"/>
      <c r="O925" s="4"/>
    </row>
    <row r="926" spans="1: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M926" s="4"/>
      <c r="N926" s="4"/>
      <c r="O926" s="4"/>
    </row>
    <row r="927" spans="1:15">
      <c r="N927" s="4"/>
      <c r="O927" s="4"/>
    </row>
    <row r="929" spans="1:15">
      <c r="N929" s="4"/>
      <c r="O929" s="4"/>
    </row>
    <row r="931" spans="1:15">
      <c r="N931" s="4"/>
      <c r="O931" s="4"/>
    </row>
    <row r="933" spans="1:15">
      <c r="N933" s="4"/>
      <c r="O933" s="4"/>
    </row>
    <row r="935" spans="1:15">
      <c r="N935" s="4"/>
      <c r="O935" s="4"/>
    </row>
    <row r="936" spans="1:15">
      <c r="N936" s="4"/>
      <c r="O936" s="4"/>
    </row>
    <row r="937" spans="1:15">
      <c r="A937" s="121" t="str">
        <f t="shared" ref="A937:A1000" si="157">CONCATENATE(B937,C937,D937,E937,F937,G937)</f>
        <v>7111010200x</v>
      </c>
      <c r="B937" s="115" t="s">
        <v>439</v>
      </c>
      <c r="C937" s="116" t="s">
        <v>104</v>
      </c>
      <c r="D937" s="117" t="s">
        <v>106</v>
      </c>
      <c r="E937" s="118" t="s">
        <v>140</v>
      </c>
      <c r="F937" s="119" t="s">
        <v>441</v>
      </c>
      <c r="G937" s="120" t="s">
        <v>361</v>
      </c>
      <c r="L937" s="37" t="e">
        <v>#NAME?</v>
      </c>
      <c r="M937" s="38" t="s">
        <v>361</v>
      </c>
      <c r="N937" s="4"/>
      <c r="O937" s="4"/>
    </row>
    <row r="938" spans="1:15">
      <c r="A938" s="121" t="str">
        <f t="shared" si="157"/>
        <v>71010101014216</v>
      </c>
      <c r="B938" s="115" t="s">
        <v>439</v>
      </c>
      <c r="C938" s="116" t="s">
        <v>106</v>
      </c>
      <c r="D938" s="117" t="s">
        <v>106</v>
      </c>
      <c r="E938" s="118" t="s">
        <v>106</v>
      </c>
      <c r="F938" s="119" t="s">
        <v>106</v>
      </c>
      <c r="G938" s="120">
        <v>4216</v>
      </c>
      <c r="L938" s="37" t="s">
        <v>118</v>
      </c>
      <c r="M938" s="38">
        <v>4216</v>
      </c>
      <c r="N938" s="4"/>
      <c r="O938" s="4"/>
    </row>
    <row r="939" spans="1:15">
      <c r="A939" s="121" t="str">
        <f t="shared" si="157"/>
        <v>71010101014231</v>
      </c>
      <c r="B939" s="115" t="s">
        <v>439</v>
      </c>
      <c r="C939" s="116" t="s">
        <v>106</v>
      </c>
      <c r="D939" s="117" t="s">
        <v>106</v>
      </c>
      <c r="E939" s="118" t="s">
        <v>106</v>
      </c>
      <c r="F939" s="119" t="s">
        <v>106</v>
      </c>
      <c r="G939" s="120">
        <v>4231</v>
      </c>
      <c r="L939" s="37" t="s">
        <v>120</v>
      </c>
      <c r="M939" s="38">
        <v>4231</v>
      </c>
      <c r="N939" s="4"/>
      <c r="O939" s="4"/>
    </row>
    <row r="940" spans="1:15" ht="30">
      <c r="A940" s="121" t="str">
        <f t="shared" si="157"/>
        <v>71010101014233</v>
      </c>
      <c r="B940" s="115" t="s">
        <v>439</v>
      </c>
      <c r="C940" s="116" t="s">
        <v>106</v>
      </c>
      <c r="D940" s="117" t="s">
        <v>106</v>
      </c>
      <c r="E940" s="118" t="s">
        <v>106</v>
      </c>
      <c r="F940" s="119" t="s">
        <v>106</v>
      </c>
      <c r="G940" s="120">
        <v>4233</v>
      </c>
      <c r="L940" s="37" t="s">
        <v>394</v>
      </c>
      <c r="M940" s="38">
        <v>4233</v>
      </c>
      <c r="N940" s="4"/>
      <c r="O940" s="4"/>
    </row>
    <row r="941" spans="1:15">
      <c r="A941" s="121" t="str">
        <f t="shared" si="157"/>
        <v>71010101014235</v>
      </c>
      <c r="B941" s="115" t="s">
        <v>439</v>
      </c>
      <c r="C941" s="116" t="s">
        <v>106</v>
      </c>
      <c r="D941" s="117" t="s">
        <v>106</v>
      </c>
      <c r="E941" s="118" t="s">
        <v>106</v>
      </c>
      <c r="F941" s="119" t="s">
        <v>106</v>
      </c>
      <c r="G941" s="120">
        <v>4235</v>
      </c>
      <c r="L941" s="37" t="s">
        <v>123</v>
      </c>
      <c r="M941" s="38">
        <v>4235</v>
      </c>
      <c r="N941" s="4"/>
      <c r="O941" s="4"/>
    </row>
    <row r="942" spans="1:15">
      <c r="A942" s="121" t="str">
        <f t="shared" si="157"/>
        <v>71010101014269</v>
      </c>
      <c r="B942" s="115" t="s">
        <v>439</v>
      </c>
      <c r="C942" s="116" t="s">
        <v>106</v>
      </c>
      <c r="D942" s="117" t="s">
        <v>106</v>
      </c>
      <c r="E942" s="118" t="s">
        <v>106</v>
      </c>
      <c r="F942" s="119" t="s">
        <v>106</v>
      </c>
      <c r="G942" s="120">
        <v>4269</v>
      </c>
      <c r="L942" s="37" t="s">
        <v>240</v>
      </c>
      <c r="M942" s="38">
        <v>4269</v>
      </c>
      <c r="N942" s="4"/>
      <c r="O942" s="4"/>
    </row>
    <row r="943" spans="1:15" ht="30">
      <c r="A943" s="121" t="str">
        <f t="shared" si="157"/>
        <v>71010101014511</v>
      </c>
      <c r="B943" s="115" t="s">
        <v>439</v>
      </c>
      <c r="C943" s="116" t="s">
        <v>106</v>
      </c>
      <c r="D943" s="117" t="s">
        <v>106</v>
      </c>
      <c r="E943" s="118" t="s">
        <v>106</v>
      </c>
      <c r="F943" s="119" t="s">
        <v>106</v>
      </c>
      <c r="G943" s="120">
        <v>4511</v>
      </c>
      <c r="L943" s="37" t="s">
        <v>217</v>
      </c>
      <c r="M943" s="38">
        <v>4511</v>
      </c>
      <c r="N943" s="4"/>
      <c r="O943" s="4"/>
    </row>
    <row r="944" spans="1:15">
      <c r="A944" s="121" t="str">
        <f t="shared" si="157"/>
        <v>71010101014729</v>
      </c>
      <c r="B944" s="115" t="s">
        <v>439</v>
      </c>
      <c r="C944" s="116" t="s">
        <v>106</v>
      </c>
      <c r="D944" s="117" t="s">
        <v>106</v>
      </c>
      <c r="E944" s="118" t="s">
        <v>106</v>
      </c>
      <c r="F944" s="119" t="s">
        <v>106</v>
      </c>
      <c r="G944" s="120">
        <v>4729</v>
      </c>
      <c r="L944" s="37" t="s">
        <v>348</v>
      </c>
      <c r="M944" s="38">
        <v>4729</v>
      </c>
      <c r="N944" s="4"/>
      <c r="O944" s="4"/>
    </row>
    <row r="945" spans="1:15">
      <c r="A945" s="121" t="str">
        <f t="shared" si="157"/>
        <v>71010101015129</v>
      </c>
      <c r="B945" s="115" t="s">
        <v>439</v>
      </c>
      <c r="C945" s="116" t="s">
        <v>106</v>
      </c>
      <c r="D945" s="117" t="s">
        <v>106</v>
      </c>
      <c r="E945" s="118" t="s">
        <v>106</v>
      </c>
      <c r="F945" s="119" t="s">
        <v>106</v>
      </c>
      <c r="G945" s="120">
        <v>5129</v>
      </c>
      <c r="L945" s="37" t="s">
        <v>424</v>
      </c>
      <c r="M945" s="38">
        <v>5129</v>
      </c>
      <c r="N945" s="4"/>
      <c r="O945" s="4"/>
    </row>
    <row r="946" spans="1:15">
      <c r="A946" s="121" t="str">
        <f t="shared" si="157"/>
        <v>71010101015134</v>
      </c>
      <c r="B946" s="115" t="s">
        <v>439</v>
      </c>
      <c r="C946" s="116" t="s">
        <v>106</v>
      </c>
      <c r="D946" s="117" t="s">
        <v>106</v>
      </c>
      <c r="E946" s="118" t="s">
        <v>106</v>
      </c>
      <c r="F946" s="119" t="s">
        <v>106</v>
      </c>
      <c r="G946" s="120">
        <v>5134</v>
      </c>
      <c r="L946" s="37" t="s">
        <v>139</v>
      </c>
      <c r="M946" s="38">
        <v>5134</v>
      </c>
      <c r="N946" s="4"/>
      <c r="O946" s="4"/>
    </row>
    <row r="947" spans="1:15" ht="30">
      <c r="A947" s="121" t="str">
        <f t="shared" si="157"/>
        <v>71010101024251</v>
      </c>
      <c r="B947" s="115" t="s">
        <v>439</v>
      </c>
      <c r="C947" s="116" t="s">
        <v>106</v>
      </c>
      <c r="D947" s="117" t="s">
        <v>106</v>
      </c>
      <c r="E947" s="118" t="s">
        <v>106</v>
      </c>
      <c r="F947" s="119" t="s">
        <v>140</v>
      </c>
      <c r="G947" s="120">
        <v>4251</v>
      </c>
      <c r="L947" s="37" t="s">
        <v>142</v>
      </c>
      <c r="M947" s="38">
        <v>4251</v>
      </c>
      <c r="N947" s="4"/>
      <c r="O947" s="4"/>
    </row>
    <row r="948" spans="1:15">
      <c r="A948" s="121" t="str">
        <f t="shared" si="157"/>
        <v>71010301014216</v>
      </c>
      <c r="B948" s="115" t="s">
        <v>439</v>
      </c>
      <c r="C948" s="116" t="s">
        <v>106</v>
      </c>
      <c r="D948" s="117" t="s">
        <v>442</v>
      </c>
      <c r="E948" s="118" t="s">
        <v>106</v>
      </c>
      <c r="F948" s="119" t="s">
        <v>106</v>
      </c>
      <c r="G948" s="120">
        <v>4216</v>
      </c>
      <c r="L948" s="37" t="s">
        <v>118</v>
      </c>
      <c r="M948" s="38">
        <v>4216</v>
      </c>
      <c r="N948" s="4"/>
      <c r="O948" s="4"/>
    </row>
    <row r="949" spans="1:15">
      <c r="A949" s="121" t="str">
        <f t="shared" si="157"/>
        <v>71010301014231</v>
      </c>
      <c r="B949" s="115" t="s">
        <v>439</v>
      </c>
      <c r="C949" s="116" t="s">
        <v>106</v>
      </c>
      <c r="D949" s="117" t="s">
        <v>442</v>
      </c>
      <c r="E949" s="118" t="s">
        <v>106</v>
      </c>
      <c r="F949" s="119" t="s">
        <v>106</v>
      </c>
      <c r="G949" s="120">
        <v>4231</v>
      </c>
      <c r="L949" s="37" t="s">
        <v>120</v>
      </c>
      <c r="M949" s="38">
        <v>4231</v>
      </c>
      <c r="N949" s="4"/>
      <c r="O949" s="4"/>
    </row>
    <row r="950" spans="1:15" ht="30">
      <c r="A950" s="121" t="str">
        <f t="shared" si="157"/>
        <v>71010301014252</v>
      </c>
      <c r="B950" s="115" t="s">
        <v>439</v>
      </c>
      <c r="C950" s="116" t="s">
        <v>106</v>
      </c>
      <c r="D950" s="117" t="s">
        <v>442</v>
      </c>
      <c r="E950" s="118" t="s">
        <v>106</v>
      </c>
      <c r="F950" s="119" t="s">
        <v>106</v>
      </c>
      <c r="G950" s="120">
        <v>4252</v>
      </c>
      <c r="L950" s="37" t="s">
        <v>127</v>
      </c>
      <c r="M950" s="38">
        <v>4252</v>
      </c>
      <c r="N950" s="4"/>
      <c r="O950" s="4"/>
    </row>
    <row r="951" spans="1:15">
      <c r="A951" s="121" t="str">
        <f t="shared" si="157"/>
        <v>71010301014267</v>
      </c>
      <c r="B951" s="115" t="s">
        <v>439</v>
      </c>
      <c r="C951" s="116" t="s">
        <v>106</v>
      </c>
      <c r="D951" s="117" t="s">
        <v>442</v>
      </c>
      <c r="E951" s="118" t="s">
        <v>106</v>
      </c>
      <c r="F951" s="119" t="s">
        <v>106</v>
      </c>
      <c r="G951" s="120">
        <v>4267</v>
      </c>
      <c r="L951" s="37" t="s">
        <v>130</v>
      </c>
      <c r="M951" s="38">
        <v>4267</v>
      </c>
      <c r="N951" s="4"/>
      <c r="O951" s="4"/>
    </row>
    <row r="952" spans="1:15">
      <c r="A952" s="121" t="str">
        <f t="shared" si="157"/>
        <v>71010301015122</v>
      </c>
      <c r="B952" s="115" t="s">
        <v>439</v>
      </c>
      <c r="C952" s="116" t="s">
        <v>106</v>
      </c>
      <c r="D952" s="117" t="s">
        <v>442</v>
      </c>
      <c r="E952" s="118" t="s">
        <v>106</v>
      </c>
      <c r="F952" s="119" t="s">
        <v>106</v>
      </c>
      <c r="G952" s="120">
        <v>5122</v>
      </c>
      <c r="L952" s="37" t="s">
        <v>332</v>
      </c>
      <c r="M952" s="38">
        <v>5122</v>
      </c>
      <c r="N952" s="4"/>
      <c r="O952" s="4"/>
    </row>
    <row r="953" spans="1:15">
      <c r="A953" s="121" t="str">
        <f t="shared" si="157"/>
        <v>71010501020000</v>
      </c>
      <c r="B953" s="115" t="s">
        <v>439</v>
      </c>
      <c r="C953" s="116" t="s">
        <v>106</v>
      </c>
      <c r="D953" s="117" t="s">
        <v>149</v>
      </c>
      <c r="E953" s="118" t="s">
        <v>106</v>
      </c>
      <c r="F953" s="119" t="s">
        <v>140</v>
      </c>
      <c r="G953" s="120" t="s">
        <v>440</v>
      </c>
      <c r="L953" s="37" t="s">
        <v>493</v>
      </c>
      <c r="N953" s="4"/>
      <c r="O953" s="4"/>
    </row>
    <row r="954" spans="1:15">
      <c r="A954" s="121" t="str">
        <f t="shared" si="157"/>
        <v>71010501025134</v>
      </c>
      <c r="B954" s="115" t="s">
        <v>439</v>
      </c>
      <c r="C954" s="116" t="s">
        <v>106</v>
      </c>
      <c r="D954" s="117" t="s">
        <v>149</v>
      </c>
      <c r="E954" s="118" t="s">
        <v>106</v>
      </c>
      <c r="F954" s="119" t="s">
        <v>140</v>
      </c>
      <c r="G954" s="120">
        <v>5134</v>
      </c>
      <c r="L954" s="37" t="s">
        <v>139</v>
      </c>
      <c r="M954" s="38">
        <v>5134</v>
      </c>
      <c r="N954" s="4"/>
      <c r="O954" s="4"/>
    </row>
    <row r="955" spans="1:15">
      <c r="A955" s="121" t="str">
        <f t="shared" si="157"/>
        <v>71010501030000</v>
      </c>
      <c r="B955" s="115" t="s">
        <v>439</v>
      </c>
      <c r="C955" s="116" t="s">
        <v>106</v>
      </c>
      <c r="D955" s="117" t="s">
        <v>149</v>
      </c>
      <c r="E955" s="118" t="s">
        <v>106</v>
      </c>
      <c r="F955" s="119" t="s">
        <v>442</v>
      </c>
      <c r="G955" s="120" t="s">
        <v>440</v>
      </c>
      <c r="L955" s="37" t="s">
        <v>494</v>
      </c>
      <c r="N955" s="4"/>
      <c r="O955" s="4"/>
    </row>
    <row r="956" spans="1:15">
      <c r="A956" s="121" t="str">
        <f t="shared" si="157"/>
        <v>71010501035134</v>
      </c>
      <c r="B956" s="115" t="s">
        <v>439</v>
      </c>
      <c r="C956" s="116" t="s">
        <v>106</v>
      </c>
      <c r="D956" s="117" t="s">
        <v>149</v>
      </c>
      <c r="E956" s="118" t="s">
        <v>106</v>
      </c>
      <c r="F956" s="119" t="s">
        <v>442</v>
      </c>
      <c r="G956" s="120">
        <v>5134</v>
      </c>
      <c r="L956" s="37" t="s">
        <v>139</v>
      </c>
      <c r="M956" s="38">
        <v>5134</v>
      </c>
      <c r="N956" s="4"/>
      <c r="O956" s="4"/>
    </row>
    <row r="957" spans="1:15">
      <c r="A957" s="121" t="str">
        <f t="shared" si="157"/>
        <v>71010501040000</v>
      </c>
      <c r="B957" s="115" t="s">
        <v>439</v>
      </c>
      <c r="C957" s="116" t="s">
        <v>106</v>
      </c>
      <c r="D957" s="117" t="s">
        <v>149</v>
      </c>
      <c r="E957" s="118" t="s">
        <v>106</v>
      </c>
      <c r="F957" s="119" t="s">
        <v>155</v>
      </c>
      <c r="G957" s="120" t="s">
        <v>440</v>
      </c>
      <c r="L957" s="37" t="s">
        <v>495</v>
      </c>
      <c r="N957" s="4"/>
      <c r="O957" s="4"/>
    </row>
    <row r="958" spans="1:15">
      <c r="A958" s="121" t="str">
        <f t="shared" si="157"/>
        <v>71010501045134</v>
      </c>
      <c r="B958" s="115" t="s">
        <v>439</v>
      </c>
      <c r="C958" s="116" t="s">
        <v>106</v>
      </c>
      <c r="D958" s="117" t="s">
        <v>149</v>
      </c>
      <c r="E958" s="118" t="s">
        <v>106</v>
      </c>
      <c r="F958" s="119" t="s">
        <v>155</v>
      </c>
      <c r="G958" s="120">
        <v>5134</v>
      </c>
      <c r="L958" s="37" t="s">
        <v>139</v>
      </c>
      <c r="M958" s="38">
        <v>5134</v>
      </c>
      <c r="N958" s="4"/>
      <c r="O958" s="4"/>
    </row>
    <row r="959" spans="1:15">
      <c r="A959" s="121" t="str">
        <f t="shared" si="157"/>
        <v>71010601014729</v>
      </c>
      <c r="B959" s="115" t="s">
        <v>439</v>
      </c>
      <c r="C959" s="116" t="s">
        <v>106</v>
      </c>
      <c r="D959" s="117" t="s">
        <v>157</v>
      </c>
      <c r="E959" s="118" t="s">
        <v>106</v>
      </c>
      <c r="F959" s="119" t="s">
        <v>106</v>
      </c>
      <c r="G959" s="120">
        <v>4729</v>
      </c>
      <c r="L959" s="37" t="s">
        <v>348</v>
      </c>
      <c r="M959" s="38">
        <v>4729</v>
      </c>
      <c r="N959" s="4"/>
      <c r="O959" s="4"/>
    </row>
    <row r="960" spans="1:15">
      <c r="A960" s="121" t="str">
        <f t="shared" si="157"/>
        <v>71020200000000</v>
      </c>
      <c r="B960" s="115" t="s">
        <v>439</v>
      </c>
      <c r="C960" s="116" t="s">
        <v>140</v>
      </c>
      <c r="D960" s="117" t="s">
        <v>140</v>
      </c>
      <c r="E960" s="118" t="s">
        <v>441</v>
      </c>
      <c r="F960" s="119" t="s">
        <v>441</v>
      </c>
      <c r="G960" s="120" t="s">
        <v>440</v>
      </c>
      <c r="L960" s="37" t="s">
        <v>496</v>
      </c>
      <c r="N960" s="4"/>
      <c r="O960" s="4"/>
    </row>
    <row r="961" spans="1:15">
      <c r="A961" s="121" t="str">
        <f t="shared" si="157"/>
        <v>71020200000001</v>
      </c>
      <c r="B961" s="115" t="s">
        <v>439</v>
      </c>
      <c r="C961" s="116" t="s">
        <v>140</v>
      </c>
      <c r="D961" s="117" t="s">
        <v>140</v>
      </c>
      <c r="E961" s="118" t="s">
        <v>441</v>
      </c>
      <c r="F961" s="119" t="s">
        <v>441</v>
      </c>
      <c r="G961" s="120" t="s">
        <v>96</v>
      </c>
      <c r="L961" s="37" t="e">
        <v>#N/A</v>
      </c>
      <c r="N961" s="4"/>
      <c r="O961" s="4"/>
    </row>
    <row r="962" spans="1:15">
      <c r="A962" s="121" t="str">
        <f t="shared" si="157"/>
        <v>71020201000000</v>
      </c>
      <c r="B962" s="115" t="s">
        <v>439</v>
      </c>
      <c r="C962" s="116" t="s">
        <v>140</v>
      </c>
      <c r="D962" s="117" t="s">
        <v>140</v>
      </c>
      <c r="E962" s="118" t="s">
        <v>106</v>
      </c>
      <c r="F962" s="119" t="s">
        <v>441</v>
      </c>
      <c r="G962" s="120" t="s">
        <v>440</v>
      </c>
      <c r="L962" s="37" t="s">
        <v>497</v>
      </c>
      <c r="N962" s="4"/>
      <c r="O962" s="4"/>
    </row>
    <row r="963" spans="1:15">
      <c r="A963" s="121" t="str">
        <f t="shared" si="157"/>
        <v>71020201000001</v>
      </c>
      <c r="B963" s="115" t="s">
        <v>439</v>
      </c>
      <c r="C963" s="116" t="s">
        <v>140</v>
      </c>
      <c r="D963" s="117" t="s">
        <v>140</v>
      </c>
      <c r="E963" s="118" t="s">
        <v>106</v>
      </c>
      <c r="F963" s="119" t="s">
        <v>441</v>
      </c>
      <c r="G963" s="120" t="s">
        <v>96</v>
      </c>
      <c r="L963" s="37" t="e">
        <v>#N/A</v>
      </c>
      <c r="N963" s="4"/>
      <c r="O963" s="4"/>
    </row>
    <row r="964" spans="1:15">
      <c r="A964" s="121" t="str">
        <f t="shared" si="157"/>
        <v>71020201010000</v>
      </c>
      <c r="B964" s="115" t="s">
        <v>439</v>
      </c>
      <c r="C964" s="116" t="s">
        <v>140</v>
      </c>
      <c r="D964" s="117" t="s">
        <v>140</v>
      </c>
      <c r="E964" s="118" t="s">
        <v>106</v>
      </c>
      <c r="F964" s="119" t="s">
        <v>106</v>
      </c>
      <c r="G964" s="120" t="s">
        <v>440</v>
      </c>
      <c r="L964" s="37" t="s">
        <v>498</v>
      </c>
      <c r="N964" s="4"/>
      <c r="O964" s="4"/>
    </row>
    <row r="965" spans="1:15">
      <c r="A965" s="121" t="str">
        <f t="shared" si="157"/>
        <v>71020201014239</v>
      </c>
      <c r="B965" s="115" t="s">
        <v>439</v>
      </c>
      <c r="C965" s="116" t="s">
        <v>140</v>
      </c>
      <c r="D965" s="117" t="s">
        <v>140</v>
      </c>
      <c r="E965" s="118" t="s">
        <v>106</v>
      </c>
      <c r="F965" s="119" t="s">
        <v>106</v>
      </c>
      <c r="G965" s="120">
        <v>4239</v>
      </c>
      <c r="L965" s="37" t="s">
        <v>125</v>
      </c>
      <c r="M965" s="38">
        <v>4239</v>
      </c>
      <c r="N965" s="4"/>
      <c r="O965" s="4"/>
    </row>
    <row r="966" spans="1:15">
      <c r="A966" s="121" t="str">
        <f t="shared" si="157"/>
        <v>71020201014261</v>
      </c>
      <c r="B966" s="115" t="s">
        <v>439</v>
      </c>
      <c r="C966" s="116" t="s">
        <v>140</v>
      </c>
      <c r="D966" s="117" t="s">
        <v>140</v>
      </c>
      <c r="E966" s="118" t="s">
        <v>106</v>
      </c>
      <c r="F966" s="119" t="s">
        <v>106</v>
      </c>
      <c r="G966" s="120">
        <v>4261</v>
      </c>
      <c r="L966" s="37" t="s">
        <v>128</v>
      </c>
      <c r="M966" s="38">
        <v>4261</v>
      </c>
      <c r="N966" s="4"/>
      <c r="O966" s="4"/>
    </row>
    <row r="967" spans="1:15">
      <c r="A967" s="121" t="str">
        <f t="shared" si="157"/>
        <v>71020201014639</v>
      </c>
      <c r="B967" s="115" t="s">
        <v>439</v>
      </c>
      <c r="C967" s="116" t="s">
        <v>140</v>
      </c>
      <c r="D967" s="117" t="s">
        <v>140</v>
      </c>
      <c r="E967" s="118" t="s">
        <v>106</v>
      </c>
      <c r="F967" s="119" t="s">
        <v>106</v>
      </c>
      <c r="G967" s="120">
        <v>4639</v>
      </c>
      <c r="L967" s="37" t="s">
        <v>167</v>
      </c>
      <c r="M967" s="38">
        <v>4639</v>
      </c>
      <c r="N967" s="4"/>
      <c r="O967" s="4"/>
    </row>
    <row r="968" spans="1:15">
      <c r="A968" s="121" t="str">
        <f t="shared" si="157"/>
        <v>71020501014216</v>
      </c>
      <c r="B968" s="115" t="s">
        <v>439</v>
      </c>
      <c r="C968" s="116" t="s">
        <v>140</v>
      </c>
      <c r="D968" s="117" t="s">
        <v>149</v>
      </c>
      <c r="E968" s="118" t="s">
        <v>106</v>
      </c>
      <c r="F968" s="119" t="s">
        <v>106</v>
      </c>
      <c r="G968" s="120">
        <v>4216</v>
      </c>
      <c r="L968" s="37" t="s">
        <v>118</v>
      </c>
      <c r="M968" s="38">
        <v>4216</v>
      </c>
      <c r="N968" s="4"/>
      <c r="O968" s="4"/>
    </row>
    <row r="969" spans="1:15">
      <c r="A969" s="121" t="str">
        <f t="shared" si="157"/>
        <v>71020501014239</v>
      </c>
      <c r="B969" s="115" t="s">
        <v>439</v>
      </c>
      <c r="C969" s="116" t="s">
        <v>140</v>
      </c>
      <c r="D969" s="117" t="s">
        <v>149</v>
      </c>
      <c r="E969" s="118" t="s">
        <v>106</v>
      </c>
      <c r="F969" s="119" t="s">
        <v>106</v>
      </c>
      <c r="G969" s="120">
        <v>4239</v>
      </c>
      <c r="L969" s="37" t="s">
        <v>125</v>
      </c>
      <c r="M969" s="38">
        <v>4239</v>
      </c>
      <c r="N969" s="4"/>
      <c r="O969" s="4"/>
    </row>
    <row r="970" spans="1:15">
      <c r="A970" s="121" t="str">
        <f t="shared" si="157"/>
        <v>71020501014264</v>
      </c>
      <c r="B970" s="115" t="s">
        <v>439</v>
      </c>
      <c r="C970" s="116" t="s">
        <v>140</v>
      </c>
      <c r="D970" s="117" t="s">
        <v>149</v>
      </c>
      <c r="E970" s="118" t="s">
        <v>106</v>
      </c>
      <c r="F970" s="119" t="s">
        <v>106</v>
      </c>
      <c r="G970" s="120">
        <v>4264</v>
      </c>
      <c r="L970" s="37" t="s">
        <v>129</v>
      </c>
      <c r="M970" s="38">
        <v>4264</v>
      </c>
      <c r="N970" s="4"/>
      <c r="O970" s="4"/>
    </row>
    <row r="971" spans="1:15">
      <c r="A971" s="121" t="str">
        <f t="shared" si="157"/>
        <v>71040200000000</v>
      </c>
      <c r="B971" s="115" t="s">
        <v>439</v>
      </c>
      <c r="C971" s="116" t="s">
        <v>155</v>
      </c>
      <c r="D971" s="117" t="s">
        <v>140</v>
      </c>
      <c r="E971" s="118" t="s">
        <v>441</v>
      </c>
      <c r="F971" s="119" t="s">
        <v>441</v>
      </c>
      <c r="G971" s="120" t="s">
        <v>440</v>
      </c>
      <c r="L971" s="37" t="s">
        <v>499</v>
      </c>
      <c r="N971" s="4"/>
      <c r="O971" s="4"/>
    </row>
    <row r="972" spans="1:15">
      <c r="A972" s="121" t="str">
        <f t="shared" si="157"/>
        <v>71040200000001</v>
      </c>
      <c r="B972" s="115" t="s">
        <v>439</v>
      </c>
      <c r="C972" s="116" t="s">
        <v>155</v>
      </c>
      <c r="D972" s="117" t="s">
        <v>140</v>
      </c>
      <c r="E972" s="118" t="s">
        <v>441</v>
      </c>
      <c r="F972" s="119" t="s">
        <v>441</v>
      </c>
      <c r="G972" s="120" t="s">
        <v>96</v>
      </c>
      <c r="L972" s="37" t="e">
        <v>#N/A</v>
      </c>
      <c r="N972" s="4"/>
      <c r="O972" s="4"/>
    </row>
    <row r="973" spans="1:15">
      <c r="A973" s="121" t="str">
        <f t="shared" si="157"/>
        <v>71040204000000</v>
      </c>
      <c r="B973" s="115" t="s">
        <v>439</v>
      </c>
      <c r="C973" s="116" t="s">
        <v>155</v>
      </c>
      <c r="D973" s="117" t="s">
        <v>140</v>
      </c>
      <c r="E973" s="118" t="s">
        <v>155</v>
      </c>
      <c r="F973" s="119" t="s">
        <v>441</v>
      </c>
      <c r="G973" s="120" t="s">
        <v>440</v>
      </c>
      <c r="L973" s="37" t="s">
        <v>500</v>
      </c>
      <c r="N973" s="4"/>
      <c r="O973" s="4"/>
    </row>
    <row r="974" spans="1:15">
      <c r="A974" s="121" t="str">
        <f t="shared" si="157"/>
        <v>71040204000001</v>
      </c>
      <c r="B974" s="115" t="s">
        <v>439</v>
      </c>
      <c r="C974" s="116" t="s">
        <v>155</v>
      </c>
      <c r="D974" s="117" t="s">
        <v>140</v>
      </c>
      <c r="E974" s="118" t="s">
        <v>155</v>
      </c>
      <c r="F974" s="119" t="s">
        <v>441</v>
      </c>
      <c r="G974" s="120" t="s">
        <v>96</v>
      </c>
      <c r="L974" s="37" t="e">
        <v>#N/A</v>
      </c>
      <c r="N974" s="4"/>
      <c r="O974" s="4"/>
    </row>
    <row r="975" spans="1:15">
      <c r="A975" s="121" t="str">
        <f t="shared" si="157"/>
        <v>71040204010000</v>
      </c>
      <c r="B975" s="115" t="s">
        <v>439</v>
      </c>
      <c r="C975" s="116" t="s">
        <v>155</v>
      </c>
      <c r="D975" s="117" t="s">
        <v>140</v>
      </c>
      <c r="E975" s="118" t="s">
        <v>155</v>
      </c>
      <c r="F975" s="119" t="s">
        <v>106</v>
      </c>
      <c r="G975" s="120" t="s">
        <v>440</v>
      </c>
      <c r="L975" s="37" t="s">
        <v>501</v>
      </c>
      <c r="N975" s="4"/>
      <c r="O975" s="4"/>
    </row>
    <row r="976" spans="1:15">
      <c r="A976" s="121" t="str">
        <f t="shared" si="157"/>
        <v>71040204015112</v>
      </c>
      <c r="B976" s="115" t="s">
        <v>439</v>
      </c>
      <c r="C976" s="116" t="s">
        <v>155</v>
      </c>
      <c r="D976" s="117" t="s">
        <v>140</v>
      </c>
      <c r="E976" s="118" t="s">
        <v>155</v>
      </c>
      <c r="F976" s="119" t="s">
        <v>106</v>
      </c>
      <c r="G976" s="120">
        <v>5112</v>
      </c>
      <c r="L976" s="37" t="s">
        <v>173</v>
      </c>
      <c r="M976" s="38">
        <v>5112</v>
      </c>
      <c r="N976" s="4"/>
      <c r="O976" s="4"/>
    </row>
    <row r="977" spans="1:15" ht="30">
      <c r="A977" s="121" t="str">
        <f t="shared" si="157"/>
        <v>71040204015113</v>
      </c>
      <c r="B977" s="115" t="s">
        <v>439</v>
      </c>
      <c r="C977" s="116" t="s">
        <v>155</v>
      </c>
      <c r="D977" s="117" t="s">
        <v>140</v>
      </c>
      <c r="E977" s="118" t="s">
        <v>155</v>
      </c>
      <c r="F977" s="119" t="s">
        <v>106</v>
      </c>
      <c r="G977" s="120">
        <v>5113</v>
      </c>
      <c r="L977" s="37" t="s">
        <v>174</v>
      </c>
      <c r="M977" s="38">
        <v>5113</v>
      </c>
      <c r="N977" s="4"/>
      <c r="O977" s="4"/>
    </row>
    <row r="978" spans="1:15">
      <c r="A978" s="121" t="str">
        <f t="shared" si="157"/>
        <v>71040501020000</v>
      </c>
      <c r="B978" s="115" t="s">
        <v>439</v>
      </c>
      <c r="C978" s="116" t="s">
        <v>155</v>
      </c>
      <c r="D978" s="117" t="s">
        <v>149</v>
      </c>
      <c r="E978" s="118" t="s">
        <v>106</v>
      </c>
      <c r="F978" s="119" t="s">
        <v>140</v>
      </c>
      <c r="G978" s="120" t="s">
        <v>440</v>
      </c>
      <c r="L978" s="37" t="s">
        <v>502</v>
      </c>
      <c r="N978" s="4"/>
      <c r="O978" s="4"/>
    </row>
    <row r="979" spans="1:15" ht="30">
      <c r="A979" s="121" t="str">
        <f t="shared" si="157"/>
        <v>71040501025113</v>
      </c>
      <c r="B979" s="115" t="s">
        <v>439</v>
      </c>
      <c r="C979" s="116" t="s">
        <v>155</v>
      </c>
      <c r="D979" s="117" t="s">
        <v>149</v>
      </c>
      <c r="E979" s="118" t="s">
        <v>106</v>
      </c>
      <c r="F979" s="119" t="s">
        <v>140</v>
      </c>
      <c r="G979" s="120">
        <v>5113</v>
      </c>
      <c r="L979" s="37" t="s">
        <v>174</v>
      </c>
      <c r="M979" s="38">
        <v>5113</v>
      </c>
      <c r="N979" s="4"/>
      <c r="O979" s="4"/>
    </row>
    <row r="980" spans="1:15" ht="30">
      <c r="A980" s="121" t="str">
        <f t="shared" si="157"/>
        <v>71040501035113</v>
      </c>
      <c r="B980" s="115" t="s">
        <v>439</v>
      </c>
      <c r="C980" s="116" t="s">
        <v>155</v>
      </c>
      <c r="D980" s="117" t="s">
        <v>149</v>
      </c>
      <c r="E980" s="118" t="s">
        <v>106</v>
      </c>
      <c r="F980" s="119" t="s">
        <v>442</v>
      </c>
      <c r="G980" s="120">
        <v>5113</v>
      </c>
      <c r="L980" s="37" t="s">
        <v>174</v>
      </c>
      <c r="M980" s="38">
        <v>5113</v>
      </c>
      <c r="N980" s="4"/>
      <c r="O980" s="4"/>
    </row>
    <row r="981" spans="1:15">
      <c r="A981" s="121" t="str">
        <f t="shared" si="157"/>
        <v>71040501040000</v>
      </c>
      <c r="B981" s="115" t="s">
        <v>439</v>
      </c>
      <c r="C981" s="116" t="s">
        <v>155</v>
      </c>
      <c r="D981" s="117" t="s">
        <v>149</v>
      </c>
      <c r="E981" s="118" t="s">
        <v>106</v>
      </c>
      <c r="F981" s="119" t="s">
        <v>155</v>
      </c>
      <c r="G981" s="120" t="s">
        <v>440</v>
      </c>
      <c r="L981" s="37" t="s">
        <v>503</v>
      </c>
      <c r="N981" s="4"/>
      <c r="O981" s="4"/>
    </row>
    <row r="982" spans="1:15" ht="30">
      <c r="A982" s="121" t="str">
        <f t="shared" si="157"/>
        <v>71040501044251</v>
      </c>
      <c r="B982" s="115" t="s">
        <v>439</v>
      </c>
      <c r="C982" s="116" t="s">
        <v>155</v>
      </c>
      <c r="D982" s="117" t="s">
        <v>149</v>
      </c>
      <c r="E982" s="118" t="s">
        <v>106</v>
      </c>
      <c r="F982" s="119" t="s">
        <v>155</v>
      </c>
      <c r="G982" s="120">
        <v>4251</v>
      </c>
      <c r="L982" s="37" t="s">
        <v>142</v>
      </c>
      <c r="M982" s="38">
        <v>4251</v>
      </c>
      <c r="N982" s="4"/>
      <c r="O982" s="4"/>
    </row>
    <row r="983" spans="1:15">
      <c r="A983" s="121" t="str">
        <f t="shared" si="157"/>
        <v>71040501045112</v>
      </c>
      <c r="B983" s="115" t="s">
        <v>439</v>
      </c>
      <c r="C983" s="116" t="s">
        <v>155</v>
      </c>
      <c r="D983" s="117" t="s">
        <v>149</v>
      </c>
      <c r="E983" s="118" t="s">
        <v>106</v>
      </c>
      <c r="F983" s="119" t="s">
        <v>155</v>
      </c>
      <c r="G983" s="120">
        <v>5112</v>
      </c>
      <c r="L983" s="37" t="s">
        <v>173</v>
      </c>
      <c r="M983" s="38">
        <v>5112</v>
      </c>
      <c r="N983" s="4"/>
      <c r="O983" s="4"/>
    </row>
    <row r="984" spans="1:15" ht="30">
      <c r="A984" s="121" t="str">
        <f t="shared" si="157"/>
        <v>71040501045113</v>
      </c>
      <c r="B984" s="115" t="s">
        <v>439</v>
      </c>
      <c r="C984" s="116" t="s">
        <v>155</v>
      </c>
      <c r="D984" s="117" t="s">
        <v>149</v>
      </c>
      <c r="E984" s="118" t="s">
        <v>106</v>
      </c>
      <c r="F984" s="119" t="s">
        <v>155</v>
      </c>
      <c r="G984" s="120">
        <v>5113</v>
      </c>
      <c r="L984" s="37" t="s">
        <v>174</v>
      </c>
      <c r="M984" s="38">
        <v>5113</v>
      </c>
      <c r="N984" s="4"/>
      <c r="O984" s="4"/>
    </row>
    <row r="985" spans="1:15">
      <c r="A985" s="121" t="str">
        <f t="shared" si="157"/>
        <v>71040501050000</v>
      </c>
      <c r="B985" s="115" t="s">
        <v>439</v>
      </c>
      <c r="C985" s="116" t="s">
        <v>155</v>
      </c>
      <c r="D985" s="117" t="s">
        <v>149</v>
      </c>
      <c r="E985" s="118" t="s">
        <v>106</v>
      </c>
      <c r="F985" s="119" t="s">
        <v>149</v>
      </c>
      <c r="G985" s="120" t="s">
        <v>440</v>
      </c>
      <c r="L985" s="37" t="s">
        <v>504</v>
      </c>
      <c r="N985" s="4"/>
      <c r="O985" s="4"/>
    </row>
    <row r="986" spans="1:15" ht="30">
      <c r="A986" s="121" t="str">
        <f t="shared" si="157"/>
        <v>71040501054251</v>
      </c>
      <c r="B986" s="115" t="s">
        <v>439</v>
      </c>
      <c r="C986" s="116" t="s">
        <v>155</v>
      </c>
      <c r="D986" s="117" t="s">
        <v>149</v>
      </c>
      <c r="E986" s="118" t="s">
        <v>106</v>
      </c>
      <c r="F986" s="119" t="s">
        <v>149</v>
      </c>
      <c r="G986" s="120">
        <v>4251</v>
      </c>
      <c r="L986" s="37" t="s">
        <v>142</v>
      </c>
      <c r="M986" s="38">
        <v>4251</v>
      </c>
      <c r="N986" s="4"/>
      <c r="O986" s="4"/>
    </row>
    <row r="987" spans="1:15">
      <c r="A987" s="121" t="str">
        <f t="shared" si="157"/>
        <v>71040501055112</v>
      </c>
      <c r="B987" s="115" t="s">
        <v>439</v>
      </c>
      <c r="C987" s="116" t="s">
        <v>155</v>
      </c>
      <c r="D987" s="117" t="s">
        <v>149</v>
      </c>
      <c r="E987" s="118" t="s">
        <v>106</v>
      </c>
      <c r="F987" s="119" t="s">
        <v>149</v>
      </c>
      <c r="G987" s="120">
        <v>5112</v>
      </c>
      <c r="L987" s="37" t="s">
        <v>173</v>
      </c>
      <c r="M987" s="38">
        <v>5112</v>
      </c>
      <c r="N987" s="4"/>
      <c r="O987" s="4"/>
    </row>
    <row r="988" spans="1:15" ht="30">
      <c r="A988" s="121" t="str">
        <f t="shared" si="157"/>
        <v>71040501055113</v>
      </c>
      <c r="B988" s="115" t="s">
        <v>439</v>
      </c>
      <c r="C988" s="116" t="s">
        <v>155</v>
      </c>
      <c r="D988" s="117" t="s">
        <v>149</v>
      </c>
      <c r="E988" s="118" t="s">
        <v>106</v>
      </c>
      <c r="F988" s="119" t="s">
        <v>149</v>
      </c>
      <c r="G988" s="120">
        <v>5113</v>
      </c>
      <c r="L988" s="37" t="s">
        <v>174</v>
      </c>
      <c r="M988" s="38">
        <v>5113</v>
      </c>
      <c r="N988" s="4"/>
      <c r="O988" s="4"/>
    </row>
    <row r="989" spans="1:15">
      <c r="A989" s="121" t="str">
        <f t="shared" si="157"/>
        <v>71040501060000</v>
      </c>
      <c r="B989" s="115" t="s">
        <v>439</v>
      </c>
      <c r="C989" s="116" t="s">
        <v>155</v>
      </c>
      <c r="D989" s="117" t="s">
        <v>149</v>
      </c>
      <c r="E989" s="118" t="s">
        <v>106</v>
      </c>
      <c r="F989" s="119" t="s">
        <v>157</v>
      </c>
      <c r="G989" s="120" t="s">
        <v>440</v>
      </c>
      <c r="L989" s="37" t="s">
        <v>505</v>
      </c>
      <c r="N989" s="4"/>
      <c r="O989" s="4"/>
    </row>
    <row r="990" spans="1:15">
      <c r="A990" s="121" t="str">
        <f t="shared" si="157"/>
        <v>71040501064861</v>
      </c>
      <c r="B990" s="115" t="s">
        <v>439</v>
      </c>
      <c r="C990" s="116" t="s">
        <v>155</v>
      </c>
      <c r="D990" s="117" t="s">
        <v>149</v>
      </c>
      <c r="E990" s="118" t="s">
        <v>106</v>
      </c>
      <c r="F990" s="119" t="s">
        <v>157</v>
      </c>
      <c r="G990" s="120">
        <v>4861</v>
      </c>
      <c r="L990" s="37" t="s">
        <v>134</v>
      </c>
      <c r="M990" s="38">
        <v>4861</v>
      </c>
      <c r="N990" s="4"/>
      <c r="O990" s="4"/>
    </row>
    <row r="991" spans="1:15" ht="30">
      <c r="A991" s="121" t="str">
        <f t="shared" si="157"/>
        <v>71040501065113</v>
      </c>
      <c r="B991" s="115" t="s">
        <v>439</v>
      </c>
      <c r="C991" s="116" t="s">
        <v>155</v>
      </c>
      <c r="D991" s="117" t="s">
        <v>149</v>
      </c>
      <c r="E991" s="118" t="s">
        <v>106</v>
      </c>
      <c r="F991" s="119" t="s">
        <v>157</v>
      </c>
      <c r="G991" s="120">
        <v>5113</v>
      </c>
      <c r="L991" s="37" t="s">
        <v>174</v>
      </c>
      <c r="M991" s="38">
        <v>5113</v>
      </c>
      <c r="N991" s="4"/>
      <c r="O991" s="4"/>
    </row>
    <row r="992" spans="1:15">
      <c r="A992" s="121" t="str">
        <f t="shared" si="157"/>
        <v>71040501070000</v>
      </c>
      <c r="B992" s="115" t="s">
        <v>439</v>
      </c>
      <c r="C992" s="116" t="s">
        <v>155</v>
      </c>
      <c r="D992" s="117" t="s">
        <v>149</v>
      </c>
      <c r="E992" s="118" t="s">
        <v>106</v>
      </c>
      <c r="F992" s="119" t="s">
        <v>183</v>
      </c>
      <c r="G992" s="120" t="s">
        <v>440</v>
      </c>
      <c r="L992" s="37" t="s">
        <v>506</v>
      </c>
      <c r="N992" s="4"/>
      <c r="O992" s="4"/>
    </row>
    <row r="993" spans="1:15">
      <c r="A993" s="121" t="str">
        <f t="shared" si="157"/>
        <v>71040501074213</v>
      </c>
      <c r="B993" s="115" t="s">
        <v>439</v>
      </c>
      <c r="C993" s="116" t="s">
        <v>155</v>
      </c>
      <c r="D993" s="117" t="s">
        <v>149</v>
      </c>
      <c r="E993" s="118" t="s">
        <v>106</v>
      </c>
      <c r="F993" s="119" t="s">
        <v>183</v>
      </c>
      <c r="G993" s="120">
        <v>4213</v>
      </c>
      <c r="L993" s="37" t="s">
        <v>115</v>
      </c>
      <c r="M993" s="38">
        <v>4213</v>
      </c>
      <c r="N993" s="4"/>
      <c r="O993" s="4"/>
    </row>
    <row r="994" spans="1:15">
      <c r="A994" s="121" t="str">
        <f t="shared" si="157"/>
        <v>71040501080000</v>
      </c>
      <c r="B994" s="115" t="s">
        <v>439</v>
      </c>
      <c r="C994" s="116" t="s">
        <v>155</v>
      </c>
      <c r="D994" s="117" t="s">
        <v>149</v>
      </c>
      <c r="E994" s="118" t="s">
        <v>106</v>
      </c>
      <c r="F994" s="119" t="s">
        <v>185</v>
      </c>
      <c r="G994" s="120" t="s">
        <v>440</v>
      </c>
      <c r="L994" s="37" t="s">
        <v>507</v>
      </c>
      <c r="N994" s="4"/>
      <c r="O994" s="4"/>
    </row>
    <row r="995" spans="1:15" ht="30">
      <c r="A995" s="121" t="str">
        <f t="shared" si="157"/>
        <v>71040501085113</v>
      </c>
      <c r="B995" s="115" t="s">
        <v>439</v>
      </c>
      <c r="C995" s="116" t="s">
        <v>155</v>
      </c>
      <c r="D995" s="117" t="s">
        <v>149</v>
      </c>
      <c r="E995" s="118" t="s">
        <v>106</v>
      </c>
      <c r="F995" s="119" t="s">
        <v>185</v>
      </c>
      <c r="G995" s="120">
        <v>5113</v>
      </c>
      <c r="L995" s="37" t="s">
        <v>174</v>
      </c>
      <c r="M995" s="38">
        <v>5113</v>
      </c>
      <c r="N995" s="4"/>
      <c r="O995" s="4"/>
    </row>
    <row r="996" spans="1:15">
      <c r="A996" s="121" t="str">
        <f t="shared" si="157"/>
        <v>71040501090000</v>
      </c>
      <c r="B996" s="115" t="s">
        <v>439</v>
      </c>
      <c r="C996" s="116" t="s">
        <v>155</v>
      </c>
      <c r="D996" s="117" t="s">
        <v>149</v>
      </c>
      <c r="E996" s="118" t="s">
        <v>106</v>
      </c>
      <c r="F996" s="119" t="s">
        <v>187</v>
      </c>
      <c r="G996" s="120" t="s">
        <v>440</v>
      </c>
      <c r="L996" s="37" t="s">
        <v>508</v>
      </c>
      <c r="N996" s="4"/>
      <c r="O996" s="4"/>
    </row>
    <row r="997" spans="1:15" ht="30">
      <c r="A997" s="121" t="str">
        <f t="shared" si="157"/>
        <v>71040501094251</v>
      </c>
      <c r="B997" s="115" t="s">
        <v>439</v>
      </c>
      <c r="C997" s="116" t="s">
        <v>155</v>
      </c>
      <c r="D997" s="117" t="s">
        <v>149</v>
      </c>
      <c r="E997" s="118" t="s">
        <v>106</v>
      </c>
      <c r="F997" s="119" t="s">
        <v>187</v>
      </c>
      <c r="G997" s="120">
        <v>4251</v>
      </c>
      <c r="L997" s="37" t="s">
        <v>142</v>
      </c>
      <c r="M997" s="38">
        <v>4251</v>
      </c>
      <c r="N997" s="4"/>
      <c r="O997" s="4"/>
    </row>
    <row r="998" spans="1:15">
      <c r="A998" s="121" t="str">
        <f t="shared" si="157"/>
        <v>71040501094639</v>
      </c>
      <c r="B998" s="115" t="s">
        <v>439</v>
      </c>
      <c r="C998" s="116" t="s">
        <v>155</v>
      </c>
      <c r="D998" s="117" t="s">
        <v>149</v>
      </c>
      <c r="E998" s="118" t="s">
        <v>106</v>
      </c>
      <c r="F998" s="119" t="s">
        <v>187</v>
      </c>
      <c r="G998" s="120">
        <v>4639</v>
      </c>
      <c r="L998" s="37" t="s">
        <v>167</v>
      </c>
      <c r="M998" s="38">
        <v>4639</v>
      </c>
      <c r="N998" s="4"/>
      <c r="O998" s="4"/>
    </row>
    <row r="999" spans="1:15">
      <c r="A999" s="121" t="str">
        <f t="shared" si="157"/>
        <v>71040501100000</v>
      </c>
      <c r="B999" s="115" t="s">
        <v>439</v>
      </c>
      <c r="C999" s="116" t="s">
        <v>155</v>
      </c>
      <c r="D999" s="117" t="s">
        <v>149</v>
      </c>
      <c r="E999" s="118" t="s">
        <v>106</v>
      </c>
      <c r="F999" s="119" t="s">
        <v>189</v>
      </c>
      <c r="G999" s="120" t="s">
        <v>440</v>
      </c>
      <c r="L999" s="37" t="s">
        <v>509</v>
      </c>
      <c r="N999" s="4"/>
      <c r="O999" s="4"/>
    </row>
    <row r="1000" spans="1:15">
      <c r="A1000" s="121" t="str">
        <f t="shared" si="157"/>
        <v>71040501104861</v>
      </c>
      <c r="B1000" s="115" t="s">
        <v>439</v>
      </c>
      <c r="C1000" s="116" t="s">
        <v>155</v>
      </c>
      <c r="D1000" s="117" t="s">
        <v>149</v>
      </c>
      <c r="E1000" s="118" t="s">
        <v>106</v>
      </c>
      <c r="F1000" s="119" t="s">
        <v>189</v>
      </c>
      <c r="G1000" s="120">
        <v>4861</v>
      </c>
      <c r="L1000" s="37" t="s">
        <v>134</v>
      </c>
      <c r="M1000" s="38">
        <v>4861</v>
      </c>
      <c r="N1000" s="4"/>
      <c r="O1000" s="4"/>
    </row>
    <row r="1001" spans="1:15">
      <c r="A1001" s="121" t="str">
        <f t="shared" ref="A1001:A1064" si="158">CONCATENATE(B1001,C1001,D1001,E1001,F1001,G1001)</f>
        <v>71040501110000</v>
      </c>
      <c r="B1001" s="115" t="s">
        <v>439</v>
      </c>
      <c r="C1001" s="116" t="s">
        <v>155</v>
      </c>
      <c r="D1001" s="117" t="s">
        <v>149</v>
      </c>
      <c r="E1001" s="118" t="s">
        <v>106</v>
      </c>
      <c r="F1001" s="119" t="s">
        <v>104</v>
      </c>
      <c r="G1001" s="120" t="s">
        <v>440</v>
      </c>
      <c r="L1001" s="37" t="s">
        <v>510</v>
      </c>
      <c r="N1001" s="4"/>
      <c r="O1001" s="4"/>
    </row>
    <row r="1002" spans="1:15">
      <c r="A1002" s="121" t="str">
        <f t="shared" si="158"/>
        <v>71040501115112</v>
      </c>
      <c r="B1002" s="115" t="s">
        <v>439</v>
      </c>
      <c r="C1002" s="116" t="s">
        <v>155</v>
      </c>
      <c r="D1002" s="117" t="s">
        <v>149</v>
      </c>
      <c r="E1002" s="118" t="s">
        <v>106</v>
      </c>
      <c r="F1002" s="119" t="s">
        <v>104</v>
      </c>
      <c r="G1002" s="120">
        <v>5112</v>
      </c>
      <c r="L1002" s="37" t="s">
        <v>173</v>
      </c>
      <c r="M1002" s="38">
        <v>5112</v>
      </c>
      <c r="N1002" s="4"/>
      <c r="O1002" s="4"/>
    </row>
    <row r="1003" spans="1:15">
      <c r="A1003" s="121" t="str">
        <f t="shared" si="158"/>
        <v>71040501120000</v>
      </c>
      <c r="B1003" s="115" t="s">
        <v>439</v>
      </c>
      <c r="C1003" s="116" t="s">
        <v>155</v>
      </c>
      <c r="D1003" s="117" t="s">
        <v>149</v>
      </c>
      <c r="E1003" s="118" t="s">
        <v>106</v>
      </c>
      <c r="F1003" s="119" t="s">
        <v>443</v>
      </c>
      <c r="G1003" s="120" t="s">
        <v>440</v>
      </c>
      <c r="L1003" s="37" t="s">
        <v>511</v>
      </c>
      <c r="N1003" s="4"/>
      <c r="O1003" s="4"/>
    </row>
    <row r="1004" spans="1:15">
      <c r="A1004" s="121" t="str">
        <f t="shared" si="158"/>
        <v>71040501125129</v>
      </c>
      <c r="B1004" s="115" t="s">
        <v>439</v>
      </c>
      <c r="C1004" s="116" t="s">
        <v>155</v>
      </c>
      <c r="D1004" s="117" t="s">
        <v>149</v>
      </c>
      <c r="E1004" s="118" t="s">
        <v>106</v>
      </c>
      <c r="F1004" s="119" t="s">
        <v>443</v>
      </c>
      <c r="G1004" s="120">
        <v>5129</v>
      </c>
      <c r="L1004" s="37" t="s">
        <v>424</v>
      </c>
      <c r="M1004" s="38">
        <v>5129</v>
      </c>
      <c r="N1004" s="4"/>
      <c r="O1004" s="4"/>
    </row>
    <row r="1005" spans="1:15">
      <c r="A1005" s="121" t="str">
        <f t="shared" si="158"/>
        <v>71040501130000</v>
      </c>
      <c r="B1005" s="115" t="s">
        <v>439</v>
      </c>
      <c r="C1005" s="116" t="s">
        <v>155</v>
      </c>
      <c r="D1005" s="117" t="s">
        <v>149</v>
      </c>
      <c r="E1005" s="118" t="s">
        <v>106</v>
      </c>
      <c r="F1005" s="119" t="s">
        <v>444</v>
      </c>
      <c r="G1005" s="120" t="s">
        <v>440</v>
      </c>
      <c r="L1005" s="37" t="s">
        <v>512</v>
      </c>
      <c r="N1005" s="4"/>
      <c r="O1005" s="4"/>
    </row>
    <row r="1006" spans="1:15" ht="30">
      <c r="A1006" s="121" t="str">
        <f t="shared" si="158"/>
        <v>71040501134251</v>
      </c>
      <c r="B1006" s="115" t="s">
        <v>439</v>
      </c>
      <c r="C1006" s="116" t="s">
        <v>155</v>
      </c>
      <c r="D1006" s="117" t="s">
        <v>149</v>
      </c>
      <c r="E1006" s="118" t="s">
        <v>106</v>
      </c>
      <c r="F1006" s="119" t="s">
        <v>444</v>
      </c>
      <c r="G1006" s="120">
        <v>4251</v>
      </c>
      <c r="L1006" s="37" t="s">
        <v>142</v>
      </c>
      <c r="M1006" s="38">
        <v>4251</v>
      </c>
      <c r="N1006" s="4"/>
      <c r="O1006" s="4"/>
    </row>
    <row r="1007" spans="1:15">
      <c r="A1007" s="121" t="str">
        <f t="shared" si="158"/>
        <v>71040501135129</v>
      </c>
      <c r="B1007" s="115" t="s">
        <v>439</v>
      </c>
      <c r="C1007" s="116" t="s">
        <v>155</v>
      </c>
      <c r="D1007" s="117" t="s">
        <v>149</v>
      </c>
      <c r="E1007" s="118" t="s">
        <v>106</v>
      </c>
      <c r="F1007" s="119" t="s">
        <v>444</v>
      </c>
      <c r="G1007" s="120">
        <v>5129</v>
      </c>
      <c r="L1007" s="37" t="s">
        <v>424</v>
      </c>
      <c r="M1007" s="38">
        <v>5129</v>
      </c>
      <c r="N1007" s="4"/>
      <c r="O1007" s="4"/>
    </row>
    <row r="1008" spans="1:15">
      <c r="A1008" s="121" t="str">
        <f t="shared" si="158"/>
        <v>71040501135221</v>
      </c>
      <c r="B1008" s="115" t="s">
        <v>439</v>
      </c>
      <c r="C1008" s="116" t="s">
        <v>155</v>
      </c>
      <c r="D1008" s="117" t="s">
        <v>149</v>
      </c>
      <c r="E1008" s="118" t="s">
        <v>106</v>
      </c>
      <c r="F1008" s="119" t="s">
        <v>444</v>
      </c>
      <c r="G1008" s="120">
        <v>5221</v>
      </c>
      <c r="L1008" s="37" t="s">
        <v>428</v>
      </c>
      <c r="M1008" s="38">
        <v>5221</v>
      </c>
      <c r="N1008" s="4"/>
      <c r="O1008" s="4"/>
    </row>
    <row r="1009" spans="1:15">
      <c r="A1009" s="121" t="str">
        <f t="shared" si="158"/>
        <v>71040501140000</v>
      </c>
      <c r="B1009" s="115" t="s">
        <v>439</v>
      </c>
      <c r="C1009" s="116" t="s">
        <v>155</v>
      </c>
      <c r="D1009" s="117" t="s">
        <v>149</v>
      </c>
      <c r="E1009" s="118" t="s">
        <v>106</v>
      </c>
      <c r="F1009" s="119" t="s">
        <v>445</v>
      </c>
      <c r="G1009" s="120" t="s">
        <v>440</v>
      </c>
      <c r="L1009" s="37" t="s">
        <v>513</v>
      </c>
      <c r="N1009" s="4"/>
      <c r="O1009" s="4"/>
    </row>
    <row r="1010" spans="1:15">
      <c r="A1010" s="121" t="str">
        <f t="shared" si="158"/>
        <v>71040501144729</v>
      </c>
      <c r="B1010" s="115" t="s">
        <v>439</v>
      </c>
      <c r="C1010" s="116" t="s">
        <v>155</v>
      </c>
      <c r="D1010" s="117" t="s">
        <v>149</v>
      </c>
      <c r="E1010" s="118" t="s">
        <v>106</v>
      </c>
      <c r="F1010" s="119" t="s">
        <v>445</v>
      </c>
      <c r="G1010" s="120">
        <v>4729</v>
      </c>
      <c r="L1010" s="37" t="s">
        <v>348</v>
      </c>
      <c r="M1010" s="38">
        <v>4729</v>
      </c>
      <c r="N1010" s="4"/>
      <c r="O1010" s="4"/>
    </row>
    <row r="1011" spans="1:15">
      <c r="A1011" s="121" t="str">
        <f t="shared" si="158"/>
        <v>71040501150000</v>
      </c>
      <c r="B1011" s="115" t="s">
        <v>439</v>
      </c>
      <c r="C1011" s="116" t="s">
        <v>155</v>
      </c>
      <c r="D1011" s="117" t="s">
        <v>149</v>
      </c>
      <c r="E1011" s="118" t="s">
        <v>106</v>
      </c>
      <c r="F1011" s="119" t="s">
        <v>446</v>
      </c>
      <c r="G1011" s="120" t="s">
        <v>440</v>
      </c>
      <c r="L1011" s="37" t="s">
        <v>514</v>
      </c>
      <c r="N1011" s="4"/>
      <c r="O1011" s="4"/>
    </row>
    <row r="1012" spans="1:15">
      <c r="A1012" s="121" t="str">
        <f t="shared" si="158"/>
        <v>71040501155112</v>
      </c>
      <c r="B1012" s="115" t="s">
        <v>439</v>
      </c>
      <c r="C1012" s="116" t="s">
        <v>155</v>
      </c>
      <c r="D1012" s="117" t="s">
        <v>149</v>
      </c>
      <c r="E1012" s="118" t="s">
        <v>106</v>
      </c>
      <c r="F1012" s="119" t="s">
        <v>446</v>
      </c>
      <c r="G1012" s="120">
        <v>5112</v>
      </c>
      <c r="L1012" s="37" t="s">
        <v>173</v>
      </c>
      <c r="M1012" s="38">
        <v>5112</v>
      </c>
      <c r="N1012" s="4"/>
      <c r="O1012" s="4"/>
    </row>
    <row r="1013" spans="1:15">
      <c r="A1013" s="121" t="str">
        <f t="shared" si="158"/>
        <v>71040501155133</v>
      </c>
      <c r="B1013" s="115" t="s">
        <v>439</v>
      </c>
      <c r="C1013" s="116" t="s">
        <v>155</v>
      </c>
      <c r="D1013" s="117" t="s">
        <v>149</v>
      </c>
      <c r="E1013" s="118" t="s">
        <v>106</v>
      </c>
      <c r="F1013" s="119" t="s">
        <v>446</v>
      </c>
      <c r="G1013" s="120">
        <v>5133</v>
      </c>
      <c r="L1013" s="37" t="s">
        <v>197</v>
      </c>
      <c r="M1013" s="38">
        <v>5133</v>
      </c>
      <c r="N1013" s="4"/>
      <c r="O1013" s="4"/>
    </row>
    <row r="1014" spans="1:15">
      <c r="A1014" s="121" t="str">
        <f t="shared" si="158"/>
        <v>71040501155134</v>
      </c>
      <c r="B1014" s="115" t="s">
        <v>439</v>
      </c>
      <c r="C1014" s="116" t="s">
        <v>155</v>
      </c>
      <c r="D1014" s="117" t="s">
        <v>149</v>
      </c>
      <c r="E1014" s="118" t="s">
        <v>106</v>
      </c>
      <c r="F1014" s="119" t="s">
        <v>446</v>
      </c>
      <c r="G1014" s="120">
        <v>5134</v>
      </c>
      <c r="L1014" s="37" t="s">
        <v>139</v>
      </c>
      <c r="M1014" s="38">
        <v>5134</v>
      </c>
      <c r="N1014" s="4"/>
      <c r="O1014" s="4"/>
    </row>
    <row r="1015" spans="1:15">
      <c r="A1015" s="121" t="str">
        <f t="shared" si="158"/>
        <v>71040505020000</v>
      </c>
      <c r="B1015" s="115" t="s">
        <v>439</v>
      </c>
      <c r="C1015" s="116" t="s">
        <v>155</v>
      </c>
      <c r="D1015" s="117" t="s">
        <v>149</v>
      </c>
      <c r="E1015" s="118" t="s">
        <v>149</v>
      </c>
      <c r="F1015" s="119" t="s">
        <v>140</v>
      </c>
      <c r="G1015" s="120" t="s">
        <v>440</v>
      </c>
      <c r="L1015" s="37" t="s">
        <v>515</v>
      </c>
      <c r="N1015" s="4"/>
      <c r="O1015" s="4"/>
    </row>
    <row r="1016" spans="1:15" ht="30">
      <c r="A1016" s="121" t="str">
        <f t="shared" si="158"/>
        <v>71040505024511</v>
      </c>
      <c r="B1016" s="115" t="s">
        <v>439</v>
      </c>
      <c r="C1016" s="116" t="s">
        <v>155</v>
      </c>
      <c r="D1016" s="117" t="s">
        <v>149</v>
      </c>
      <c r="E1016" s="118" t="s">
        <v>149</v>
      </c>
      <c r="F1016" s="119" t="s">
        <v>140</v>
      </c>
      <c r="G1016" s="120">
        <v>4511</v>
      </c>
      <c r="L1016" s="37" t="s">
        <v>217</v>
      </c>
      <c r="M1016" s="38">
        <v>4511</v>
      </c>
      <c r="N1016" s="4"/>
      <c r="O1016" s="4"/>
    </row>
    <row r="1017" spans="1:15">
      <c r="A1017" s="121" t="str">
        <f t="shared" si="158"/>
        <v>71040505030000</v>
      </c>
      <c r="B1017" s="115" t="s">
        <v>439</v>
      </c>
      <c r="C1017" s="116" t="s">
        <v>155</v>
      </c>
      <c r="D1017" s="117" t="s">
        <v>149</v>
      </c>
      <c r="E1017" s="118" t="s">
        <v>149</v>
      </c>
      <c r="F1017" s="119" t="s">
        <v>442</v>
      </c>
      <c r="G1017" s="120" t="s">
        <v>440</v>
      </c>
      <c r="L1017" s="37" t="s">
        <v>516</v>
      </c>
      <c r="N1017" s="4"/>
      <c r="O1017" s="4"/>
    </row>
    <row r="1018" spans="1:15" ht="30">
      <c r="A1018" s="121" t="str">
        <f t="shared" si="158"/>
        <v>71040505034511</v>
      </c>
      <c r="B1018" s="115" t="s">
        <v>439</v>
      </c>
      <c r="C1018" s="116" t="s">
        <v>155</v>
      </c>
      <c r="D1018" s="117" t="s">
        <v>149</v>
      </c>
      <c r="E1018" s="118" t="s">
        <v>149</v>
      </c>
      <c r="F1018" s="119" t="s">
        <v>442</v>
      </c>
      <c r="G1018" s="120">
        <v>4511</v>
      </c>
      <c r="L1018" s="37" t="s">
        <v>217</v>
      </c>
      <c r="M1018" s="38">
        <v>4511</v>
      </c>
      <c r="N1018" s="4"/>
      <c r="O1018" s="4"/>
    </row>
    <row r="1019" spans="1:15">
      <c r="A1019" s="121" t="str">
        <f t="shared" si="158"/>
        <v>71040505040000</v>
      </c>
      <c r="B1019" s="115" t="s">
        <v>439</v>
      </c>
      <c r="C1019" s="116" t="s">
        <v>155</v>
      </c>
      <c r="D1019" s="117" t="s">
        <v>149</v>
      </c>
      <c r="E1019" s="118" t="s">
        <v>149</v>
      </c>
      <c r="F1019" s="119" t="s">
        <v>155</v>
      </c>
      <c r="G1019" s="120" t="s">
        <v>440</v>
      </c>
      <c r="L1019" s="37" t="s">
        <v>517</v>
      </c>
      <c r="N1019" s="4"/>
      <c r="O1019" s="4"/>
    </row>
    <row r="1020" spans="1:15">
      <c r="A1020" s="121" t="str">
        <f t="shared" si="158"/>
        <v>71040505044861</v>
      </c>
      <c r="B1020" s="115" t="s">
        <v>439</v>
      </c>
      <c r="C1020" s="116" t="s">
        <v>155</v>
      </c>
      <c r="D1020" s="117" t="s">
        <v>149</v>
      </c>
      <c r="E1020" s="118" t="s">
        <v>149</v>
      </c>
      <c r="F1020" s="119" t="s">
        <v>155</v>
      </c>
      <c r="G1020" s="120">
        <v>4861</v>
      </c>
      <c r="L1020" s="37" t="s">
        <v>134</v>
      </c>
      <c r="M1020" s="38">
        <v>4861</v>
      </c>
      <c r="N1020" s="4"/>
      <c r="O1020" s="4"/>
    </row>
    <row r="1021" spans="1:15">
      <c r="A1021" s="121" t="str">
        <f t="shared" si="158"/>
        <v>71040505050000</v>
      </c>
      <c r="B1021" s="115" t="s">
        <v>439</v>
      </c>
      <c r="C1021" s="116" t="s">
        <v>155</v>
      </c>
      <c r="D1021" s="117" t="s">
        <v>149</v>
      </c>
      <c r="E1021" s="118" t="s">
        <v>149</v>
      </c>
      <c r="F1021" s="119" t="s">
        <v>149</v>
      </c>
      <c r="G1021" s="120" t="s">
        <v>440</v>
      </c>
      <c r="L1021" s="37" t="s">
        <v>518</v>
      </c>
      <c r="N1021" s="4"/>
      <c r="O1021" s="4"/>
    </row>
    <row r="1022" spans="1:15">
      <c r="A1022" s="121" t="str">
        <f t="shared" si="158"/>
        <v>71040505054861</v>
      </c>
      <c r="B1022" s="115" t="s">
        <v>439</v>
      </c>
      <c r="C1022" s="116" t="s">
        <v>155</v>
      </c>
      <c r="D1022" s="117" t="s">
        <v>149</v>
      </c>
      <c r="E1022" s="118" t="s">
        <v>149</v>
      </c>
      <c r="F1022" s="119" t="s">
        <v>149</v>
      </c>
      <c r="G1022" s="120">
        <v>4861</v>
      </c>
      <c r="L1022" s="37" t="s">
        <v>134</v>
      </c>
      <c r="M1022" s="38">
        <v>4861</v>
      </c>
      <c r="N1022" s="4"/>
      <c r="O1022" s="4"/>
    </row>
    <row r="1023" spans="1:15">
      <c r="A1023" s="121" t="str">
        <f t="shared" si="158"/>
        <v>71040505060000</v>
      </c>
      <c r="B1023" s="115" t="s">
        <v>439</v>
      </c>
      <c r="C1023" s="116" t="s">
        <v>155</v>
      </c>
      <c r="D1023" s="117" t="s">
        <v>149</v>
      </c>
      <c r="E1023" s="118" t="s">
        <v>149</v>
      </c>
      <c r="F1023" s="119" t="s">
        <v>157</v>
      </c>
      <c r="G1023" s="120" t="s">
        <v>440</v>
      </c>
      <c r="L1023" s="37" t="s">
        <v>519</v>
      </c>
      <c r="N1023" s="4"/>
      <c r="O1023" s="4"/>
    </row>
    <row r="1024" spans="1:15">
      <c r="A1024" s="121" t="str">
        <f t="shared" si="158"/>
        <v>71040505064861</v>
      </c>
      <c r="B1024" s="115" t="s">
        <v>439</v>
      </c>
      <c r="C1024" s="116" t="s">
        <v>155</v>
      </c>
      <c r="D1024" s="117" t="s">
        <v>149</v>
      </c>
      <c r="E1024" s="118" t="s">
        <v>149</v>
      </c>
      <c r="F1024" s="119" t="s">
        <v>157</v>
      </c>
      <c r="G1024" s="120">
        <v>4861</v>
      </c>
      <c r="L1024" s="37" t="s">
        <v>134</v>
      </c>
      <c r="M1024" s="38">
        <v>4861</v>
      </c>
      <c r="N1024" s="4"/>
      <c r="O1024" s="4"/>
    </row>
    <row r="1025" spans="1:15">
      <c r="A1025" s="121" t="str">
        <f t="shared" si="158"/>
        <v>71040505070000</v>
      </c>
      <c r="B1025" s="115" t="s">
        <v>439</v>
      </c>
      <c r="C1025" s="116" t="s">
        <v>155</v>
      </c>
      <c r="D1025" s="117" t="s">
        <v>149</v>
      </c>
      <c r="E1025" s="118" t="s">
        <v>149</v>
      </c>
      <c r="F1025" s="119" t="s">
        <v>183</v>
      </c>
      <c r="G1025" s="120" t="s">
        <v>440</v>
      </c>
      <c r="L1025" s="37" t="s">
        <v>520</v>
      </c>
      <c r="N1025" s="4"/>
      <c r="O1025" s="4"/>
    </row>
    <row r="1026" spans="1:15" ht="30">
      <c r="A1026" s="121" t="str">
        <f t="shared" si="158"/>
        <v>71040505075113</v>
      </c>
      <c r="B1026" s="115" t="s">
        <v>439</v>
      </c>
      <c r="C1026" s="116" t="s">
        <v>155</v>
      </c>
      <c r="D1026" s="117" t="s">
        <v>149</v>
      </c>
      <c r="E1026" s="118" t="s">
        <v>149</v>
      </c>
      <c r="F1026" s="119" t="s">
        <v>183</v>
      </c>
      <c r="G1026" s="120">
        <v>5113</v>
      </c>
      <c r="L1026" s="37" t="s">
        <v>174</v>
      </c>
      <c r="M1026" s="38">
        <v>5113</v>
      </c>
      <c r="N1026" s="4"/>
      <c r="O1026" s="4"/>
    </row>
    <row r="1027" spans="1:15">
      <c r="A1027" s="121" t="str">
        <f t="shared" si="158"/>
        <v>71040700000000</v>
      </c>
      <c r="B1027" s="115" t="s">
        <v>439</v>
      </c>
      <c r="C1027" s="116" t="s">
        <v>155</v>
      </c>
      <c r="D1027" s="117" t="s">
        <v>183</v>
      </c>
      <c r="E1027" s="118" t="s">
        <v>441</v>
      </c>
      <c r="F1027" s="119" t="s">
        <v>441</v>
      </c>
      <c r="G1027" s="120" t="s">
        <v>440</v>
      </c>
      <c r="L1027" s="37" t="s">
        <v>521</v>
      </c>
      <c r="N1027" s="4"/>
      <c r="O1027" s="4"/>
    </row>
    <row r="1028" spans="1:15">
      <c r="A1028" s="121" t="str">
        <f t="shared" si="158"/>
        <v>71040700000001</v>
      </c>
      <c r="B1028" s="115" t="s">
        <v>439</v>
      </c>
      <c r="C1028" s="116" t="s">
        <v>155</v>
      </c>
      <c r="D1028" s="117" t="s">
        <v>183</v>
      </c>
      <c r="E1028" s="118" t="s">
        <v>441</v>
      </c>
      <c r="F1028" s="119" t="s">
        <v>441</v>
      </c>
      <c r="G1028" s="120" t="s">
        <v>96</v>
      </c>
      <c r="L1028" s="37" t="e">
        <v>#N/A</v>
      </c>
      <c r="N1028" s="4"/>
      <c r="O1028" s="4"/>
    </row>
    <row r="1029" spans="1:15">
      <c r="A1029" s="121" t="str">
        <f t="shared" si="158"/>
        <v>71040703000000</v>
      </c>
      <c r="B1029" s="115" t="s">
        <v>439</v>
      </c>
      <c r="C1029" s="116" t="s">
        <v>155</v>
      </c>
      <c r="D1029" s="117" t="s">
        <v>183</v>
      </c>
      <c r="E1029" s="118" t="s">
        <v>442</v>
      </c>
      <c r="F1029" s="119" t="s">
        <v>441</v>
      </c>
      <c r="G1029" s="120" t="s">
        <v>440</v>
      </c>
      <c r="L1029" s="37" t="s">
        <v>522</v>
      </c>
      <c r="N1029" s="4"/>
      <c r="O1029" s="4"/>
    </row>
    <row r="1030" spans="1:15">
      <c r="A1030" s="121" t="str">
        <f t="shared" si="158"/>
        <v>71040703000001</v>
      </c>
      <c r="B1030" s="115" t="s">
        <v>439</v>
      </c>
      <c r="C1030" s="116" t="s">
        <v>155</v>
      </c>
      <c r="D1030" s="117" t="s">
        <v>183</v>
      </c>
      <c r="E1030" s="118" t="s">
        <v>442</v>
      </c>
      <c r="F1030" s="119" t="s">
        <v>441</v>
      </c>
      <c r="G1030" s="120" t="s">
        <v>96</v>
      </c>
      <c r="L1030" s="37" t="e">
        <v>#N/A</v>
      </c>
      <c r="N1030" s="4"/>
      <c r="O1030" s="4"/>
    </row>
    <row r="1031" spans="1:15">
      <c r="A1031" s="121" t="str">
        <f t="shared" si="158"/>
        <v>71040703010000</v>
      </c>
      <c r="B1031" s="115" t="s">
        <v>439</v>
      </c>
      <c r="C1031" s="116" t="s">
        <v>155</v>
      </c>
      <c r="D1031" s="117" t="s">
        <v>183</v>
      </c>
      <c r="E1031" s="118" t="s">
        <v>442</v>
      </c>
      <c r="F1031" s="119" t="s">
        <v>106</v>
      </c>
      <c r="G1031" s="120" t="s">
        <v>440</v>
      </c>
      <c r="L1031" s="37" t="s">
        <v>523</v>
      </c>
      <c r="N1031" s="4"/>
      <c r="O1031" s="4"/>
    </row>
    <row r="1032" spans="1:15">
      <c r="A1032" s="121" t="str">
        <f t="shared" si="158"/>
        <v>71040703014639</v>
      </c>
      <c r="B1032" s="115" t="s">
        <v>439</v>
      </c>
      <c r="C1032" s="116" t="s">
        <v>155</v>
      </c>
      <c r="D1032" s="117" t="s">
        <v>183</v>
      </c>
      <c r="E1032" s="118" t="s">
        <v>442</v>
      </c>
      <c r="F1032" s="119" t="s">
        <v>106</v>
      </c>
      <c r="G1032" s="120">
        <v>4639</v>
      </c>
      <c r="L1032" s="37" t="s">
        <v>167</v>
      </c>
      <c r="M1032" s="38">
        <v>4639</v>
      </c>
      <c r="N1032" s="4"/>
      <c r="O1032" s="4"/>
    </row>
    <row r="1033" spans="1:15">
      <c r="A1033" s="121" t="str">
        <f t="shared" si="158"/>
        <v>71040901010000</v>
      </c>
      <c r="B1033" s="115" t="s">
        <v>439</v>
      </c>
      <c r="C1033" s="116" t="s">
        <v>155</v>
      </c>
      <c r="D1033" s="117" t="s">
        <v>187</v>
      </c>
      <c r="E1033" s="118" t="s">
        <v>106</v>
      </c>
      <c r="F1033" s="119" t="s">
        <v>106</v>
      </c>
      <c r="G1033" s="120" t="s">
        <v>440</v>
      </c>
      <c r="L1033" s="37" t="s">
        <v>524</v>
      </c>
      <c r="N1033" s="4"/>
      <c r="O1033" s="4"/>
    </row>
    <row r="1034" spans="1:15">
      <c r="A1034" s="121" t="str">
        <f t="shared" si="158"/>
        <v>71040901014239</v>
      </c>
      <c r="B1034" s="115" t="s">
        <v>439</v>
      </c>
      <c r="C1034" s="116" t="s">
        <v>155</v>
      </c>
      <c r="D1034" s="117" t="s">
        <v>187</v>
      </c>
      <c r="E1034" s="118" t="s">
        <v>106</v>
      </c>
      <c r="F1034" s="119" t="s">
        <v>106</v>
      </c>
      <c r="G1034" s="120">
        <v>4239</v>
      </c>
      <c r="L1034" s="37" t="s">
        <v>125</v>
      </c>
      <c r="M1034" s="38">
        <v>4239</v>
      </c>
      <c r="N1034" s="4"/>
      <c r="O1034" s="4"/>
    </row>
    <row r="1035" spans="1:15">
      <c r="A1035" s="121" t="str">
        <f t="shared" si="158"/>
        <v>71040901015221</v>
      </c>
      <c r="B1035" s="115" t="s">
        <v>439</v>
      </c>
      <c r="C1035" s="116" t="s">
        <v>155</v>
      </c>
      <c r="D1035" s="117" t="s">
        <v>187</v>
      </c>
      <c r="E1035" s="118" t="s">
        <v>106</v>
      </c>
      <c r="F1035" s="119" t="s">
        <v>106</v>
      </c>
      <c r="G1035" s="120">
        <v>5221</v>
      </c>
      <c r="L1035" s="37" t="s">
        <v>428</v>
      </c>
      <c r="M1035" s="38">
        <v>5221</v>
      </c>
      <c r="N1035" s="4"/>
      <c r="O1035" s="4"/>
    </row>
    <row r="1036" spans="1:15">
      <c r="A1036" s="121" t="str">
        <f t="shared" si="158"/>
        <v>71040901020000</v>
      </c>
      <c r="B1036" s="115" t="s">
        <v>439</v>
      </c>
      <c r="C1036" s="116" t="s">
        <v>155</v>
      </c>
      <c r="D1036" s="117" t="s">
        <v>187</v>
      </c>
      <c r="E1036" s="118" t="s">
        <v>106</v>
      </c>
      <c r="F1036" s="119" t="s">
        <v>140</v>
      </c>
      <c r="G1036" s="120" t="s">
        <v>440</v>
      </c>
      <c r="L1036" s="37" t="s">
        <v>525</v>
      </c>
      <c r="N1036" s="4"/>
      <c r="O1036" s="4"/>
    </row>
    <row r="1037" spans="1:15" ht="45">
      <c r="A1037" s="121" t="str">
        <f t="shared" si="158"/>
        <v>71040901024637</v>
      </c>
      <c r="B1037" s="115" t="s">
        <v>439</v>
      </c>
      <c r="C1037" s="116" t="s">
        <v>155</v>
      </c>
      <c r="D1037" s="117" t="s">
        <v>187</v>
      </c>
      <c r="E1037" s="118" t="s">
        <v>106</v>
      </c>
      <c r="F1037" s="119" t="s">
        <v>140</v>
      </c>
      <c r="G1037" s="120">
        <v>4637</v>
      </c>
      <c r="L1037" s="37" t="s">
        <v>215</v>
      </c>
      <c r="M1037" s="38">
        <v>4637</v>
      </c>
      <c r="N1037" s="4"/>
      <c r="O1037" s="4"/>
    </row>
    <row r="1038" spans="1:15">
      <c r="A1038" s="121" t="str">
        <f t="shared" si="158"/>
        <v>71040901030000</v>
      </c>
      <c r="B1038" s="115" t="s">
        <v>439</v>
      </c>
      <c r="C1038" s="116" t="s">
        <v>155</v>
      </c>
      <c r="D1038" s="117" t="s">
        <v>187</v>
      </c>
      <c r="E1038" s="118" t="s">
        <v>106</v>
      </c>
      <c r="F1038" s="119" t="s">
        <v>442</v>
      </c>
      <c r="G1038" s="120" t="s">
        <v>440</v>
      </c>
      <c r="L1038" s="37" t="s">
        <v>526</v>
      </c>
      <c r="N1038" s="4"/>
      <c r="O1038" s="4"/>
    </row>
    <row r="1039" spans="1:15" ht="30">
      <c r="A1039" s="121" t="str">
        <f t="shared" si="158"/>
        <v>71040901034511</v>
      </c>
      <c r="B1039" s="115" t="s">
        <v>439</v>
      </c>
      <c r="C1039" s="116" t="s">
        <v>155</v>
      </c>
      <c r="D1039" s="117" t="s">
        <v>187</v>
      </c>
      <c r="E1039" s="118" t="s">
        <v>106</v>
      </c>
      <c r="F1039" s="119" t="s">
        <v>442</v>
      </c>
      <c r="G1039" s="120">
        <v>4511</v>
      </c>
      <c r="L1039" s="37" t="s">
        <v>217</v>
      </c>
      <c r="M1039" s="38">
        <v>4511</v>
      </c>
      <c r="N1039" s="4"/>
      <c r="O1039" s="4"/>
    </row>
    <row r="1040" spans="1:15">
      <c r="A1040" s="121" t="str">
        <f t="shared" si="158"/>
        <v>71040901040000</v>
      </c>
      <c r="B1040" s="115" t="s">
        <v>439</v>
      </c>
      <c r="C1040" s="116" t="s">
        <v>155</v>
      </c>
      <c r="D1040" s="117" t="s">
        <v>187</v>
      </c>
      <c r="E1040" s="118" t="s">
        <v>106</v>
      </c>
      <c r="F1040" s="119" t="s">
        <v>155</v>
      </c>
      <c r="G1040" s="120" t="s">
        <v>440</v>
      </c>
      <c r="L1040" s="37" t="s">
        <v>527</v>
      </c>
      <c r="N1040" s="4"/>
      <c r="O1040" s="4"/>
    </row>
    <row r="1041" spans="1:15">
      <c r="A1041" s="121" t="str">
        <f t="shared" si="158"/>
        <v>71040901044639</v>
      </c>
      <c r="B1041" s="115" t="s">
        <v>439</v>
      </c>
      <c r="C1041" s="116" t="s">
        <v>155</v>
      </c>
      <c r="D1041" s="117" t="s">
        <v>187</v>
      </c>
      <c r="E1041" s="118" t="s">
        <v>106</v>
      </c>
      <c r="F1041" s="119" t="s">
        <v>155</v>
      </c>
      <c r="G1041" s="120">
        <v>4639</v>
      </c>
      <c r="L1041" s="37" t="s">
        <v>167</v>
      </c>
      <c r="M1041" s="38">
        <v>4639</v>
      </c>
      <c r="N1041" s="4"/>
      <c r="O1041" s="4"/>
    </row>
    <row r="1042" spans="1:15" ht="30">
      <c r="A1042" s="121" t="str">
        <f t="shared" si="158"/>
        <v>71040901044819</v>
      </c>
      <c r="B1042" s="115" t="s">
        <v>439</v>
      </c>
      <c r="C1042" s="116" t="s">
        <v>155</v>
      </c>
      <c r="D1042" s="117" t="s">
        <v>187</v>
      </c>
      <c r="E1042" s="118" t="s">
        <v>106</v>
      </c>
      <c r="F1042" s="119" t="s">
        <v>155</v>
      </c>
      <c r="G1042" s="120">
        <v>4819</v>
      </c>
      <c r="L1042" s="37" t="s">
        <v>219</v>
      </c>
      <c r="M1042" s="38">
        <v>4819</v>
      </c>
      <c r="N1042" s="4"/>
      <c r="O1042" s="4"/>
    </row>
    <row r="1043" spans="1:15">
      <c r="A1043" s="121" t="str">
        <f t="shared" si="158"/>
        <v>71040901050000</v>
      </c>
      <c r="B1043" s="115" t="s">
        <v>439</v>
      </c>
      <c r="C1043" s="116" t="s">
        <v>155</v>
      </c>
      <c r="D1043" s="117" t="s">
        <v>187</v>
      </c>
      <c r="E1043" s="118" t="s">
        <v>106</v>
      </c>
      <c r="F1043" s="119" t="s">
        <v>149</v>
      </c>
      <c r="G1043" s="120" t="s">
        <v>440</v>
      </c>
      <c r="L1043" s="37" t="s">
        <v>528</v>
      </c>
      <c r="N1043" s="4"/>
      <c r="O1043" s="4"/>
    </row>
    <row r="1044" spans="1:15">
      <c r="A1044" s="121" t="str">
        <f t="shared" si="158"/>
        <v>71040901058111</v>
      </c>
      <c r="B1044" s="115" t="s">
        <v>439</v>
      </c>
      <c r="C1044" s="116" t="s">
        <v>155</v>
      </c>
      <c r="D1044" s="117" t="s">
        <v>187</v>
      </c>
      <c r="E1044" s="118" t="s">
        <v>106</v>
      </c>
      <c r="F1044" s="119" t="s">
        <v>149</v>
      </c>
      <c r="G1044" s="120">
        <v>8111</v>
      </c>
      <c r="L1044" s="37" t="s">
        <v>434</v>
      </c>
      <c r="M1044" s="38">
        <v>8111</v>
      </c>
      <c r="N1044" s="4"/>
      <c r="O1044" s="4"/>
    </row>
    <row r="1045" spans="1:15">
      <c r="A1045" s="121" t="str">
        <f t="shared" si="158"/>
        <v>71040901058411</v>
      </c>
      <c r="B1045" s="115" t="s">
        <v>439</v>
      </c>
      <c r="C1045" s="116" t="s">
        <v>155</v>
      </c>
      <c r="D1045" s="117" t="s">
        <v>187</v>
      </c>
      <c r="E1045" s="118" t="s">
        <v>106</v>
      </c>
      <c r="F1045" s="119" t="s">
        <v>149</v>
      </c>
      <c r="G1045" s="120">
        <v>8411</v>
      </c>
      <c r="L1045" s="37" t="s">
        <v>438</v>
      </c>
      <c r="M1045" s="38">
        <v>8411</v>
      </c>
      <c r="N1045" s="4"/>
      <c r="O1045" s="4"/>
    </row>
    <row r="1046" spans="1:15">
      <c r="A1046" s="121" t="str">
        <f t="shared" si="158"/>
        <v>71040901060000</v>
      </c>
      <c r="B1046" s="115" t="s">
        <v>439</v>
      </c>
      <c r="C1046" s="116" t="s">
        <v>155</v>
      </c>
      <c r="D1046" s="117" t="s">
        <v>187</v>
      </c>
      <c r="E1046" s="118" t="s">
        <v>106</v>
      </c>
      <c r="F1046" s="119" t="s">
        <v>157</v>
      </c>
      <c r="G1046" s="120" t="s">
        <v>440</v>
      </c>
      <c r="L1046" s="37" t="s">
        <v>529</v>
      </c>
      <c r="N1046" s="4"/>
      <c r="O1046" s="4"/>
    </row>
    <row r="1047" spans="1:15" ht="30">
      <c r="A1047" s="121" t="str">
        <f t="shared" si="158"/>
        <v>71040901064819</v>
      </c>
      <c r="B1047" s="115" t="s">
        <v>439</v>
      </c>
      <c r="C1047" s="116" t="s">
        <v>155</v>
      </c>
      <c r="D1047" s="117" t="s">
        <v>187</v>
      </c>
      <c r="E1047" s="118" t="s">
        <v>106</v>
      </c>
      <c r="F1047" s="119" t="s">
        <v>157</v>
      </c>
      <c r="G1047" s="120">
        <v>4819</v>
      </c>
      <c r="L1047" s="37" t="s">
        <v>219</v>
      </c>
      <c r="M1047" s="38">
        <v>4819</v>
      </c>
      <c r="N1047" s="4"/>
      <c r="O1047" s="4"/>
    </row>
    <row r="1048" spans="1:15">
      <c r="A1048" s="121" t="str">
        <f t="shared" si="158"/>
        <v>71040901070000</v>
      </c>
      <c r="B1048" s="115" t="s">
        <v>439</v>
      </c>
      <c r="C1048" s="116" t="s">
        <v>155</v>
      </c>
      <c r="D1048" s="117" t="s">
        <v>187</v>
      </c>
      <c r="E1048" s="118" t="s">
        <v>106</v>
      </c>
      <c r="F1048" s="119" t="s">
        <v>183</v>
      </c>
      <c r="G1048" s="120" t="s">
        <v>440</v>
      </c>
      <c r="L1048" s="37" t="s">
        <v>530</v>
      </c>
      <c r="N1048" s="4"/>
      <c r="O1048" s="4"/>
    </row>
    <row r="1049" spans="1:15">
      <c r="A1049" s="121" t="str">
        <f t="shared" si="158"/>
        <v>71040901074239</v>
      </c>
      <c r="B1049" s="115" t="s">
        <v>439</v>
      </c>
      <c r="C1049" s="116" t="s">
        <v>155</v>
      </c>
      <c r="D1049" s="117" t="s">
        <v>187</v>
      </c>
      <c r="E1049" s="118" t="s">
        <v>106</v>
      </c>
      <c r="F1049" s="119" t="s">
        <v>183</v>
      </c>
      <c r="G1049" s="120">
        <v>4239</v>
      </c>
      <c r="L1049" s="37" t="s">
        <v>125</v>
      </c>
      <c r="M1049" s="38">
        <v>4239</v>
      </c>
      <c r="N1049" s="4"/>
      <c r="O1049" s="4"/>
    </row>
    <row r="1050" spans="1:15">
      <c r="A1050" s="121" t="str">
        <f t="shared" si="158"/>
        <v>71040901080000</v>
      </c>
      <c r="B1050" s="115" t="s">
        <v>439</v>
      </c>
      <c r="C1050" s="116" t="s">
        <v>155</v>
      </c>
      <c r="D1050" s="117" t="s">
        <v>187</v>
      </c>
      <c r="E1050" s="118" t="s">
        <v>106</v>
      </c>
      <c r="F1050" s="119" t="s">
        <v>185</v>
      </c>
      <c r="G1050" s="120" t="s">
        <v>440</v>
      </c>
      <c r="L1050" s="37" t="s">
        <v>531</v>
      </c>
      <c r="N1050" s="4"/>
      <c r="O1050" s="4"/>
    </row>
    <row r="1051" spans="1:15">
      <c r="A1051" s="121" t="str">
        <f t="shared" si="158"/>
        <v>71040901084234</v>
      </c>
      <c r="B1051" s="115" t="s">
        <v>439</v>
      </c>
      <c r="C1051" s="116" t="s">
        <v>155</v>
      </c>
      <c r="D1051" s="117" t="s">
        <v>187</v>
      </c>
      <c r="E1051" s="118" t="s">
        <v>106</v>
      </c>
      <c r="F1051" s="119" t="s">
        <v>185</v>
      </c>
      <c r="G1051" s="120">
        <v>4234</v>
      </c>
      <c r="L1051" s="37" t="s">
        <v>122</v>
      </c>
      <c r="M1051" s="38">
        <v>4234</v>
      </c>
      <c r="N1051" s="4"/>
      <c r="O1051" s="4"/>
    </row>
    <row r="1052" spans="1:15" ht="30">
      <c r="A1052" s="121" t="str">
        <f t="shared" si="158"/>
        <v>71040901084511</v>
      </c>
      <c r="B1052" s="115" t="s">
        <v>439</v>
      </c>
      <c r="C1052" s="116" t="s">
        <v>155</v>
      </c>
      <c r="D1052" s="117" t="s">
        <v>187</v>
      </c>
      <c r="E1052" s="118" t="s">
        <v>106</v>
      </c>
      <c r="F1052" s="119" t="s">
        <v>185</v>
      </c>
      <c r="G1052" s="120">
        <v>4511</v>
      </c>
      <c r="L1052" s="37" t="s">
        <v>217</v>
      </c>
      <c r="M1052" s="38">
        <v>4511</v>
      </c>
      <c r="N1052" s="4"/>
      <c r="O1052" s="4"/>
    </row>
    <row r="1053" spans="1:15">
      <c r="A1053" s="121" t="str">
        <f t="shared" si="158"/>
        <v>71040901094234</v>
      </c>
      <c r="B1053" s="115" t="s">
        <v>439</v>
      </c>
      <c r="C1053" s="116" t="s">
        <v>155</v>
      </c>
      <c r="D1053" s="117" t="s">
        <v>187</v>
      </c>
      <c r="E1053" s="118" t="s">
        <v>106</v>
      </c>
      <c r="F1053" s="119" t="s">
        <v>187</v>
      </c>
      <c r="G1053" s="120">
        <v>4234</v>
      </c>
      <c r="L1053" s="37" t="s">
        <v>122</v>
      </c>
      <c r="M1053" s="38">
        <v>4234</v>
      </c>
      <c r="N1053" s="4"/>
      <c r="O1053" s="4"/>
    </row>
    <row r="1054" spans="1:15">
      <c r="A1054" s="121" t="str">
        <f t="shared" si="158"/>
        <v>71040901100000</v>
      </c>
      <c r="B1054" s="115" t="s">
        <v>439</v>
      </c>
      <c r="C1054" s="116" t="s">
        <v>155</v>
      </c>
      <c r="D1054" s="117" t="s">
        <v>187</v>
      </c>
      <c r="E1054" s="118" t="s">
        <v>106</v>
      </c>
      <c r="F1054" s="119" t="s">
        <v>189</v>
      </c>
      <c r="G1054" s="120" t="s">
        <v>440</v>
      </c>
      <c r="L1054" s="37" t="s">
        <v>532</v>
      </c>
      <c r="N1054" s="4"/>
      <c r="O1054" s="4"/>
    </row>
    <row r="1055" spans="1:15">
      <c r="A1055" s="121" t="str">
        <f t="shared" si="158"/>
        <v>71040901104823</v>
      </c>
      <c r="B1055" s="115" t="s">
        <v>439</v>
      </c>
      <c r="C1055" s="116" t="s">
        <v>155</v>
      </c>
      <c r="D1055" s="117" t="s">
        <v>187</v>
      </c>
      <c r="E1055" s="118" t="s">
        <v>106</v>
      </c>
      <c r="F1055" s="119" t="s">
        <v>189</v>
      </c>
      <c r="G1055" s="120">
        <v>4823</v>
      </c>
      <c r="L1055" s="37" t="s">
        <v>133</v>
      </c>
      <c r="M1055" s="38">
        <v>4823</v>
      </c>
      <c r="N1055" s="4"/>
      <c r="O1055" s="4"/>
    </row>
    <row r="1056" spans="1:15">
      <c r="A1056" s="121" t="str">
        <f t="shared" si="158"/>
        <v>71040901105129</v>
      </c>
      <c r="B1056" s="115" t="s">
        <v>439</v>
      </c>
      <c r="C1056" s="116" t="s">
        <v>155</v>
      </c>
      <c r="D1056" s="117" t="s">
        <v>187</v>
      </c>
      <c r="E1056" s="118" t="s">
        <v>106</v>
      </c>
      <c r="F1056" s="119" t="s">
        <v>189</v>
      </c>
      <c r="G1056" s="120">
        <v>5129</v>
      </c>
      <c r="L1056" s="37" t="s">
        <v>424</v>
      </c>
      <c r="M1056" s="38">
        <v>5129</v>
      </c>
      <c r="N1056" s="4"/>
      <c r="O1056" s="4"/>
    </row>
    <row r="1057" spans="1:15">
      <c r="A1057" s="121" t="str">
        <f t="shared" si="158"/>
        <v>71040901110000</v>
      </c>
      <c r="B1057" s="115" t="s">
        <v>439</v>
      </c>
      <c r="C1057" s="116" t="s">
        <v>155</v>
      </c>
      <c r="D1057" s="117" t="s">
        <v>187</v>
      </c>
      <c r="E1057" s="118" t="s">
        <v>106</v>
      </c>
      <c r="F1057" s="119" t="s">
        <v>104</v>
      </c>
      <c r="G1057" s="120" t="s">
        <v>440</v>
      </c>
      <c r="L1057" s="37" t="s">
        <v>533</v>
      </c>
      <c r="N1057" s="4"/>
      <c r="O1057" s="4"/>
    </row>
    <row r="1058" spans="1:15" ht="30">
      <c r="A1058" s="121" t="str">
        <f t="shared" si="158"/>
        <v>71040901114512</v>
      </c>
      <c r="B1058" s="115" t="s">
        <v>439</v>
      </c>
      <c r="C1058" s="116" t="s">
        <v>155</v>
      </c>
      <c r="D1058" s="117" t="s">
        <v>187</v>
      </c>
      <c r="E1058" s="118" t="s">
        <v>106</v>
      </c>
      <c r="F1058" s="119" t="s">
        <v>104</v>
      </c>
      <c r="G1058" s="120" t="s">
        <v>229</v>
      </c>
      <c r="L1058" s="37" t="s">
        <v>230</v>
      </c>
      <c r="M1058" s="38">
        <v>4512</v>
      </c>
      <c r="N1058" s="4"/>
      <c r="O1058" s="4"/>
    </row>
    <row r="1059" spans="1:15">
      <c r="A1059" s="121" t="str">
        <f t="shared" si="158"/>
        <v>71050101015112</v>
      </c>
      <c r="B1059" s="115" t="s">
        <v>439</v>
      </c>
      <c r="C1059" s="116" t="s">
        <v>149</v>
      </c>
      <c r="D1059" s="117" t="s">
        <v>106</v>
      </c>
      <c r="E1059" s="118" t="s">
        <v>106</v>
      </c>
      <c r="F1059" s="119" t="s">
        <v>106</v>
      </c>
      <c r="G1059" s="120">
        <v>5112</v>
      </c>
      <c r="L1059" s="37" t="s">
        <v>173</v>
      </c>
      <c r="M1059" s="38">
        <v>5112</v>
      </c>
      <c r="N1059" s="4"/>
      <c r="O1059" s="4"/>
    </row>
    <row r="1060" spans="1:15" ht="30">
      <c r="A1060" s="121" t="str">
        <f t="shared" si="158"/>
        <v>71050101015113</v>
      </c>
      <c r="B1060" s="115" t="s">
        <v>439</v>
      </c>
      <c r="C1060" s="116" t="s">
        <v>149</v>
      </c>
      <c r="D1060" s="117" t="s">
        <v>106</v>
      </c>
      <c r="E1060" s="118" t="s">
        <v>106</v>
      </c>
      <c r="F1060" s="119" t="s">
        <v>106</v>
      </c>
      <c r="G1060" s="120">
        <v>5113</v>
      </c>
      <c r="L1060" s="37" t="s">
        <v>174</v>
      </c>
      <c r="M1060" s="38">
        <v>5113</v>
      </c>
      <c r="N1060" s="4"/>
      <c r="O1060" s="4"/>
    </row>
    <row r="1061" spans="1:15">
      <c r="A1061" s="121" t="str">
        <f t="shared" si="158"/>
        <v>71050101020000</v>
      </c>
      <c r="B1061" s="115" t="s">
        <v>439</v>
      </c>
      <c r="C1061" s="116" t="s">
        <v>149</v>
      </c>
      <c r="D1061" s="117" t="s">
        <v>106</v>
      </c>
      <c r="E1061" s="118" t="s">
        <v>106</v>
      </c>
      <c r="F1061" s="119" t="s">
        <v>140</v>
      </c>
      <c r="G1061" s="120" t="s">
        <v>440</v>
      </c>
      <c r="L1061" s="37" t="s">
        <v>534</v>
      </c>
      <c r="N1061" s="4"/>
      <c r="O1061" s="4"/>
    </row>
    <row r="1062" spans="1:15">
      <c r="A1062" s="121" t="str">
        <f t="shared" si="158"/>
        <v>71050101024213</v>
      </c>
      <c r="B1062" s="115" t="s">
        <v>439</v>
      </c>
      <c r="C1062" s="116" t="s">
        <v>149</v>
      </c>
      <c r="D1062" s="117" t="s">
        <v>106</v>
      </c>
      <c r="E1062" s="118" t="s">
        <v>106</v>
      </c>
      <c r="F1062" s="119" t="s">
        <v>140</v>
      </c>
      <c r="G1062" s="120">
        <v>4213</v>
      </c>
      <c r="L1062" s="37" t="s">
        <v>115</v>
      </c>
      <c r="M1062" s="38">
        <v>4213</v>
      </c>
      <c r="N1062" s="4"/>
      <c r="O1062" s="4"/>
    </row>
    <row r="1063" spans="1:15">
      <c r="A1063" s="121" t="str">
        <f t="shared" si="158"/>
        <v>71050300000000</v>
      </c>
      <c r="B1063" s="115" t="s">
        <v>439</v>
      </c>
      <c r="C1063" s="116" t="s">
        <v>149</v>
      </c>
      <c r="D1063" s="117" t="s">
        <v>442</v>
      </c>
      <c r="E1063" s="118" t="s">
        <v>441</v>
      </c>
      <c r="F1063" s="119" t="s">
        <v>441</v>
      </c>
      <c r="G1063" s="120" t="s">
        <v>440</v>
      </c>
      <c r="L1063" s="37" t="s">
        <v>535</v>
      </c>
      <c r="N1063" s="4"/>
      <c r="O1063" s="4"/>
    </row>
    <row r="1064" spans="1:15">
      <c r="A1064" s="121" t="str">
        <f t="shared" si="158"/>
        <v>71050300000001</v>
      </c>
      <c r="B1064" s="115" t="s">
        <v>439</v>
      </c>
      <c r="C1064" s="116" t="s">
        <v>149</v>
      </c>
      <c r="D1064" s="117" t="s">
        <v>442</v>
      </c>
      <c r="E1064" s="118" t="s">
        <v>441</v>
      </c>
      <c r="F1064" s="119" t="s">
        <v>441</v>
      </c>
      <c r="G1064" s="120" t="s">
        <v>96</v>
      </c>
      <c r="L1064" s="37" t="e">
        <v>#N/A</v>
      </c>
      <c r="N1064" s="4"/>
      <c r="O1064" s="4"/>
    </row>
    <row r="1065" spans="1:15">
      <c r="A1065" s="121" t="str">
        <f t="shared" ref="A1065:A1128" si="159">CONCATENATE(B1065,C1065,D1065,E1065,F1065,G1065)</f>
        <v>71050301000000</v>
      </c>
      <c r="B1065" s="115" t="s">
        <v>439</v>
      </c>
      <c r="C1065" s="116" t="s">
        <v>149</v>
      </c>
      <c r="D1065" s="117" t="s">
        <v>442</v>
      </c>
      <c r="E1065" s="118" t="s">
        <v>106</v>
      </c>
      <c r="F1065" s="119" t="s">
        <v>441</v>
      </c>
      <c r="G1065" s="120" t="s">
        <v>440</v>
      </c>
      <c r="L1065" s="37" t="s">
        <v>536</v>
      </c>
      <c r="N1065" s="4"/>
      <c r="O1065" s="4"/>
    </row>
    <row r="1066" spans="1:15">
      <c r="A1066" s="121" t="str">
        <f t="shared" si="159"/>
        <v>71050301000001</v>
      </c>
      <c r="B1066" s="115" t="s">
        <v>439</v>
      </c>
      <c r="C1066" s="116" t="s">
        <v>149</v>
      </c>
      <c r="D1066" s="117" t="s">
        <v>442</v>
      </c>
      <c r="E1066" s="118" t="s">
        <v>106</v>
      </c>
      <c r="F1066" s="119" t="s">
        <v>441</v>
      </c>
      <c r="G1066" s="120" t="s">
        <v>96</v>
      </c>
      <c r="L1066" s="37" t="e">
        <v>#N/A</v>
      </c>
      <c r="N1066" s="4"/>
      <c r="O1066" s="4"/>
    </row>
    <row r="1067" spans="1:15">
      <c r="A1067" s="121" t="str">
        <f t="shared" si="159"/>
        <v>71050301010000</v>
      </c>
      <c r="B1067" s="115" t="s">
        <v>439</v>
      </c>
      <c r="C1067" s="116" t="s">
        <v>149</v>
      </c>
      <c r="D1067" s="117" t="s">
        <v>442</v>
      </c>
      <c r="E1067" s="118" t="s">
        <v>106</v>
      </c>
      <c r="F1067" s="119" t="s">
        <v>106</v>
      </c>
      <c r="G1067" s="120" t="s">
        <v>440</v>
      </c>
      <c r="L1067" s="37" t="s">
        <v>537</v>
      </c>
      <c r="N1067" s="4"/>
      <c r="O1067" s="4"/>
    </row>
    <row r="1068" spans="1:15">
      <c r="A1068" s="121" t="str">
        <f t="shared" si="159"/>
        <v>71050301014213</v>
      </c>
      <c r="B1068" s="115" t="s">
        <v>439</v>
      </c>
      <c r="C1068" s="116" t="s">
        <v>149</v>
      </c>
      <c r="D1068" s="117" t="s">
        <v>442</v>
      </c>
      <c r="E1068" s="118" t="s">
        <v>106</v>
      </c>
      <c r="F1068" s="119" t="s">
        <v>106</v>
      </c>
      <c r="G1068" s="120">
        <v>4213</v>
      </c>
      <c r="L1068" s="37" t="s">
        <v>115</v>
      </c>
      <c r="M1068" s="38">
        <v>4213</v>
      </c>
      <c r="N1068" s="4"/>
      <c r="O1068" s="4"/>
    </row>
    <row r="1069" spans="1:15">
      <c r="A1069" s="121" t="str">
        <f t="shared" si="159"/>
        <v>71050601014269</v>
      </c>
      <c r="B1069" s="115" t="s">
        <v>439</v>
      </c>
      <c r="C1069" s="116" t="s">
        <v>149</v>
      </c>
      <c r="D1069" s="117" t="s">
        <v>157</v>
      </c>
      <c r="E1069" s="118" t="s">
        <v>106</v>
      </c>
      <c r="F1069" s="119" t="s">
        <v>106</v>
      </c>
      <c r="G1069" s="120">
        <v>4269</v>
      </c>
      <c r="L1069" s="37" t="s">
        <v>240</v>
      </c>
      <c r="M1069" s="38">
        <v>4269</v>
      </c>
      <c r="N1069" s="4"/>
      <c r="O1069" s="4"/>
    </row>
    <row r="1070" spans="1:15" ht="45">
      <c r="A1070" s="121" t="str">
        <f t="shared" si="159"/>
        <v>71050601014638</v>
      </c>
      <c r="B1070" s="115" t="s">
        <v>439</v>
      </c>
      <c r="C1070" s="116" t="s">
        <v>149</v>
      </c>
      <c r="D1070" s="117" t="s">
        <v>157</v>
      </c>
      <c r="E1070" s="118" t="s">
        <v>106</v>
      </c>
      <c r="F1070" s="119" t="s">
        <v>106</v>
      </c>
      <c r="G1070" s="120">
        <v>4638</v>
      </c>
      <c r="L1070" s="37" t="s">
        <v>241</v>
      </c>
      <c r="M1070" s="38">
        <v>4638</v>
      </c>
      <c r="N1070" s="4"/>
      <c r="O1070" s="4"/>
    </row>
    <row r="1071" spans="1:15" ht="30">
      <c r="A1071" s="121" t="str">
        <f t="shared" si="159"/>
        <v>71050601014819</v>
      </c>
      <c r="B1071" s="115" t="s">
        <v>439</v>
      </c>
      <c r="C1071" s="116" t="s">
        <v>149</v>
      </c>
      <c r="D1071" s="117" t="s">
        <v>157</v>
      </c>
      <c r="E1071" s="118" t="s">
        <v>106</v>
      </c>
      <c r="F1071" s="119" t="s">
        <v>106</v>
      </c>
      <c r="G1071" s="120">
        <v>4819</v>
      </c>
      <c r="L1071" s="37" t="s">
        <v>219</v>
      </c>
      <c r="M1071" s="38">
        <v>4819</v>
      </c>
      <c r="N1071" s="4"/>
      <c r="O1071" s="4"/>
    </row>
    <row r="1072" spans="1:15" ht="30">
      <c r="A1072" s="121" t="str">
        <f t="shared" si="159"/>
        <v>71050601015113</v>
      </c>
      <c r="B1072" s="115" t="s">
        <v>439</v>
      </c>
      <c r="C1072" s="116" t="s">
        <v>149</v>
      </c>
      <c r="D1072" s="117" t="s">
        <v>157</v>
      </c>
      <c r="E1072" s="118" t="s">
        <v>106</v>
      </c>
      <c r="F1072" s="119" t="s">
        <v>106</v>
      </c>
      <c r="G1072" s="120">
        <v>5113</v>
      </c>
      <c r="L1072" s="37" t="s">
        <v>174</v>
      </c>
      <c r="M1072" s="38">
        <v>5113</v>
      </c>
      <c r="N1072" s="4"/>
      <c r="O1072" s="4"/>
    </row>
    <row r="1073" spans="1:15">
      <c r="A1073" s="121" t="str">
        <f t="shared" si="159"/>
        <v>71050601040000</v>
      </c>
      <c r="B1073" s="115" t="s">
        <v>439</v>
      </c>
      <c r="C1073" s="116" t="s">
        <v>149</v>
      </c>
      <c r="D1073" s="117" t="s">
        <v>157</v>
      </c>
      <c r="E1073" s="118" t="s">
        <v>106</v>
      </c>
      <c r="F1073" s="119" t="s">
        <v>155</v>
      </c>
      <c r="G1073" s="120" t="s">
        <v>440</v>
      </c>
      <c r="L1073" s="37" t="s">
        <v>538</v>
      </c>
      <c r="N1073" s="4"/>
      <c r="O1073" s="4"/>
    </row>
    <row r="1074" spans="1:15">
      <c r="A1074" s="121" t="str">
        <f t="shared" si="159"/>
        <v>71050601044269</v>
      </c>
      <c r="B1074" s="115" t="s">
        <v>439</v>
      </c>
      <c r="C1074" s="116" t="s">
        <v>149</v>
      </c>
      <c r="D1074" s="117" t="s">
        <v>157</v>
      </c>
      <c r="E1074" s="118" t="s">
        <v>106</v>
      </c>
      <c r="F1074" s="119" t="s">
        <v>155</v>
      </c>
      <c r="G1074" s="120">
        <v>4269</v>
      </c>
      <c r="L1074" s="37" t="s">
        <v>240</v>
      </c>
      <c r="M1074" s="38">
        <v>4269</v>
      </c>
      <c r="N1074" s="4"/>
      <c r="O1074" s="4"/>
    </row>
    <row r="1075" spans="1:15" ht="30">
      <c r="A1075" s="121" t="str">
        <f t="shared" si="159"/>
        <v>71050601044819</v>
      </c>
      <c r="B1075" s="115" t="s">
        <v>439</v>
      </c>
      <c r="C1075" s="116" t="s">
        <v>149</v>
      </c>
      <c r="D1075" s="117" t="s">
        <v>157</v>
      </c>
      <c r="E1075" s="118" t="s">
        <v>106</v>
      </c>
      <c r="F1075" s="119" t="s">
        <v>155</v>
      </c>
      <c r="G1075" s="120">
        <v>4819</v>
      </c>
      <c r="L1075" s="37" t="s">
        <v>219</v>
      </c>
      <c r="M1075" s="38">
        <v>4819</v>
      </c>
      <c r="N1075" s="4"/>
      <c r="O1075" s="4"/>
    </row>
    <row r="1076" spans="1:15">
      <c r="A1076" s="121" t="str">
        <f t="shared" si="159"/>
        <v>71050601045221</v>
      </c>
      <c r="B1076" s="115" t="s">
        <v>439</v>
      </c>
      <c r="C1076" s="116" t="s">
        <v>149</v>
      </c>
      <c r="D1076" s="117" t="s">
        <v>157</v>
      </c>
      <c r="E1076" s="118" t="s">
        <v>106</v>
      </c>
      <c r="F1076" s="119" t="s">
        <v>155</v>
      </c>
      <c r="G1076" s="120">
        <v>5221</v>
      </c>
      <c r="L1076" s="37" t="s">
        <v>428</v>
      </c>
      <c r="M1076" s="38">
        <v>5221</v>
      </c>
      <c r="N1076" s="4"/>
      <c r="O1076" s="4"/>
    </row>
    <row r="1077" spans="1:15">
      <c r="A1077" s="121" t="str">
        <f t="shared" si="159"/>
        <v>71050601050000</v>
      </c>
      <c r="B1077" s="115" t="s">
        <v>439</v>
      </c>
      <c r="C1077" s="116" t="s">
        <v>149</v>
      </c>
      <c r="D1077" s="117" t="s">
        <v>157</v>
      </c>
      <c r="E1077" s="118" t="s">
        <v>106</v>
      </c>
      <c r="F1077" s="119" t="s">
        <v>149</v>
      </c>
      <c r="G1077" s="120" t="s">
        <v>440</v>
      </c>
      <c r="L1077" s="37" t="s">
        <v>539</v>
      </c>
      <c r="N1077" s="4"/>
      <c r="O1077" s="4"/>
    </row>
    <row r="1078" spans="1:15">
      <c r="A1078" s="121" t="str">
        <f t="shared" si="159"/>
        <v>71050601054861</v>
      </c>
      <c r="B1078" s="115" t="s">
        <v>439</v>
      </c>
      <c r="C1078" s="116" t="s">
        <v>149</v>
      </c>
      <c r="D1078" s="117" t="s">
        <v>157</v>
      </c>
      <c r="E1078" s="118" t="s">
        <v>106</v>
      </c>
      <c r="F1078" s="119" t="s">
        <v>149</v>
      </c>
      <c r="G1078" s="120">
        <v>4861</v>
      </c>
      <c r="L1078" s="37" t="s">
        <v>134</v>
      </c>
      <c r="M1078" s="38">
        <v>4861</v>
      </c>
      <c r="N1078" s="4"/>
      <c r="O1078" s="4"/>
    </row>
    <row r="1079" spans="1:15">
      <c r="A1079" s="121" t="str">
        <f t="shared" si="159"/>
        <v>71060101025111</v>
      </c>
      <c r="B1079" s="115" t="s">
        <v>439</v>
      </c>
      <c r="C1079" s="116" t="s">
        <v>157</v>
      </c>
      <c r="D1079" s="117" t="s">
        <v>106</v>
      </c>
      <c r="E1079" s="118" t="s">
        <v>106</v>
      </c>
      <c r="F1079" s="119" t="s">
        <v>140</v>
      </c>
      <c r="G1079" s="120">
        <v>5111</v>
      </c>
      <c r="L1079" s="37" t="s">
        <v>421</v>
      </c>
      <c r="M1079" s="38">
        <v>5111</v>
      </c>
      <c r="N1079" s="4"/>
      <c r="O1079" s="4"/>
    </row>
    <row r="1080" spans="1:15">
      <c r="A1080" s="121" t="str">
        <f t="shared" si="159"/>
        <v>71060101025112</v>
      </c>
      <c r="B1080" s="115" t="s">
        <v>439</v>
      </c>
      <c r="C1080" s="116" t="s">
        <v>157</v>
      </c>
      <c r="D1080" s="117" t="s">
        <v>106</v>
      </c>
      <c r="E1080" s="118" t="s">
        <v>106</v>
      </c>
      <c r="F1080" s="119" t="s">
        <v>140</v>
      </c>
      <c r="G1080" s="120">
        <v>5112</v>
      </c>
      <c r="L1080" s="37" t="s">
        <v>173</v>
      </c>
      <c r="M1080" s="38">
        <v>5112</v>
      </c>
      <c r="N1080" s="4"/>
      <c r="O1080" s="4"/>
    </row>
    <row r="1081" spans="1:15">
      <c r="A1081" s="121" t="str">
        <f t="shared" si="159"/>
        <v>71060300000000</v>
      </c>
      <c r="B1081" s="115" t="s">
        <v>439</v>
      </c>
      <c r="C1081" s="116" t="s">
        <v>157</v>
      </c>
      <c r="D1081" s="117" t="s">
        <v>442</v>
      </c>
      <c r="E1081" s="118" t="s">
        <v>441</v>
      </c>
      <c r="F1081" s="119" t="s">
        <v>441</v>
      </c>
      <c r="G1081" s="120" t="s">
        <v>440</v>
      </c>
      <c r="L1081" s="37" t="s">
        <v>540</v>
      </c>
      <c r="N1081" s="4"/>
      <c r="O1081" s="4"/>
    </row>
    <row r="1082" spans="1:15">
      <c r="A1082" s="121" t="str">
        <f t="shared" si="159"/>
        <v>71060300000001</v>
      </c>
      <c r="B1082" s="115" t="s">
        <v>439</v>
      </c>
      <c r="C1082" s="116" t="s">
        <v>157</v>
      </c>
      <c r="D1082" s="117" t="s">
        <v>442</v>
      </c>
      <c r="E1082" s="118" t="s">
        <v>441</v>
      </c>
      <c r="F1082" s="119" t="s">
        <v>441</v>
      </c>
      <c r="G1082" s="120" t="s">
        <v>96</v>
      </c>
      <c r="L1082" s="37" t="e">
        <v>#N/A</v>
      </c>
      <c r="N1082" s="4"/>
      <c r="O1082" s="4"/>
    </row>
    <row r="1083" spans="1:15">
      <c r="A1083" s="121" t="str">
        <f t="shared" si="159"/>
        <v>71060301000000</v>
      </c>
      <c r="B1083" s="115" t="s">
        <v>439</v>
      </c>
      <c r="C1083" s="116" t="s">
        <v>157</v>
      </c>
      <c r="D1083" s="117" t="s">
        <v>442</v>
      </c>
      <c r="E1083" s="118" t="s">
        <v>106</v>
      </c>
      <c r="F1083" s="119" t="s">
        <v>441</v>
      </c>
      <c r="G1083" s="120" t="s">
        <v>440</v>
      </c>
      <c r="L1083" s="37" t="s">
        <v>541</v>
      </c>
      <c r="N1083" s="4"/>
      <c r="O1083" s="4"/>
    </row>
    <row r="1084" spans="1:15">
      <c r="A1084" s="121" t="str">
        <f t="shared" si="159"/>
        <v>71060301000001</v>
      </c>
      <c r="B1084" s="115" t="s">
        <v>439</v>
      </c>
      <c r="C1084" s="116" t="s">
        <v>157</v>
      </c>
      <c r="D1084" s="117" t="s">
        <v>442</v>
      </c>
      <c r="E1084" s="118" t="s">
        <v>106</v>
      </c>
      <c r="F1084" s="119" t="s">
        <v>441</v>
      </c>
      <c r="G1084" s="120" t="s">
        <v>96</v>
      </c>
      <c r="L1084" s="37" t="e">
        <v>#N/A</v>
      </c>
      <c r="N1084" s="4"/>
      <c r="O1084" s="4"/>
    </row>
    <row r="1085" spans="1:15">
      <c r="A1085" s="121" t="str">
        <f t="shared" si="159"/>
        <v>71060301010000</v>
      </c>
      <c r="B1085" s="115" t="s">
        <v>439</v>
      </c>
      <c r="C1085" s="116" t="s">
        <v>157</v>
      </c>
      <c r="D1085" s="117" t="s">
        <v>442</v>
      </c>
      <c r="E1085" s="118" t="s">
        <v>106</v>
      </c>
      <c r="F1085" s="119" t="s">
        <v>106</v>
      </c>
      <c r="G1085" s="120" t="s">
        <v>440</v>
      </c>
      <c r="L1085" s="37" t="s">
        <v>542</v>
      </c>
      <c r="N1085" s="4"/>
      <c r="O1085" s="4"/>
    </row>
    <row r="1086" spans="1:15">
      <c r="A1086" s="121" t="str">
        <f t="shared" si="159"/>
        <v>71060301014861</v>
      </c>
      <c r="B1086" s="115" t="s">
        <v>439</v>
      </c>
      <c r="C1086" s="116" t="s">
        <v>157</v>
      </c>
      <c r="D1086" s="117" t="s">
        <v>442</v>
      </c>
      <c r="E1086" s="118" t="s">
        <v>106</v>
      </c>
      <c r="F1086" s="119" t="s">
        <v>106</v>
      </c>
      <c r="G1086" s="120">
        <v>4861</v>
      </c>
      <c r="L1086" s="37" t="s">
        <v>134</v>
      </c>
      <c r="M1086" s="38">
        <v>4861</v>
      </c>
      <c r="N1086" s="4"/>
      <c r="O1086" s="4"/>
    </row>
    <row r="1087" spans="1:15">
      <c r="A1087" s="121" t="str">
        <f t="shared" si="159"/>
        <v>71060301020000</v>
      </c>
      <c r="B1087" s="115" t="s">
        <v>439</v>
      </c>
      <c r="C1087" s="116" t="s">
        <v>157</v>
      </c>
      <c r="D1087" s="117" t="s">
        <v>442</v>
      </c>
      <c r="E1087" s="118" t="s">
        <v>106</v>
      </c>
      <c r="F1087" s="119" t="s">
        <v>140</v>
      </c>
      <c r="G1087" s="120" t="s">
        <v>440</v>
      </c>
      <c r="L1087" s="37" t="s">
        <v>543</v>
      </c>
      <c r="N1087" s="4"/>
      <c r="O1087" s="4"/>
    </row>
    <row r="1088" spans="1:15">
      <c r="A1088" s="121" t="str">
        <f t="shared" si="159"/>
        <v>71060301024861</v>
      </c>
      <c r="B1088" s="115" t="s">
        <v>439</v>
      </c>
      <c r="C1088" s="116" t="s">
        <v>157</v>
      </c>
      <c r="D1088" s="117" t="s">
        <v>442</v>
      </c>
      <c r="E1088" s="118" t="s">
        <v>106</v>
      </c>
      <c r="F1088" s="119" t="s">
        <v>140</v>
      </c>
      <c r="G1088" s="120">
        <v>4861</v>
      </c>
      <c r="L1088" s="37" t="s">
        <v>134</v>
      </c>
      <c r="M1088" s="38">
        <v>4861</v>
      </c>
      <c r="N1088" s="4"/>
      <c r="O1088" s="4"/>
    </row>
    <row r="1089" spans="1:15">
      <c r="A1089" s="121" t="str">
        <f t="shared" si="159"/>
        <v>71060301030000</v>
      </c>
      <c r="B1089" s="115" t="s">
        <v>439</v>
      </c>
      <c r="C1089" s="116" t="s">
        <v>157</v>
      </c>
      <c r="D1089" s="117" t="s">
        <v>442</v>
      </c>
      <c r="E1089" s="118" t="s">
        <v>106</v>
      </c>
      <c r="F1089" s="119" t="s">
        <v>442</v>
      </c>
      <c r="G1089" s="120" t="s">
        <v>440</v>
      </c>
      <c r="L1089" s="37" t="s">
        <v>544</v>
      </c>
      <c r="N1089" s="4"/>
      <c r="O1089" s="4"/>
    </row>
    <row r="1090" spans="1:15">
      <c r="A1090" s="121" t="str">
        <f t="shared" si="159"/>
        <v>71060301034861</v>
      </c>
      <c r="B1090" s="115" t="s">
        <v>439</v>
      </c>
      <c r="C1090" s="116" t="s">
        <v>157</v>
      </c>
      <c r="D1090" s="117" t="s">
        <v>442</v>
      </c>
      <c r="E1090" s="118" t="s">
        <v>106</v>
      </c>
      <c r="F1090" s="119" t="s">
        <v>442</v>
      </c>
      <c r="G1090" s="120">
        <v>4861</v>
      </c>
      <c r="L1090" s="37" t="s">
        <v>134</v>
      </c>
      <c r="M1090" s="38">
        <v>4861</v>
      </c>
      <c r="N1090" s="4"/>
      <c r="O1090" s="4"/>
    </row>
    <row r="1091" spans="1:15">
      <c r="A1091" s="121" t="str">
        <f t="shared" si="159"/>
        <v>71060301040000</v>
      </c>
      <c r="B1091" s="115" t="s">
        <v>439</v>
      </c>
      <c r="C1091" s="116" t="s">
        <v>157</v>
      </c>
      <c r="D1091" s="117" t="s">
        <v>442</v>
      </c>
      <c r="E1091" s="118" t="s">
        <v>106</v>
      </c>
      <c r="F1091" s="119" t="s">
        <v>155</v>
      </c>
      <c r="G1091" s="120" t="s">
        <v>440</v>
      </c>
      <c r="L1091" s="37" t="s">
        <v>545</v>
      </c>
      <c r="N1091" s="4"/>
      <c r="O1091" s="4"/>
    </row>
    <row r="1092" spans="1:15">
      <c r="A1092" s="121" t="str">
        <f t="shared" si="159"/>
        <v>71060301044861</v>
      </c>
      <c r="B1092" s="115" t="s">
        <v>439</v>
      </c>
      <c r="C1092" s="116" t="s">
        <v>157</v>
      </c>
      <c r="D1092" s="117" t="s">
        <v>442</v>
      </c>
      <c r="E1092" s="118" t="s">
        <v>106</v>
      </c>
      <c r="F1092" s="119" t="s">
        <v>155</v>
      </c>
      <c r="G1092" s="120">
        <v>4861</v>
      </c>
      <c r="L1092" s="37" t="s">
        <v>134</v>
      </c>
      <c r="M1092" s="38">
        <v>4861</v>
      </c>
      <c r="N1092" s="4"/>
      <c r="O1092" s="4"/>
    </row>
    <row r="1093" spans="1:15">
      <c r="A1093" s="121" t="str">
        <f t="shared" si="159"/>
        <v>71060301050000</v>
      </c>
      <c r="B1093" s="115" t="s">
        <v>439</v>
      </c>
      <c r="C1093" s="116" t="s">
        <v>157</v>
      </c>
      <c r="D1093" s="117" t="s">
        <v>442</v>
      </c>
      <c r="E1093" s="118" t="s">
        <v>106</v>
      </c>
      <c r="F1093" s="119" t="s">
        <v>149</v>
      </c>
      <c r="G1093" s="120" t="s">
        <v>440</v>
      </c>
      <c r="L1093" s="37" t="s">
        <v>546</v>
      </c>
      <c r="N1093" s="4"/>
      <c r="O1093" s="4"/>
    </row>
    <row r="1094" spans="1:15">
      <c r="A1094" s="121" t="str">
        <f t="shared" si="159"/>
        <v>71060301054861</v>
      </c>
      <c r="B1094" s="115" t="s">
        <v>439</v>
      </c>
      <c r="C1094" s="116" t="s">
        <v>157</v>
      </c>
      <c r="D1094" s="117" t="s">
        <v>442</v>
      </c>
      <c r="E1094" s="118" t="s">
        <v>106</v>
      </c>
      <c r="F1094" s="119" t="s">
        <v>149</v>
      </c>
      <c r="G1094" s="120">
        <v>4861</v>
      </c>
      <c r="L1094" s="37" t="s">
        <v>134</v>
      </c>
      <c r="M1094" s="38">
        <v>4861</v>
      </c>
      <c r="N1094" s="4"/>
      <c r="O1094" s="4"/>
    </row>
    <row r="1095" spans="1:15">
      <c r="A1095" s="121" t="str">
        <f t="shared" si="159"/>
        <v>71060401010000</v>
      </c>
      <c r="B1095" s="115" t="s">
        <v>439</v>
      </c>
      <c r="C1095" s="116" t="s">
        <v>157</v>
      </c>
      <c r="D1095" s="117" t="s">
        <v>155</v>
      </c>
      <c r="E1095" s="118" t="s">
        <v>106</v>
      </c>
      <c r="F1095" s="119" t="s">
        <v>106</v>
      </c>
      <c r="G1095" s="120" t="s">
        <v>440</v>
      </c>
      <c r="L1095" s="37" t="s">
        <v>547</v>
      </c>
      <c r="N1095" s="4"/>
      <c r="O1095" s="4"/>
    </row>
    <row r="1096" spans="1:15" ht="30">
      <c r="A1096" s="121" t="str">
        <f t="shared" si="159"/>
        <v>71060401015113</v>
      </c>
      <c r="B1096" s="115" t="s">
        <v>439</v>
      </c>
      <c r="C1096" s="116" t="s">
        <v>157</v>
      </c>
      <c r="D1096" s="117" t="s">
        <v>155</v>
      </c>
      <c r="E1096" s="118" t="s">
        <v>106</v>
      </c>
      <c r="F1096" s="119" t="s">
        <v>106</v>
      </c>
      <c r="G1096" s="120">
        <v>5113</v>
      </c>
      <c r="L1096" s="37" t="s">
        <v>174</v>
      </c>
      <c r="M1096" s="38">
        <v>5113</v>
      </c>
      <c r="N1096" s="4"/>
      <c r="O1096" s="4"/>
    </row>
    <row r="1097" spans="1:15">
      <c r="A1097" s="121" t="str">
        <f t="shared" si="159"/>
        <v>71060401015129</v>
      </c>
      <c r="B1097" s="115" t="s">
        <v>439</v>
      </c>
      <c r="C1097" s="116" t="s">
        <v>157</v>
      </c>
      <c r="D1097" s="117" t="s">
        <v>155</v>
      </c>
      <c r="E1097" s="118" t="s">
        <v>106</v>
      </c>
      <c r="F1097" s="119" t="s">
        <v>106</v>
      </c>
      <c r="G1097" s="120">
        <v>5129</v>
      </c>
      <c r="L1097" s="37" t="s">
        <v>424</v>
      </c>
      <c r="M1097" s="38">
        <v>5129</v>
      </c>
      <c r="N1097" s="4"/>
      <c r="O1097" s="4"/>
    </row>
    <row r="1098" spans="1:15">
      <c r="A1098" s="121" t="str">
        <f t="shared" si="159"/>
        <v>71060401020000</v>
      </c>
      <c r="B1098" s="115" t="s">
        <v>439</v>
      </c>
      <c r="C1098" s="116" t="s">
        <v>157</v>
      </c>
      <c r="D1098" s="117" t="s">
        <v>155</v>
      </c>
      <c r="E1098" s="118" t="s">
        <v>106</v>
      </c>
      <c r="F1098" s="119" t="s">
        <v>140</v>
      </c>
      <c r="G1098" s="120" t="s">
        <v>440</v>
      </c>
      <c r="L1098" s="37" t="s">
        <v>548</v>
      </c>
      <c r="N1098" s="4"/>
      <c r="O1098" s="4"/>
    </row>
    <row r="1099" spans="1:15" ht="30">
      <c r="A1099" s="121" t="str">
        <f t="shared" si="159"/>
        <v>71060401024511</v>
      </c>
      <c r="B1099" s="115" t="s">
        <v>439</v>
      </c>
      <c r="C1099" s="116" t="s">
        <v>157</v>
      </c>
      <c r="D1099" s="117" t="s">
        <v>155</v>
      </c>
      <c r="E1099" s="118" t="s">
        <v>106</v>
      </c>
      <c r="F1099" s="119" t="s">
        <v>140</v>
      </c>
      <c r="G1099" s="120">
        <v>4511</v>
      </c>
      <c r="L1099" s="37" t="s">
        <v>217</v>
      </c>
      <c r="M1099" s="38">
        <v>4511</v>
      </c>
      <c r="N1099" s="4"/>
      <c r="O1099" s="4"/>
    </row>
    <row r="1100" spans="1:15">
      <c r="A1100" s="121" t="str">
        <f t="shared" si="159"/>
        <v>71060401024861</v>
      </c>
      <c r="B1100" s="115" t="s">
        <v>439</v>
      </c>
      <c r="C1100" s="116" t="s">
        <v>157</v>
      </c>
      <c r="D1100" s="117" t="s">
        <v>155</v>
      </c>
      <c r="E1100" s="118" t="s">
        <v>106</v>
      </c>
      <c r="F1100" s="119" t="s">
        <v>140</v>
      </c>
      <c r="G1100" s="120">
        <v>4861</v>
      </c>
      <c r="L1100" s="37" t="s">
        <v>134</v>
      </c>
      <c r="M1100" s="38">
        <v>4861</v>
      </c>
      <c r="N1100" s="4"/>
      <c r="O1100" s="4"/>
    </row>
    <row r="1101" spans="1:15">
      <c r="A1101" s="121" t="str">
        <f t="shared" si="159"/>
        <v>71060401040000</v>
      </c>
      <c r="B1101" s="115" t="s">
        <v>439</v>
      </c>
      <c r="C1101" s="116" t="s">
        <v>157</v>
      </c>
      <c r="D1101" s="117" t="s">
        <v>155</v>
      </c>
      <c r="E1101" s="118" t="s">
        <v>106</v>
      </c>
      <c r="F1101" s="119" t="s">
        <v>155</v>
      </c>
      <c r="G1101" s="120" t="s">
        <v>440</v>
      </c>
      <c r="L1101" s="37" t="s">
        <v>549</v>
      </c>
      <c r="N1101" s="4"/>
      <c r="O1101" s="4"/>
    </row>
    <row r="1102" spans="1:15" ht="30">
      <c r="A1102" s="121" t="str">
        <f t="shared" si="159"/>
        <v>71060401045113</v>
      </c>
      <c r="B1102" s="115" t="s">
        <v>439</v>
      </c>
      <c r="C1102" s="116" t="s">
        <v>157</v>
      </c>
      <c r="D1102" s="117" t="s">
        <v>155</v>
      </c>
      <c r="E1102" s="118" t="s">
        <v>106</v>
      </c>
      <c r="F1102" s="119" t="s">
        <v>155</v>
      </c>
      <c r="G1102" s="120">
        <v>5113</v>
      </c>
      <c r="L1102" s="37" t="s">
        <v>174</v>
      </c>
      <c r="M1102" s="38">
        <v>5113</v>
      </c>
      <c r="N1102" s="4"/>
      <c r="O1102" s="4"/>
    </row>
    <row r="1103" spans="1:15">
      <c r="A1103" s="121" t="str">
        <f t="shared" si="159"/>
        <v>71060500000000</v>
      </c>
      <c r="B1103" s="115" t="s">
        <v>439</v>
      </c>
      <c r="C1103" s="116" t="s">
        <v>157</v>
      </c>
      <c r="D1103" s="117" t="s">
        <v>149</v>
      </c>
      <c r="E1103" s="118" t="s">
        <v>441</v>
      </c>
      <c r="F1103" s="119" t="s">
        <v>441</v>
      </c>
      <c r="G1103" s="120" t="s">
        <v>440</v>
      </c>
      <c r="L1103" s="37" t="s">
        <v>550</v>
      </c>
      <c r="N1103" s="4"/>
      <c r="O1103" s="4"/>
    </row>
    <row r="1104" spans="1:15">
      <c r="A1104" s="121" t="str">
        <f t="shared" si="159"/>
        <v>71060500000001</v>
      </c>
      <c r="B1104" s="115" t="s">
        <v>439</v>
      </c>
      <c r="C1104" s="116" t="s">
        <v>157</v>
      </c>
      <c r="D1104" s="117" t="s">
        <v>149</v>
      </c>
      <c r="E1104" s="118" t="s">
        <v>441</v>
      </c>
      <c r="F1104" s="119" t="s">
        <v>441</v>
      </c>
      <c r="G1104" s="120" t="s">
        <v>96</v>
      </c>
      <c r="L1104" s="37" t="e">
        <v>#N/A</v>
      </c>
      <c r="N1104" s="4"/>
      <c r="O1104" s="4"/>
    </row>
    <row r="1105" spans="1:15">
      <c r="A1105" s="121" t="str">
        <f t="shared" si="159"/>
        <v>71060501000000</v>
      </c>
      <c r="B1105" s="115" t="s">
        <v>439</v>
      </c>
      <c r="C1105" s="116" t="s">
        <v>157</v>
      </c>
      <c r="D1105" s="117" t="s">
        <v>149</v>
      </c>
      <c r="E1105" s="118" t="s">
        <v>106</v>
      </c>
      <c r="F1105" s="119" t="s">
        <v>441</v>
      </c>
      <c r="G1105" s="120" t="s">
        <v>440</v>
      </c>
      <c r="L1105" s="37" t="s">
        <v>551</v>
      </c>
      <c r="N1105" s="4"/>
      <c r="O1105" s="4"/>
    </row>
    <row r="1106" spans="1:15">
      <c r="A1106" s="121" t="str">
        <f t="shared" si="159"/>
        <v>71060501000001</v>
      </c>
      <c r="B1106" s="115" t="s">
        <v>439</v>
      </c>
      <c r="C1106" s="116" t="s">
        <v>157</v>
      </c>
      <c r="D1106" s="117" t="s">
        <v>149</v>
      </c>
      <c r="E1106" s="118" t="s">
        <v>106</v>
      </c>
      <c r="F1106" s="119" t="s">
        <v>441</v>
      </c>
      <c r="G1106" s="120" t="s">
        <v>96</v>
      </c>
      <c r="L1106" s="37" t="e">
        <v>#N/A</v>
      </c>
      <c r="N1106" s="4"/>
      <c r="O1106" s="4"/>
    </row>
    <row r="1107" spans="1:15">
      <c r="A1107" s="121" t="str">
        <f t="shared" si="159"/>
        <v>71060501010000</v>
      </c>
      <c r="B1107" s="115" t="s">
        <v>439</v>
      </c>
      <c r="C1107" s="116" t="s">
        <v>157</v>
      </c>
      <c r="D1107" s="117" t="s">
        <v>149</v>
      </c>
      <c r="E1107" s="118" t="s">
        <v>106</v>
      </c>
      <c r="F1107" s="119" t="s">
        <v>106</v>
      </c>
      <c r="G1107" s="120" t="s">
        <v>440</v>
      </c>
      <c r="L1107" s="37" t="s">
        <v>552</v>
      </c>
      <c r="N1107" s="4"/>
      <c r="O1107" s="4"/>
    </row>
    <row r="1108" spans="1:15">
      <c r="A1108" s="121" t="str">
        <f t="shared" si="159"/>
        <v>71060501015134</v>
      </c>
      <c r="B1108" s="115" t="s">
        <v>439</v>
      </c>
      <c r="C1108" s="116" t="s">
        <v>157</v>
      </c>
      <c r="D1108" s="117" t="s">
        <v>149</v>
      </c>
      <c r="E1108" s="118" t="s">
        <v>106</v>
      </c>
      <c r="F1108" s="119" t="s">
        <v>106</v>
      </c>
      <c r="G1108" s="120">
        <v>5134</v>
      </c>
      <c r="L1108" s="37" t="s">
        <v>139</v>
      </c>
      <c r="M1108" s="38">
        <v>5134</v>
      </c>
      <c r="N1108" s="4"/>
      <c r="O1108" s="4"/>
    </row>
    <row r="1109" spans="1:15">
      <c r="A1109" s="121" t="str">
        <f t="shared" si="159"/>
        <v>71060601034269</v>
      </c>
      <c r="B1109" s="115" t="s">
        <v>439</v>
      </c>
      <c r="C1109" s="116" t="s">
        <v>157</v>
      </c>
      <c r="D1109" s="117" t="s">
        <v>157</v>
      </c>
      <c r="E1109" s="118" t="s">
        <v>106</v>
      </c>
      <c r="F1109" s="119" t="s">
        <v>442</v>
      </c>
      <c r="G1109" s="120">
        <v>4269</v>
      </c>
      <c r="L1109" s="37" t="s">
        <v>240</v>
      </c>
      <c r="M1109" s="38">
        <v>4269</v>
      </c>
      <c r="N1109" s="4"/>
      <c r="O1109" s="4"/>
    </row>
    <row r="1110" spans="1:15" ht="30">
      <c r="A1110" s="121" t="str">
        <f t="shared" si="159"/>
        <v>71060601034521</v>
      </c>
      <c r="B1110" s="115" t="s">
        <v>439</v>
      </c>
      <c r="C1110" s="116" t="s">
        <v>157</v>
      </c>
      <c r="D1110" s="117" t="s">
        <v>157</v>
      </c>
      <c r="E1110" s="118" t="s">
        <v>106</v>
      </c>
      <c r="F1110" s="119" t="s">
        <v>442</v>
      </c>
      <c r="G1110" s="120">
        <v>4521</v>
      </c>
      <c r="L1110" s="37" t="s">
        <v>267</v>
      </c>
      <c r="M1110" s="38">
        <v>4521</v>
      </c>
      <c r="N1110" s="4"/>
      <c r="O1110" s="4"/>
    </row>
    <row r="1111" spans="1:15" ht="30">
      <c r="A1111" s="121" t="str">
        <f t="shared" si="159"/>
        <v>71060601034819</v>
      </c>
      <c r="B1111" s="115" t="s">
        <v>439</v>
      </c>
      <c r="C1111" s="116" t="s">
        <v>157</v>
      </c>
      <c r="D1111" s="117" t="s">
        <v>157</v>
      </c>
      <c r="E1111" s="118" t="s">
        <v>106</v>
      </c>
      <c r="F1111" s="119" t="s">
        <v>442</v>
      </c>
      <c r="G1111" s="120">
        <v>4819</v>
      </c>
      <c r="L1111" s="37" t="s">
        <v>219</v>
      </c>
      <c r="M1111" s="38">
        <v>4819</v>
      </c>
      <c r="N1111" s="4"/>
      <c r="O1111" s="4"/>
    </row>
    <row r="1112" spans="1:15">
      <c r="A1112" s="121" t="str">
        <f t="shared" si="159"/>
        <v>71060601035112</v>
      </c>
      <c r="B1112" s="115" t="s">
        <v>439</v>
      </c>
      <c r="C1112" s="116" t="s">
        <v>157</v>
      </c>
      <c r="D1112" s="117" t="s">
        <v>157</v>
      </c>
      <c r="E1112" s="118" t="s">
        <v>106</v>
      </c>
      <c r="F1112" s="119" t="s">
        <v>442</v>
      </c>
      <c r="G1112" s="120">
        <v>5112</v>
      </c>
      <c r="L1112" s="37" t="s">
        <v>173</v>
      </c>
      <c r="M1112" s="38">
        <v>5112</v>
      </c>
      <c r="N1112" s="4"/>
      <c r="O1112" s="4"/>
    </row>
    <row r="1113" spans="1:15">
      <c r="A1113" s="121" t="str">
        <f t="shared" si="159"/>
        <v>71060601044269</v>
      </c>
      <c r="B1113" s="115" t="s">
        <v>439</v>
      </c>
      <c r="C1113" s="116" t="s">
        <v>157</v>
      </c>
      <c r="D1113" s="117" t="s">
        <v>157</v>
      </c>
      <c r="E1113" s="118" t="s">
        <v>106</v>
      </c>
      <c r="F1113" s="119" t="s">
        <v>155</v>
      </c>
      <c r="G1113" s="120">
        <v>4269</v>
      </c>
      <c r="L1113" s="37" t="s">
        <v>240</v>
      </c>
      <c r="M1113" s="38">
        <v>4269</v>
      </c>
      <c r="N1113" s="4"/>
      <c r="O1113" s="4"/>
    </row>
    <row r="1114" spans="1:15" ht="30">
      <c r="A1114" s="121" t="str">
        <f t="shared" si="159"/>
        <v>71060601044521</v>
      </c>
      <c r="B1114" s="115" t="s">
        <v>439</v>
      </c>
      <c r="C1114" s="116" t="s">
        <v>157</v>
      </c>
      <c r="D1114" s="117" t="s">
        <v>157</v>
      </c>
      <c r="E1114" s="118" t="s">
        <v>106</v>
      </c>
      <c r="F1114" s="119" t="s">
        <v>155</v>
      </c>
      <c r="G1114" s="120">
        <v>4521</v>
      </c>
      <c r="L1114" s="37" t="s">
        <v>267</v>
      </c>
      <c r="M1114" s="38">
        <v>4521</v>
      </c>
      <c r="N1114" s="4"/>
      <c r="O1114" s="4"/>
    </row>
    <row r="1115" spans="1:15">
      <c r="A1115" s="121" t="str">
        <f t="shared" si="159"/>
        <v>71060601050000</v>
      </c>
      <c r="B1115" s="115" t="s">
        <v>439</v>
      </c>
      <c r="C1115" s="116" t="s">
        <v>157</v>
      </c>
      <c r="D1115" s="117" t="s">
        <v>157</v>
      </c>
      <c r="E1115" s="118" t="s">
        <v>106</v>
      </c>
      <c r="F1115" s="119" t="s">
        <v>149</v>
      </c>
      <c r="G1115" s="120" t="s">
        <v>440</v>
      </c>
      <c r="L1115" s="37" t="s">
        <v>553</v>
      </c>
      <c r="N1115" s="4"/>
      <c r="O1115" s="4"/>
    </row>
    <row r="1116" spans="1:15">
      <c r="A1116" s="121" t="str">
        <f t="shared" si="159"/>
        <v>71060601054861</v>
      </c>
      <c r="B1116" s="115" t="s">
        <v>439</v>
      </c>
      <c r="C1116" s="116" t="s">
        <v>157</v>
      </c>
      <c r="D1116" s="117" t="s">
        <v>157</v>
      </c>
      <c r="E1116" s="118" t="s">
        <v>106</v>
      </c>
      <c r="F1116" s="119" t="s">
        <v>149</v>
      </c>
      <c r="G1116" s="120">
        <v>4861</v>
      </c>
      <c r="L1116" s="37" t="s">
        <v>134</v>
      </c>
      <c r="M1116" s="38">
        <v>4861</v>
      </c>
      <c r="N1116" s="4"/>
      <c r="O1116" s="4"/>
    </row>
    <row r="1117" spans="1:15">
      <c r="A1117" s="121" t="str">
        <f t="shared" si="159"/>
        <v>71060601060000</v>
      </c>
      <c r="B1117" s="115" t="s">
        <v>439</v>
      </c>
      <c r="C1117" s="116" t="s">
        <v>157</v>
      </c>
      <c r="D1117" s="117" t="s">
        <v>157</v>
      </c>
      <c r="E1117" s="118" t="s">
        <v>106</v>
      </c>
      <c r="F1117" s="119" t="s">
        <v>157</v>
      </c>
      <c r="G1117" s="120" t="s">
        <v>440</v>
      </c>
      <c r="L1117" s="37" t="s">
        <v>554</v>
      </c>
      <c r="N1117" s="4"/>
      <c r="O1117" s="4"/>
    </row>
    <row r="1118" spans="1:15" ht="45">
      <c r="A1118" s="121" t="str">
        <f t="shared" si="159"/>
        <v>71060601064638</v>
      </c>
      <c r="B1118" s="115" t="s">
        <v>439</v>
      </c>
      <c r="C1118" s="116" t="s">
        <v>157</v>
      </c>
      <c r="D1118" s="117" t="s">
        <v>157</v>
      </c>
      <c r="E1118" s="118" t="s">
        <v>106</v>
      </c>
      <c r="F1118" s="119" t="s">
        <v>157</v>
      </c>
      <c r="G1118" s="120">
        <v>4638</v>
      </c>
      <c r="L1118" s="37" t="s">
        <v>241</v>
      </c>
      <c r="M1118" s="38">
        <v>4638</v>
      </c>
      <c r="N1118" s="4"/>
      <c r="O1118" s="4"/>
    </row>
    <row r="1119" spans="1:15">
      <c r="A1119" s="121" t="str">
        <f t="shared" si="159"/>
        <v>71060601070000</v>
      </c>
      <c r="B1119" s="115" t="s">
        <v>439</v>
      </c>
      <c r="C1119" s="116" t="s">
        <v>157</v>
      </c>
      <c r="D1119" s="117" t="s">
        <v>157</v>
      </c>
      <c r="E1119" s="118" t="s">
        <v>106</v>
      </c>
      <c r="F1119" s="119" t="s">
        <v>183</v>
      </c>
      <c r="G1119" s="120" t="s">
        <v>440</v>
      </c>
      <c r="L1119" s="37" t="s">
        <v>555</v>
      </c>
      <c r="N1119" s="4"/>
      <c r="O1119" s="4"/>
    </row>
    <row r="1120" spans="1:15" ht="30">
      <c r="A1120" s="121" t="str">
        <f t="shared" si="159"/>
        <v>71060601074251</v>
      </c>
      <c r="B1120" s="115" t="s">
        <v>439</v>
      </c>
      <c r="C1120" s="116" t="s">
        <v>157</v>
      </c>
      <c r="D1120" s="117" t="s">
        <v>157</v>
      </c>
      <c r="E1120" s="118" t="s">
        <v>106</v>
      </c>
      <c r="F1120" s="119" t="s">
        <v>183</v>
      </c>
      <c r="G1120" s="120">
        <v>4251</v>
      </c>
      <c r="L1120" s="37" t="s">
        <v>142</v>
      </c>
      <c r="M1120" s="38">
        <v>4251</v>
      </c>
      <c r="N1120" s="4"/>
      <c r="O1120" s="4"/>
    </row>
    <row r="1121" spans="1:15">
      <c r="A1121" s="121" t="str">
        <f t="shared" si="159"/>
        <v>71060601090000</v>
      </c>
      <c r="B1121" s="115" t="s">
        <v>439</v>
      </c>
      <c r="C1121" s="116" t="s">
        <v>157</v>
      </c>
      <c r="D1121" s="117" t="s">
        <v>157</v>
      </c>
      <c r="E1121" s="118" t="s">
        <v>106</v>
      </c>
      <c r="F1121" s="119" t="s">
        <v>187</v>
      </c>
      <c r="G1121" s="120" t="s">
        <v>440</v>
      </c>
      <c r="L1121" s="37" t="s">
        <v>556</v>
      </c>
      <c r="N1121" s="4"/>
      <c r="O1121" s="4"/>
    </row>
    <row r="1122" spans="1:15" ht="30">
      <c r="A1122" s="121" t="str">
        <f t="shared" si="159"/>
        <v>71060601094251</v>
      </c>
      <c r="B1122" s="115" t="s">
        <v>439</v>
      </c>
      <c r="C1122" s="116" t="s">
        <v>157</v>
      </c>
      <c r="D1122" s="117" t="s">
        <v>157</v>
      </c>
      <c r="E1122" s="118" t="s">
        <v>106</v>
      </c>
      <c r="F1122" s="119" t="s">
        <v>187</v>
      </c>
      <c r="G1122" s="120">
        <v>4251</v>
      </c>
      <c r="L1122" s="37" t="s">
        <v>142</v>
      </c>
      <c r="M1122" s="38">
        <v>4251</v>
      </c>
      <c r="N1122" s="4"/>
      <c r="O1122" s="4"/>
    </row>
    <row r="1123" spans="1:15" ht="30">
      <c r="A1123" s="121" t="str">
        <f t="shared" si="159"/>
        <v>71060601095113</v>
      </c>
      <c r="B1123" s="115" t="s">
        <v>439</v>
      </c>
      <c r="C1123" s="116" t="s">
        <v>157</v>
      </c>
      <c r="D1123" s="117" t="s">
        <v>157</v>
      </c>
      <c r="E1123" s="118" t="s">
        <v>106</v>
      </c>
      <c r="F1123" s="119" t="s">
        <v>187</v>
      </c>
      <c r="G1123" s="120">
        <v>5113</v>
      </c>
      <c r="L1123" s="37" t="s">
        <v>174</v>
      </c>
      <c r="M1123" s="38">
        <v>5113</v>
      </c>
      <c r="N1123" s="4"/>
      <c r="O1123" s="4"/>
    </row>
    <row r="1124" spans="1:15">
      <c r="A1124" s="121" t="str">
        <f t="shared" si="159"/>
        <v>71070000000000</v>
      </c>
      <c r="B1124" s="115" t="s">
        <v>439</v>
      </c>
      <c r="C1124" s="116" t="s">
        <v>183</v>
      </c>
      <c r="D1124" s="117" t="s">
        <v>441</v>
      </c>
      <c r="E1124" s="118" t="s">
        <v>441</v>
      </c>
      <c r="F1124" s="119" t="s">
        <v>441</v>
      </c>
      <c r="G1124" s="120" t="s">
        <v>440</v>
      </c>
      <c r="L1124" s="37" t="s">
        <v>557</v>
      </c>
      <c r="N1124" s="4"/>
      <c r="O1124" s="4"/>
    </row>
    <row r="1125" spans="1:15">
      <c r="A1125" s="121" t="str">
        <f t="shared" si="159"/>
        <v>71070000000001</v>
      </c>
      <c r="B1125" s="115" t="s">
        <v>439</v>
      </c>
      <c r="C1125" s="116" t="s">
        <v>183</v>
      </c>
      <c r="D1125" s="117" t="s">
        <v>441</v>
      </c>
      <c r="E1125" s="118" t="s">
        <v>441</v>
      </c>
      <c r="F1125" s="119" t="s">
        <v>441</v>
      </c>
      <c r="G1125" s="120" t="s">
        <v>96</v>
      </c>
      <c r="L1125" s="37" t="e">
        <v>#N/A</v>
      </c>
      <c r="N1125" s="4"/>
      <c r="O1125" s="4"/>
    </row>
    <row r="1126" spans="1:15">
      <c r="A1126" s="121" t="str">
        <f t="shared" si="159"/>
        <v>71070100000000</v>
      </c>
      <c r="B1126" s="115" t="s">
        <v>439</v>
      </c>
      <c r="C1126" s="116" t="s">
        <v>183</v>
      </c>
      <c r="D1126" s="117" t="s">
        <v>106</v>
      </c>
      <c r="E1126" s="118" t="s">
        <v>441</v>
      </c>
      <c r="F1126" s="119" t="s">
        <v>441</v>
      </c>
      <c r="G1126" s="120" t="s">
        <v>440</v>
      </c>
      <c r="L1126" s="37" t="s">
        <v>558</v>
      </c>
      <c r="N1126" s="4"/>
      <c r="O1126" s="4"/>
    </row>
    <row r="1127" spans="1:15">
      <c r="A1127" s="121" t="str">
        <f t="shared" si="159"/>
        <v>71070100000001</v>
      </c>
      <c r="B1127" s="115" t="s">
        <v>439</v>
      </c>
      <c r="C1127" s="116" t="s">
        <v>183</v>
      </c>
      <c r="D1127" s="117" t="s">
        <v>106</v>
      </c>
      <c r="E1127" s="118" t="s">
        <v>441</v>
      </c>
      <c r="F1127" s="119" t="s">
        <v>441</v>
      </c>
      <c r="G1127" s="120" t="s">
        <v>96</v>
      </c>
      <c r="L1127" s="37" t="e">
        <v>#N/A</v>
      </c>
      <c r="N1127" s="4"/>
      <c r="O1127" s="4"/>
    </row>
    <row r="1128" spans="1:15">
      <c r="A1128" s="121" t="str">
        <f t="shared" si="159"/>
        <v>71070101000000</v>
      </c>
      <c r="B1128" s="115" t="s">
        <v>439</v>
      </c>
      <c r="C1128" s="116" t="s">
        <v>183</v>
      </c>
      <c r="D1128" s="117" t="s">
        <v>106</v>
      </c>
      <c r="E1128" s="118" t="s">
        <v>106</v>
      </c>
      <c r="F1128" s="119" t="s">
        <v>441</v>
      </c>
      <c r="G1128" s="120" t="s">
        <v>440</v>
      </c>
      <c r="L1128" s="37" t="s">
        <v>559</v>
      </c>
      <c r="N1128" s="4"/>
      <c r="O1128" s="4"/>
    </row>
    <row r="1129" spans="1:15">
      <c r="A1129" s="121" t="str">
        <f t="shared" ref="A1129:A1192" si="160">CONCATENATE(B1129,C1129,D1129,E1129,F1129,G1129)</f>
        <v>71070101000001</v>
      </c>
      <c r="B1129" s="115" t="s">
        <v>439</v>
      </c>
      <c r="C1129" s="116" t="s">
        <v>183</v>
      </c>
      <c r="D1129" s="117" t="s">
        <v>106</v>
      </c>
      <c r="E1129" s="118" t="s">
        <v>106</v>
      </c>
      <c r="F1129" s="119" t="s">
        <v>441</v>
      </c>
      <c r="G1129" s="120" t="s">
        <v>96</v>
      </c>
      <c r="L1129" s="37" t="e">
        <v>#N/A</v>
      </c>
      <c r="N1129" s="4"/>
      <c r="O1129" s="4"/>
    </row>
    <row r="1130" spans="1:15">
      <c r="A1130" s="121" t="str">
        <f t="shared" si="160"/>
        <v>71070101010000</v>
      </c>
      <c r="B1130" s="115" t="s">
        <v>439</v>
      </c>
      <c r="C1130" s="116" t="s">
        <v>183</v>
      </c>
      <c r="D1130" s="117" t="s">
        <v>106</v>
      </c>
      <c r="E1130" s="118" t="s">
        <v>106</v>
      </c>
      <c r="F1130" s="119" t="s">
        <v>106</v>
      </c>
      <c r="G1130" s="120" t="s">
        <v>440</v>
      </c>
      <c r="L1130" s="37" t="s">
        <v>560</v>
      </c>
      <c r="N1130" s="4"/>
      <c r="O1130" s="4"/>
    </row>
    <row r="1131" spans="1:15">
      <c r="A1131" s="121" t="str">
        <f t="shared" si="160"/>
        <v>71070101015129</v>
      </c>
      <c r="B1131" s="115" t="s">
        <v>439</v>
      </c>
      <c r="C1131" s="116" t="s">
        <v>183</v>
      </c>
      <c r="D1131" s="117" t="s">
        <v>106</v>
      </c>
      <c r="E1131" s="118" t="s">
        <v>106</v>
      </c>
      <c r="F1131" s="119" t="s">
        <v>106</v>
      </c>
      <c r="G1131" s="120">
        <v>5129</v>
      </c>
      <c r="L1131" s="37" t="s">
        <v>424</v>
      </c>
      <c r="M1131" s="38">
        <v>5129</v>
      </c>
      <c r="N1131" s="4"/>
      <c r="O1131" s="4"/>
    </row>
    <row r="1132" spans="1:15">
      <c r="A1132" s="121" t="str">
        <f t="shared" si="160"/>
        <v>71070600000000</v>
      </c>
      <c r="B1132" s="115" t="s">
        <v>439</v>
      </c>
      <c r="C1132" s="116" t="s">
        <v>183</v>
      </c>
      <c r="D1132" s="117" t="s">
        <v>157</v>
      </c>
      <c r="E1132" s="118" t="s">
        <v>441</v>
      </c>
      <c r="F1132" s="119" t="s">
        <v>441</v>
      </c>
      <c r="G1132" s="120" t="s">
        <v>440</v>
      </c>
      <c r="L1132" s="37" t="s">
        <v>561</v>
      </c>
      <c r="N1132" s="4"/>
      <c r="O1132" s="4"/>
    </row>
    <row r="1133" spans="1:15">
      <c r="A1133" s="121" t="str">
        <f t="shared" si="160"/>
        <v>71070600000001</v>
      </c>
      <c r="B1133" s="115" t="s">
        <v>439</v>
      </c>
      <c r="C1133" s="116" t="s">
        <v>183</v>
      </c>
      <c r="D1133" s="117" t="s">
        <v>157</v>
      </c>
      <c r="E1133" s="118" t="s">
        <v>441</v>
      </c>
      <c r="F1133" s="119" t="s">
        <v>441</v>
      </c>
      <c r="G1133" s="120" t="s">
        <v>96</v>
      </c>
      <c r="L1133" s="37" t="e">
        <v>#N/A</v>
      </c>
      <c r="N1133" s="4"/>
      <c r="O1133" s="4"/>
    </row>
    <row r="1134" spans="1:15">
      <c r="A1134" s="121" t="str">
        <f t="shared" si="160"/>
        <v>71070601000000</v>
      </c>
      <c r="B1134" s="115" t="s">
        <v>439</v>
      </c>
      <c r="C1134" s="116" t="s">
        <v>183</v>
      </c>
      <c r="D1134" s="117" t="s">
        <v>157</v>
      </c>
      <c r="E1134" s="118" t="s">
        <v>106</v>
      </c>
      <c r="F1134" s="119" t="s">
        <v>441</v>
      </c>
      <c r="G1134" s="120" t="s">
        <v>440</v>
      </c>
      <c r="L1134" s="37" t="s">
        <v>562</v>
      </c>
      <c r="N1134" s="4"/>
      <c r="O1134" s="4"/>
    </row>
    <row r="1135" spans="1:15">
      <c r="A1135" s="121" t="str">
        <f t="shared" si="160"/>
        <v>71070601000001</v>
      </c>
      <c r="B1135" s="115" t="s">
        <v>439</v>
      </c>
      <c r="C1135" s="116" t="s">
        <v>183</v>
      </c>
      <c r="D1135" s="117" t="s">
        <v>157</v>
      </c>
      <c r="E1135" s="118" t="s">
        <v>106</v>
      </c>
      <c r="F1135" s="119" t="s">
        <v>441</v>
      </c>
      <c r="G1135" s="120" t="s">
        <v>96</v>
      </c>
      <c r="L1135" s="37" t="e">
        <v>#N/A</v>
      </c>
      <c r="N1135" s="4"/>
      <c r="O1135" s="4"/>
    </row>
    <row r="1136" spans="1:15">
      <c r="A1136" s="121" t="str">
        <f t="shared" si="160"/>
        <v>71070601010000</v>
      </c>
      <c r="B1136" s="115" t="s">
        <v>439</v>
      </c>
      <c r="C1136" s="116" t="s">
        <v>183</v>
      </c>
      <c r="D1136" s="117" t="s">
        <v>157</v>
      </c>
      <c r="E1136" s="118" t="s">
        <v>106</v>
      </c>
      <c r="F1136" s="119" t="s">
        <v>106</v>
      </c>
      <c r="G1136" s="120" t="s">
        <v>440</v>
      </c>
      <c r="L1136" s="37" t="s">
        <v>563</v>
      </c>
      <c r="N1136" s="4"/>
      <c r="O1136" s="4"/>
    </row>
    <row r="1137" spans="1:15">
      <c r="A1137" s="121" t="str">
        <f t="shared" si="160"/>
        <v>71070601014639</v>
      </c>
      <c r="B1137" s="115" t="s">
        <v>439</v>
      </c>
      <c r="C1137" s="116" t="s">
        <v>183</v>
      </c>
      <c r="D1137" s="117" t="s">
        <v>157</v>
      </c>
      <c r="E1137" s="118" t="s">
        <v>106</v>
      </c>
      <c r="F1137" s="119" t="s">
        <v>106</v>
      </c>
      <c r="G1137" s="120">
        <v>4639</v>
      </c>
      <c r="L1137" s="37" t="s">
        <v>167</v>
      </c>
      <c r="M1137" s="38">
        <v>4639</v>
      </c>
      <c r="N1137" s="4"/>
      <c r="O1137" s="4"/>
    </row>
    <row r="1138" spans="1:15" ht="30">
      <c r="A1138" s="121" t="str">
        <f t="shared" si="160"/>
        <v>71070601015113</v>
      </c>
      <c r="B1138" s="115" t="s">
        <v>439</v>
      </c>
      <c r="C1138" s="116" t="s">
        <v>183</v>
      </c>
      <c r="D1138" s="117" t="s">
        <v>157</v>
      </c>
      <c r="E1138" s="118" t="s">
        <v>106</v>
      </c>
      <c r="F1138" s="119" t="s">
        <v>106</v>
      </c>
      <c r="G1138" s="120">
        <v>5113</v>
      </c>
      <c r="L1138" s="37" t="s">
        <v>174</v>
      </c>
      <c r="M1138" s="38">
        <v>5113</v>
      </c>
      <c r="N1138" s="4"/>
      <c r="O1138" s="4"/>
    </row>
    <row r="1139" spans="1:15">
      <c r="A1139" s="121" t="str">
        <f t="shared" si="160"/>
        <v>71070601020000</v>
      </c>
      <c r="B1139" s="115" t="s">
        <v>439</v>
      </c>
      <c r="C1139" s="116" t="s">
        <v>183</v>
      </c>
      <c r="D1139" s="117" t="s">
        <v>157</v>
      </c>
      <c r="E1139" s="118" t="s">
        <v>106</v>
      </c>
      <c r="F1139" s="119" t="s">
        <v>140</v>
      </c>
      <c r="G1139" s="120" t="s">
        <v>440</v>
      </c>
      <c r="L1139" s="37" t="s">
        <v>564</v>
      </c>
      <c r="N1139" s="4"/>
      <c r="O1139" s="4"/>
    </row>
    <row r="1140" spans="1:15">
      <c r="A1140" s="121" t="str">
        <f t="shared" si="160"/>
        <v>71070601024241</v>
      </c>
      <c r="B1140" s="115" t="s">
        <v>439</v>
      </c>
      <c r="C1140" s="116" t="s">
        <v>183</v>
      </c>
      <c r="D1140" s="117" t="s">
        <v>157</v>
      </c>
      <c r="E1140" s="118" t="s">
        <v>106</v>
      </c>
      <c r="F1140" s="119" t="s">
        <v>140</v>
      </c>
      <c r="G1140" s="120">
        <v>4241</v>
      </c>
      <c r="L1140" s="37" t="s">
        <v>396</v>
      </c>
      <c r="M1140" s="38">
        <v>4241</v>
      </c>
      <c r="N1140" s="4"/>
      <c r="O1140" s="4"/>
    </row>
    <row r="1141" spans="1:15">
      <c r="A1141" s="121" t="str">
        <f t="shared" si="160"/>
        <v>71070601030000</v>
      </c>
      <c r="B1141" s="115" t="s">
        <v>439</v>
      </c>
      <c r="C1141" s="116" t="s">
        <v>183</v>
      </c>
      <c r="D1141" s="117" t="s">
        <v>157</v>
      </c>
      <c r="E1141" s="118" t="s">
        <v>106</v>
      </c>
      <c r="F1141" s="119" t="s">
        <v>442</v>
      </c>
      <c r="G1141" s="120" t="s">
        <v>440</v>
      </c>
      <c r="L1141" s="37" t="s">
        <v>565</v>
      </c>
      <c r="N1141" s="4"/>
      <c r="O1141" s="4"/>
    </row>
    <row r="1142" spans="1:15">
      <c r="A1142" s="121" t="str">
        <f t="shared" si="160"/>
        <v>71070601034639</v>
      </c>
      <c r="B1142" s="115" t="s">
        <v>439</v>
      </c>
      <c r="C1142" s="116" t="s">
        <v>183</v>
      </c>
      <c r="D1142" s="117" t="s">
        <v>157</v>
      </c>
      <c r="E1142" s="118" t="s">
        <v>106</v>
      </c>
      <c r="F1142" s="119" t="s">
        <v>442</v>
      </c>
      <c r="G1142" s="120">
        <v>4639</v>
      </c>
      <c r="L1142" s="37" t="s">
        <v>167</v>
      </c>
      <c r="M1142" s="38">
        <v>4639</v>
      </c>
      <c r="N1142" s="4"/>
      <c r="O1142" s="4"/>
    </row>
    <row r="1143" spans="1:15">
      <c r="A1143" s="121" t="str">
        <f t="shared" si="160"/>
        <v>71080101014639</v>
      </c>
      <c r="B1143" s="115" t="s">
        <v>439</v>
      </c>
      <c r="C1143" s="116" t="s">
        <v>185</v>
      </c>
      <c r="D1143" s="117" t="s">
        <v>106</v>
      </c>
      <c r="E1143" s="118" t="s">
        <v>106</v>
      </c>
      <c r="F1143" s="119" t="s">
        <v>106</v>
      </c>
      <c r="G1143" s="120">
        <v>4639</v>
      </c>
      <c r="L1143" s="37" t="s">
        <v>167</v>
      </c>
      <c r="M1143" s="38">
        <v>4639</v>
      </c>
      <c r="N1143" s="4"/>
      <c r="O1143" s="4"/>
    </row>
    <row r="1144" spans="1:15">
      <c r="A1144" s="121" t="str">
        <f t="shared" si="160"/>
        <v>71080101020000</v>
      </c>
      <c r="B1144" s="115" t="s">
        <v>439</v>
      </c>
      <c r="C1144" s="116" t="s">
        <v>185</v>
      </c>
      <c r="D1144" s="117" t="s">
        <v>106</v>
      </c>
      <c r="E1144" s="118" t="s">
        <v>106</v>
      </c>
      <c r="F1144" s="119" t="s">
        <v>140</v>
      </c>
      <c r="G1144" s="120" t="s">
        <v>440</v>
      </c>
      <c r="L1144" s="37" t="s">
        <v>566</v>
      </c>
      <c r="N1144" s="4"/>
      <c r="O1144" s="4"/>
    </row>
    <row r="1145" spans="1:15" ht="30">
      <c r="A1145" s="121" t="str">
        <f t="shared" si="160"/>
        <v>71080101024251</v>
      </c>
      <c r="B1145" s="115" t="s">
        <v>439</v>
      </c>
      <c r="C1145" s="116" t="s">
        <v>185</v>
      </c>
      <c r="D1145" s="117" t="s">
        <v>106</v>
      </c>
      <c r="E1145" s="118" t="s">
        <v>106</v>
      </c>
      <c r="F1145" s="119" t="s">
        <v>140</v>
      </c>
      <c r="G1145" s="120">
        <v>4251</v>
      </c>
      <c r="L1145" s="37" t="s">
        <v>142</v>
      </c>
      <c r="M1145" s="38">
        <v>4251</v>
      </c>
      <c r="N1145" s="4"/>
      <c r="O1145" s="4"/>
    </row>
    <row r="1146" spans="1:15">
      <c r="A1146" s="121" t="str">
        <f t="shared" si="160"/>
        <v>71080101024639</v>
      </c>
      <c r="B1146" s="115" t="s">
        <v>439</v>
      </c>
      <c r="C1146" s="116" t="s">
        <v>185</v>
      </c>
      <c r="D1146" s="117" t="s">
        <v>106</v>
      </c>
      <c r="E1146" s="118" t="s">
        <v>106</v>
      </c>
      <c r="F1146" s="119" t="s">
        <v>140</v>
      </c>
      <c r="G1146" s="120">
        <v>4639</v>
      </c>
      <c r="L1146" s="37" t="s">
        <v>167</v>
      </c>
      <c r="M1146" s="38">
        <v>4639</v>
      </c>
      <c r="N1146" s="4"/>
      <c r="O1146" s="4"/>
    </row>
    <row r="1147" spans="1:15" ht="30">
      <c r="A1147" s="121" t="str">
        <f t="shared" si="160"/>
        <v>71080101024819</v>
      </c>
      <c r="B1147" s="115" t="s">
        <v>439</v>
      </c>
      <c r="C1147" s="116" t="s">
        <v>185</v>
      </c>
      <c r="D1147" s="117" t="s">
        <v>106</v>
      </c>
      <c r="E1147" s="118" t="s">
        <v>106</v>
      </c>
      <c r="F1147" s="119" t="s">
        <v>140</v>
      </c>
      <c r="G1147" s="120">
        <v>4819</v>
      </c>
      <c r="L1147" s="37" t="s">
        <v>219</v>
      </c>
      <c r="M1147" s="38">
        <v>4819</v>
      </c>
      <c r="N1147" s="4"/>
      <c r="O1147" s="4"/>
    </row>
    <row r="1148" spans="1:15">
      <c r="A1148" s="121" t="str">
        <f t="shared" si="160"/>
        <v>71080101025112</v>
      </c>
      <c r="B1148" s="115" t="s">
        <v>439</v>
      </c>
      <c r="C1148" s="116" t="s">
        <v>185</v>
      </c>
      <c r="D1148" s="117" t="s">
        <v>106</v>
      </c>
      <c r="E1148" s="118" t="s">
        <v>106</v>
      </c>
      <c r="F1148" s="119" t="s">
        <v>140</v>
      </c>
      <c r="G1148" s="120">
        <v>5112</v>
      </c>
      <c r="L1148" s="37" t="s">
        <v>173</v>
      </c>
      <c r="M1148" s="38">
        <v>5112</v>
      </c>
      <c r="N1148" s="4"/>
      <c r="O1148" s="4"/>
    </row>
    <row r="1149" spans="1:15" ht="30">
      <c r="A1149" s="121" t="str">
        <f t="shared" si="160"/>
        <v>71080101025113</v>
      </c>
      <c r="B1149" s="115" t="s">
        <v>439</v>
      </c>
      <c r="C1149" s="116" t="s">
        <v>185</v>
      </c>
      <c r="D1149" s="117" t="s">
        <v>106</v>
      </c>
      <c r="E1149" s="118" t="s">
        <v>106</v>
      </c>
      <c r="F1149" s="119" t="s">
        <v>140</v>
      </c>
      <c r="G1149" s="120">
        <v>5113</v>
      </c>
      <c r="L1149" s="37" t="s">
        <v>174</v>
      </c>
      <c r="M1149" s="38">
        <v>5113</v>
      </c>
      <c r="N1149" s="4"/>
      <c r="O1149" s="4"/>
    </row>
    <row r="1150" spans="1:15">
      <c r="A1150" s="121" t="str">
        <f t="shared" si="160"/>
        <v>71080101030000</v>
      </c>
      <c r="B1150" s="115" t="s">
        <v>439</v>
      </c>
      <c r="C1150" s="116" t="s">
        <v>185</v>
      </c>
      <c r="D1150" s="117" t="s">
        <v>106</v>
      </c>
      <c r="E1150" s="118" t="s">
        <v>106</v>
      </c>
      <c r="F1150" s="119" t="s">
        <v>442</v>
      </c>
      <c r="G1150" s="120" t="s">
        <v>440</v>
      </c>
      <c r="L1150" s="37" t="s">
        <v>567</v>
      </c>
      <c r="N1150" s="4"/>
      <c r="O1150" s="4"/>
    </row>
    <row r="1151" spans="1:15">
      <c r="A1151" s="121" t="str">
        <f t="shared" si="160"/>
        <v>71080101034239</v>
      </c>
      <c r="B1151" s="115" t="s">
        <v>439</v>
      </c>
      <c r="C1151" s="116" t="s">
        <v>185</v>
      </c>
      <c r="D1151" s="117" t="s">
        <v>106</v>
      </c>
      <c r="E1151" s="118" t="s">
        <v>106</v>
      </c>
      <c r="F1151" s="119" t="s">
        <v>442</v>
      </c>
      <c r="G1151" s="120">
        <v>4239</v>
      </c>
      <c r="L1151" s="37" t="s">
        <v>125</v>
      </c>
      <c r="M1151" s="38">
        <v>4239</v>
      </c>
      <c r="N1151" s="4"/>
      <c r="O1151" s="4"/>
    </row>
    <row r="1152" spans="1:15">
      <c r="A1152" s="121" t="str">
        <f t="shared" si="160"/>
        <v>71080201020000</v>
      </c>
      <c r="B1152" s="115" t="s">
        <v>439</v>
      </c>
      <c r="C1152" s="116" t="s">
        <v>185</v>
      </c>
      <c r="D1152" s="117" t="s">
        <v>140</v>
      </c>
      <c r="E1152" s="118" t="s">
        <v>106</v>
      </c>
      <c r="F1152" s="119" t="s">
        <v>140</v>
      </c>
      <c r="G1152" s="120" t="s">
        <v>440</v>
      </c>
      <c r="L1152" s="37" t="s">
        <v>568</v>
      </c>
      <c r="N1152" s="4"/>
      <c r="O1152" s="4"/>
    </row>
    <row r="1153" spans="1:15" ht="30">
      <c r="A1153" s="121" t="str">
        <f t="shared" si="160"/>
        <v>71080201025113</v>
      </c>
      <c r="B1153" s="115" t="s">
        <v>439</v>
      </c>
      <c r="C1153" s="116" t="s">
        <v>185</v>
      </c>
      <c r="D1153" s="117" t="s">
        <v>140</v>
      </c>
      <c r="E1153" s="118" t="s">
        <v>106</v>
      </c>
      <c r="F1153" s="119" t="s">
        <v>140</v>
      </c>
      <c r="G1153" s="120">
        <v>5113</v>
      </c>
      <c r="L1153" s="37" t="s">
        <v>174</v>
      </c>
      <c r="M1153" s="38">
        <v>5113</v>
      </c>
      <c r="N1153" s="4"/>
      <c r="O1153" s="4"/>
    </row>
    <row r="1154" spans="1:15">
      <c r="A1154" s="121" t="str">
        <f t="shared" si="160"/>
        <v>71080202000000</v>
      </c>
      <c r="B1154" s="115" t="s">
        <v>439</v>
      </c>
      <c r="C1154" s="116" t="s">
        <v>185</v>
      </c>
      <c r="D1154" s="117" t="s">
        <v>140</v>
      </c>
      <c r="E1154" s="118" t="s">
        <v>140</v>
      </c>
      <c r="F1154" s="119" t="s">
        <v>441</v>
      </c>
      <c r="G1154" s="120" t="s">
        <v>440</v>
      </c>
      <c r="L1154" s="37" t="s">
        <v>569</v>
      </c>
      <c r="N1154" s="4"/>
      <c r="O1154" s="4"/>
    </row>
    <row r="1155" spans="1:15">
      <c r="A1155" s="121" t="str">
        <f t="shared" si="160"/>
        <v>71080202000001</v>
      </c>
      <c r="B1155" s="115" t="s">
        <v>439</v>
      </c>
      <c r="C1155" s="116" t="s">
        <v>185</v>
      </c>
      <c r="D1155" s="117" t="s">
        <v>140</v>
      </c>
      <c r="E1155" s="118" t="s">
        <v>140</v>
      </c>
      <c r="F1155" s="119" t="s">
        <v>441</v>
      </c>
      <c r="G1155" s="120" t="s">
        <v>96</v>
      </c>
      <c r="L1155" s="37" t="e">
        <v>#N/A</v>
      </c>
      <c r="N1155" s="4"/>
      <c r="O1155" s="4"/>
    </row>
    <row r="1156" spans="1:15">
      <c r="A1156" s="121" t="str">
        <f t="shared" si="160"/>
        <v>71080202010000</v>
      </c>
      <c r="B1156" s="115" t="s">
        <v>439</v>
      </c>
      <c r="C1156" s="116" t="s">
        <v>185</v>
      </c>
      <c r="D1156" s="117" t="s">
        <v>140</v>
      </c>
      <c r="E1156" s="118" t="s">
        <v>140</v>
      </c>
      <c r="F1156" s="119" t="s">
        <v>106</v>
      </c>
      <c r="G1156" s="120" t="s">
        <v>440</v>
      </c>
      <c r="L1156" s="37" t="s">
        <v>570</v>
      </c>
      <c r="N1156" s="4"/>
      <c r="O1156" s="4"/>
    </row>
    <row r="1157" spans="1:15" ht="30">
      <c r="A1157" s="121" t="str">
        <f t="shared" si="160"/>
        <v>71080202014511</v>
      </c>
      <c r="B1157" s="115" t="s">
        <v>439</v>
      </c>
      <c r="C1157" s="116" t="s">
        <v>185</v>
      </c>
      <c r="D1157" s="117" t="s">
        <v>140</v>
      </c>
      <c r="E1157" s="118" t="s">
        <v>140</v>
      </c>
      <c r="F1157" s="119" t="s">
        <v>106</v>
      </c>
      <c r="G1157" s="120">
        <v>4511</v>
      </c>
      <c r="L1157" s="37" t="s">
        <v>217</v>
      </c>
      <c r="M1157" s="38">
        <v>4511</v>
      </c>
      <c r="N1157" s="4"/>
      <c r="O1157" s="4"/>
    </row>
    <row r="1158" spans="1:15">
      <c r="A1158" s="121" t="str">
        <f t="shared" si="160"/>
        <v>71080202020000</v>
      </c>
      <c r="B1158" s="115" t="s">
        <v>439</v>
      </c>
      <c r="C1158" s="116" t="s">
        <v>185</v>
      </c>
      <c r="D1158" s="117" t="s">
        <v>140</v>
      </c>
      <c r="E1158" s="118" t="s">
        <v>140</v>
      </c>
      <c r="F1158" s="119" t="s">
        <v>140</v>
      </c>
      <c r="G1158" s="120" t="s">
        <v>440</v>
      </c>
      <c r="L1158" s="37" t="s">
        <v>571</v>
      </c>
      <c r="N1158" s="4"/>
      <c r="O1158" s="4"/>
    </row>
    <row r="1159" spans="1:15" ht="30">
      <c r="A1159" s="121" t="str">
        <f t="shared" si="160"/>
        <v>71080202025113</v>
      </c>
      <c r="B1159" s="115" t="s">
        <v>439</v>
      </c>
      <c r="C1159" s="116" t="s">
        <v>185</v>
      </c>
      <c r="D1159" s="117" t="s">
        <v>140</v>
      </c>
      <c r="E1159" s="118" t="s">
        <v>140</v>
      </c>
      <c r="F1159" s="119" t="s">
        <v>140</v>
      </c>
      <c r="G1159" s="120">
        <v>5113</v>
      </c>
      <c r="L1159" s="37" t="s">
        <v>174</v>
      </c>
      <c r="M1159" s="38">
        <v>5113</v>
      </c>
      <c r="N1159" s="4"/>
      <c r="O1159" s="4"/>
    </row>
    <row r="1160" spans="1:15">
      <c r="A1160" s="121" t="str">
        <f t="shared" si="160"/>
        <v>71080203020000</v>
      </c>
      <c r="B1160" s="115" t="s">
        <v>439</v>
      </c>
      <c r="C1160" s="116" t="s">
        <v>185</v>
      </c>
      <c r="D1160" s="117" t="s">
        <v>140</v>
      </c>
      <c r="E1160" s="118" t="s">
        <v>442</v>
      </c>
      <c r="F1160" s="119" t="s">
        <v>140</v>
      </c>
      <c r="G1160" s="120" t="s">
        <v>440</v>
      </c>
      <c r="L1160" s="37" t="s">
        <v>572</v>
      </c>
      <c r="N1160" s="4"/>
      <c r="O1160" s="4"/>
    </row>
    <row r="1161" spans="1:15" ht="30">
      <c r="A1161" s="121" t="str">
        <f t="shared" si="160"/>
        <v>71080203025113</v>
      </c>
      <c r="B1161" s="115" t="s">
        <v>439</v>
      </c>
      <c r="C1161" s="116" t="s">
        <v>185</v>
      </c>
      <c r="D1161" s="117" t="s">
        <v>140</v>
      </c>
      <c r="E1161" s="118" t="s">
        <v>442</v>
      </c>
      <c r="F1161" s="119" t="s">
        <v>140</v>
      </c>
      <c r="G1161" s="120">
        <v>5113</v>
      </c>
      <c r="L1161" s="37" t="s">
        <v>174</v>
      </c>
      <c r="M1161" s="38">
        <v>5113</v>
      </c>
      <c r="N1161" s="4"/>
      <c r="O1161" s="4"/>
    </row>
    <row r="1162" spans="1:15">
      <c r="A1162" s="121" t="str">
        <f t="shared" si="160"/>
        <v>71080203025129</v>
      </c>
      <c r="B1162" s="115" t="s">
        <v>439</v>
      </c>
      <c r="C1162" s="116" t="s">
        <v>185</v>
      </c>
      <c r="D1162" s="117" t="s">
        <v>140</v>
      </c>
      <c r="E1162" s="118" t="s">
        <v>442</v>
      </c>
      <c r="F1162" s="119" t="s">
        <v>140</v>
      </c>
      <c r="G1162" s="120">
        <v>5129</v>
      </c>
      <c r="L1162" s="37" t="s">
        <v>424</v>
      </c>
      <c r="M1162" s="38">
        <v>5129</v>
      </c>
      <c r="N1162" s="4"/>
      <c r="O1162" s="4"/>
    </row>
    <row r="1163" spans="1:15">
      <c r="A1163" s="121" t="str">
        <f t="shared" si="160"/>
        <v>71080204014216</v>
      </c>
      <c r="B1163" s="115" t="s">
        <v>439</v>
      </c>
      <c r="C1163" s="116" t="s">
        <v>185</v>
      </c>
      <c r="D1163" s="117" t="s">
        <v>140</v>
      </c>
      <c r="E1163" s="118" t="s">
        <v>155</v>
      </c>
      <c r="F1163" s="119" t="s">
        <v>106</v>
      </c>
      <c r="G1163" s="120">
        <v>4216</v>
      </c>
      <c r="L1163" s="37" t="s">
        <v>118</v>
      </c>
      <c r="M1163" s="38">
        <v>4216</v>
      </c>
      <c r="N1163" s="4"/>
      <c r="O1163" s="4"/>
    </row>
    <row r="1164" spans="1:15">
      <c r="A1164" s="121" t="str">
        <f t="shared" si="160"/>
        <v>71080204020000</v>
      </c>
      <c r="B1164" s="115" t="s">
        <v>439</v>
      </c>
      <c r="C1164" s="116" t="s">
        <v>185</v>
      </c>
      <c r="D1164" s="117" t="s">
        <v>140</v>
      </c>
      <c r="E1164" s="118" t="s">
        <v>155</v>
      </c>
      <c r="F1164" s="119" t="s">
        <v>140</v>
      </c>
      <c r="G1164" s="120" t="s">
        <v>440</v>
      </c>
      <c r="L1164" s="37" t="s">
        <v>573</v>
      </c>
      <c r="N1164" s="4"/>
      <c r="O1164" s="4"/>
    </row>
    <row r="1165" spans="1:15" ht="30">
      <c r="A1165" s="121" t="str">
        <f t="shared" si="160"/>
        <v>71080204024511</v>
      </c>
      <c r="B1165" s="115" t="s">
        <v>439</v>
      </c>
      <c r="C1165" s="116" t="s">
        <v>185</v>
      </c>
      <c r="D1165" s="117" t="s">
        <v>140</v>
      </c>
      <c r="E1165" s="118" t="s">
        <v>155</v>
      </c>
      <c r="F1165" s="119" t="s">
        <v>140</v>
      </c>
      <c r="G1165" s="120">
        <v>4511</v>
      </c>
      <c r="L1165" s="37" t="s">
        <v>217</v>
      </c>
      <c r="M1165" s="38">
        <v>4511</v>
      </c>
      <c r="N1165" s="4"/>
      <c r="O1165" s="4"/>
    </row>
    <row r="1166" spans="1:15">
      <c r="A1166" s="121" t="str">
        <f t="shared" si="160"/>
        <v>71080204030000</v>
      </c>
      <c r="B1166" s="115" t="s">
        <v>439</v>
      </c>
      <c r="C1166" s="116" t="s">
        <v>185</v>
      </c>
      <c r="D1166" s="117" t="s">
        <v>140</v>
      </c>
      <c r="E1166" s="118" t="s">
        <v>155</v>
      </c>
      <c r="F1166" s="119" t="s">
        <v>442</v>
      </c>
      <c r="G1166" s="120" t="s">
        <v>440</v>
      </c>
      <c r="L1166" s="37" t="s">
        <v>0</v>
      </c>
      <c r="N1166" s="4"/>
      <c r="O1166" s="4"/>
    </row>
    <row r="1167" spans="1:15" ht="30">
      <c r="A1167" s="121" t="str">
        <f t="shared" si="160"/>
        <v>71080204035113</v>
      </c>
      <c r="B1167" s="115" t="s">
        <v>439</v>
      </c>
      <c r="C1167" s="116" t="s">
        <v>185</v>
      </c>
      <c r="D1167" s="117" t="s">
        <v>140</v>
      </c>
      <c r="E1167" s="118" t="s">
        <v>155</v>
      </c>
      <c r="F1167" s="119" t="s">
        <v>442</v>
      </c>
      <c r="G1167" s="120">
        <v>5113</v>
      </c>
      <c r="L1167" s="37" t="s">
        <v>174</v>
      </c>
      <c r="M1167" s="38">
        <v>5113</v>
      </c>
      <c r="N1167" s="4"/>
      <c r="O1167" s="4"/>
    </row>
    <row r="1168" spans="1:15">
      <c r="A1168" s="121" t="str">
        <f t="shared" si="160"/>
        <v>71080205000000</v>
      </c>
      <c r="B1168" s="115" t="s">
        <v>439</v>
      </c>
      <c r="C1168" s="116" t="s">
        <v>185</v>
      </c>
      <c r="D1168" s="117" t="s">
        <v>140</v>
      </c>
      <c r="E1168" s="118" t="s">
        <v>149</v>
      </c>
      <c r="F1168" s="119" t="s">
        <v>441</v>
      </c>
      <c r="G1168" s="120" t="s">
        <v>440</v>
      </c>
      <c r="L1168" s="37" t="s">
        <v>1</v>
      </c>
      <c r="N1168" s="4"/>
      <c r="O1168" s="4"/>
    </row>
    <row r="1169" spans="1:15">
      <c r="A1169" s="121" t="str">
        <f t="shared" si="160"/>
        <v>71080205000001</v>
      </c>
      <c r="B1169" s="115" t="s">
        <v>439</v>
      </c>
      <c r="C1169" s="116" t="s">
        <v>185</v>
      </c>
      <c r="D1169" s="117" t="s">
        <v>140</v>
      </c>
      <c r="E1169" s="118" t="s">
        <v>149</v>
      </c>
      <c r="F1169" s="119" t="s">
        <v>441</v>
      </c>
      <c r="G1169" s="120" t="s">
        <v>96</v>
      </c>
      <c r="L1169" s="37" t="e">
        <v>#N/A</v>
      </c>
      <c r="N1169" s="4"/>
      <c r="O1169" s="4"/>
    </row>
    <row r="1170" spans="1:15">
      <c r="A1170" s="121" t="str">
        <f t="shared" si="160"/>
        <v>71080205010000</v>
      </c>
      <c r="B1170" s="115" t="s">
        <v>439</v>
      </c>
      <c r="C1170" s="116" t="s">
        <v>185</v>
      </c>
      <c r="D1170" s="117" t="s">
        <v>140</v>
      </c>
      <c r="E1170" s="118" t="s">
        <v>149</v>
      </c>
      <c r="F1170" s="119" t="s">
        <v>106</v>
      </c>
      <c r="G1170" s="120" t="s">
        <v>440</v>
      </c>
      <c r="L1170" s="37" t="s">
        <v>2</v>
      </c>
      <c r="N1170" s="4"/>
      <c r="O1170" s="4"/>
    </row>
    <row r="1171" spans="1:15" ht="30">
      <c r="A1171" s="121" t="str">
        <f t="shared" si="160"/>
        <v>71080205014511</v>
      </c>
      <c r="B1171" s="115" t="s">
        <v>439</v>
      </c>
      <c r="C1171" s="116" t="s">
        <v>185</v>
      </c>
      <c r="D1171" s="117" t="s">
        <v>140</v>
      </c>
      <c r="E1171" s="118" t="s">
        <v>149</v>
      </c>
      <c r="F1171" s="119" t="s">
        <v>106</v>
      </c>
      <c r="G1171" s="120">
        <v>4511</v>
      </c>
      <c r="L1171" s="37" t="s">
        <v>217</v>
      </c>
      <c r="M1171" s="38">
        <v>4511</v>
      </c>
      <c r="N1171" s="4"/>
      <c r="O1171" s="4"/>
    </row>
    <row r="1172" spans="1:15">
      <c r="A1172" s="121" t="str">
        <f t="shared" si="160"/>
        <v>71080205020000</v>
      </c>
      <c r="B1172" s="115" t="s">
        <v>439</v>
      </c>
      <c r="C1172" s="116" t="s">
        <v>185</v>
      </c>
      <c r="D1172" s="117" t="s">
        <v>140</v>
      </c>
      <c r="E1172" s="118" t="s">
        <v>149</v>
      </c>
      <c r="F1172" s="119" t="s">
        <v>140</v>
      </c>
      <c r="G1172" s="120" t="s">
        <v>440</v>
      </c>
      <c r="L1172" s="37" t="s">
        <v>3</v>
      </c>
      <c r="N1172" s="4"/>
      <c r="O1172" s="4"/>
    </row>
    <row r="1173" spans="1:15" ht="30">
      <c r="A1173" s="121" t="str">
        <f t="shared" si="160"/>
        <v>71080205024511</v>
      </c>
      <c r="B1173" s="115" t="s">
        <v>439</v>
      </c>
      <c r="C1173" s="116" t="s">
        <v>185</v>
      </c>
      <c r="D1173" s="117" t="s">
        <v>140</v>
      </c>
      <c r="E1173" s="118" t="s">
        <v>149</v>
      </c>
      <c r="F1173" s="119" t="s">
        <v>140</v>
      </c>
      <c r="G1173" s="120">
        <v>4511</v>
      </c>
      <c r="L1173" s="37" t="s">
        <v>217</v>
      </c>
      <c r="M1173" s="38">
        <v>4511</v>
      </c>
      <c r="N1173" s="4"/>
      <c r="O1173" s="4"/>
    </row>
    <row r="1174" spans="1:15">
      <c r="A1174" s="121" t="str">
        <f t="shared" si="160"/>
        <v>71080207000000</v>
      </c>
      <c r="B1174" s="115" t="s">
        <v>439</v>
      </c>
      <c r="C1174" s="116" t="s">
        <v>185</v>
      </c>
      <c r="D1174" s="117" t="s">
        <v>140</v>
      </c>
      <c r="E1174" s="118" t="s">
        <v>183</v>
      </c>
      <c r="F1174" s="119" t="s">
        <v>441</v>
      </c>
      <c r="G1174" s="120" t="s">
        <v>440</v>
      </c>
      <c r="L1174" s="37" t="s">
        <v>4</v>
      </c>
      <c r="N1174" s="4"/>
      <c r="O1174" s="4"/>
    </row>
    <row r="1175" spans="1:15">
      <c r="A1175" s="121" t="str">
        <f t="shared" si="160"/>
        <v>71080207000001</v>
      </c>
      <c r="B1175" s="115" t="s">
        <v>439</v>
      </c>
      <c r="C1175" s="116" t="s">
        <v>185</v>
      </c>
      <c r="D1175" s="117" t="s">
        <v>140</v>
      </c>
      <c r="E1175" s="118" t="s">
        <v>183</v>
      </c>
      <c r="F1175" s="119" t="s">
        <v>441</v>
      </c>
      <c r="G1175" s="120" t="s">
        <v>96</v>
      </c>
      <c r="L1175" s="37" t="e">
        <v>#N/A</v>
      </c>
      <c r="N1175" s="4"/>
      <c r="O1175" s="4"/>
    </row>
    <row r="1176" spans="1:15">
      <c r="A1176" s="121" t="str">
        <f t="shared" si="160"/>
        <v>71080207010000</v>
      </c>
      <c r="B1176" s="115" t="s">
        <v>439</v>
      </c>
      <c r="C1176" s="116" t="s">
        <v>185</v>
      </c>
      <c r="D1176" s="117" t="s">
        <v>140</v>
      </c>
      <c r="E1176" s="118" t="s">
        <v>183</v>
      </c>
      <c r="F1176" s="119" t="s">
        <v>106</v>
      </c>
      <c r="G1176" s="120" t="s">
        <v>440</v>
      </c>
      <c r="L1176" s="37" t="s">
        <v>5</v>
      </c>
      <c r="N1176" s="4"/>
      <c r="O1176" s="4"/>
    </row>
    <row r="1177" spans="1:15">
      <c r="A1177" s="121" t="str">
        <f t="shared" si="160"/>
        <v>71080207014239</v>
      </c>
      <c r="B1177" s="115" t="s">
        <v>439</v>
      </c>
      <c r="C1177" s="116" t="s">
        <v>185</v>
      </c>
      <c r="D1177" s="117" t="s">
        <v>140</v>
      </c>
      <c r="E1177" s="118" t="s">
        <v>183</v>
      </c>
      <c r="F1177" s="119" t="s">
        <v>106</v>
      </c>
      <c r="G1177" s="120">
        <v>4239</v>
      </c>
      <c r="L1177" s="37" t="s">
        <v>125</v>
      </c>
      <c r="M1177" s="38">
        <v>4239</v>
      </c>
      <c r="N1177" s="4"/>
      <c r="O1177" s="4"/>
    </row>
    <row r="1178" spans="1:15" ht="30">
      <c r="A1178" s="121" t="str">
        <f t="shared" si="160"/>
        <v>71080207014251</v>
      </c>
      <c r="B1178" s="115" t="s">
        <v>439</v>
      </c>
      <c r="C1178" s="116" t="s">
        <v>185</v>
      </c>
      <c r="D1178" s="117" t="s">
        <v>140</v>
      </c>
      <c r="E1178" s="118" t="s">
        <v>183</v>
      </c>
      <c r="F1178" s="119" t="s">
        <v>106</v>
      </c>
      <c r="G1178" s="120">
        <v>4251</v>
      </c>
      <c r="L1178" s="37" t="s">
        <v>142</v>
      </c>
      <c r="M1178" s="38">
        <v>4251</v>
      </c>
      <c r="N1178" s="4"/>
      <c r="O1178" s="4"/>
    </row>
    <row r="1179" spans="1:15">
      <c r="A1179" s="121" t="str">
        <f t="shared" si="160"/>
        <v>71080300000000</v>
      </c>
      <c r="B1179" s="115" t="s">
        <v>439</v>
      </c>
      <c r="C1179" s="116" t="s">
        <v>185</v>
      </c>
      <c r="D1179" s="117" t="s">
        <v>442</v>
      </c>
      <c r="E1179" s="118" t="s">
        <v>441</v>
      </c>
      <c r="F1179" s="119" t="s">
        <v>441</v>
      </c>
      <c r="G1179" s="120" t="s">
        <v>440</v>
      </c>
      <c r="L1179" s="37" t="s">
        <v>6</v>
      </c>
      <c r="N1179" s="4"/>
      <c r="O1179" s="4"/>
    </row>
    <row r="1180" spans="1:15">
      <c r="A1180" s="121" t="str">
        <f t="shared" si="160"/>
        <v>71080300000001</v>
      </c>
      <c r="B1180" s="115" t="s">
        <v>439</v>
      </c>
      <c r="C1180" s="116" t="s">
        <v>185</v>
      </c>
      <c r="D1180" s="117" t="s">
        <v>442</v>
      </c>
      <c r="E1180" s="118" t="s">
        <v>441</v>
      </c>
      <c r="F1180" s="119" t="s">
        <v>441</v>
      </c>
      <c r="G1180" s="120" t="s">
        <v>96</v>
      </c>
      <c r="L1180" s="37" t="e">
        <v>#N/A</v>
      </c>
      <c r="N1180" s="4"/>
      <c r="O1180" s="4"/>
    </row>
    <row r="1181" spans="1:15">
      <c r="A1181" s="121" t="str">
        <f t="shared" si="160"/>
        <v>71080301000000</v>
      </c>
      <c r="B1181" s="115" t="s">
        <v>439</v>
      </c>
      <c r="C1181" s="116" t="s">
        <v>185</v>
      </c>
      <c r="D1181" s="117" t="s">
        <v>442</v>
      </c>
      <c r="E1181" s="118" t="s">
        <v>106</v>
      </c>
      <c r="F1181" s="119" t="s">
        <v>441</v>
      </c>
      <c r="G1181" s="120" t="s">
        <v>440</v>
      </c>
      <c r="L1181" s="37" t="s">
        <v>7</v>
      </c>
      <c r="N1181" s="4"/>
      <c r="O1181" s="4"/>
    </row>
    <row r="1182" spans="1:15">
      <c r="A1182" s="121" t="str">
        <f t="shared" si="160"/>
        <v>71080301000001</v>
      </c>
      <c r="B1182" s="115" t="s">
        <v>439</v>
      </c>
      <c r="C1182" s="116" t="s">
        <v>185</v>
      </c>
      <c r="D1182" s="117" t="s">
        <v>442</v>
      </c>
      <c r="E1182" s="118" t="s">
        <v>106</v>
      </c>
      <c r="F1182" s="119" t="s">
        <v>441</v>
      </c>
      <c r="G1182" s="120" t="s">
        <v>96</v>
      </c>
      <c r="L1182" s="37" t="e">
        <v>#N/A</v>
      </c>
      <c r="N1182" s="4"/>
      <c r="O1182" s="4"/>
    </row>
    <row r="1183" spans="1:15">
      <c r="A1183" s="121" t="str">
        <f t="shared" si="160"/>
        <v>71080301010000</v>
      </c>
      <c r="B1183" s="115" t="s">
        <v>439</v>
      </c>
      <c r="C1183" s="116" t="s">
        <v>185</v>
      </c>
      <c r="D1183" s="117" t="s">
        <v>442</v>
      </c>
      <c r="E1183" s="118" t="s">
        <v>106</v>
      </c>
      <c r="F1183" s="119" t="s">
        <v>106</v>
      </c>
      <c r="G1183" s="120" t="s">
        <v>440</v>
      </c>
      <c r="L1183" s="37" t="s">
        <v>8</v>
      </c>
      <c r="N1183" s="4"/>
      <c r="O1183" s="4"/>
    </row>
    <row r="1184" spans="1:15">
      <c r="A1184" s="121" t="str">
        <f t="shared" si="160"/>
        <v>71080301014241</v>
      </c>
      <c r="B1184" s="115" t="s">
        <v>439</v>
      </c>
      <c r="C1184" s="116" t="s">
        <v>185</v>
      </c>
      <c r="D1184" s="117" t="s">
        <v>442</v>
      </c>
      <c r="E1184" s="118" t="s">
        <v>106</v>
      </c>
      <c r="F1184" s="119" t="s">
        <v>106</v>
      </c>
      <c r="G1184" s="120">
        <v>4241</v>
      </c>
      <c r="L1184" s="37" t="s">
        <v>396</v>
      </c>
      <c r="M1184" s="38">
        <v>4241</v>
      </c>
      <c r="N1184" s="4"/>
      <c r="O1184" s="4"/>
    </row>
    <row r="1185" spans="1:15">
      <c r="A1185" s="121" t="str">
        <f t="shared" si="160"/>
        <v>71080400000000</v>
      </c>
      <c r="B1185" s="115" t="s">
        <v>439</v>
      </c>
      <c r="C1185" s="116" t="s">
        <v>185</v>
      </c>
      <c r="D1185" s="117" t="s">
        <v>155</v>
      </c>
      <c r="E1185" s="118" t="s">
        <v>441</v>
      </c>
      <c r="F1185" s="119" t="s">
        <v>441</v>
      </c>
      <c r="G1185" s="120" t="s">
        <v>440</v>
      </c>
      <c r="L1185" s="37" t="s">
        <v>9</v>
      </c>
      <c r="N1185" s="4"/>
      <c r="O1185" s="4"/>
    </row>
    <row r="1186" spans="1:15">
      <c r="A1186" s="121" t="str">
        <f t="shared" si="160"/>
        <v>71080400000001</v>
      </c>
      <c r="B1186" s="115" t="s">
        <v>439</v>
      </c>
      <c r="C1186" s="116" t="s">
        <v>185</v>
      </c>
      <c r="D1186" s="117" t="s">
        <v>155</v>
      </c>
      <c r="E1186" s="118" t="s">
        <v>441</v>
      </c>
      <c r="F1186" s="119" t="s">
        <v>441</v>
      </c>
      <c r="G1186" s="120" t="s">
        <v>96</v>
      </c>
      <c r="L1186" s="37" t="e">
        <v>#N/A</v>
      </c>
      <c r="N1186" s="4"/>
      <c r="O1186" s="4"/>
    </row>
    <row r="1187" spans="1:15">
      <c r="A1187" s="121" t="str">
        <f t="shared" si="160"/>
        <v>71080403000000</v>
      </c>
      <c r="B1187" s="115" t="s">
        <v>439</v>
      </c>
      <c r="C1187" s="116" t="s">
        <v>185</v>
      </c>
      <c r="D1187" s="117" t="s">
        <v>155</v>
      </c>
      <c r="E1187" s="118" t="s">
        <v>442</v>
      </c>
      <c r="F1187" s="119" t="s">
        <v>441</v>
      </c>
      <c r="G1187" s="120" t="s">
        <v>440</v>
      </c>
      <c r="L1187" s="37" t="s">
        <v>10</v>
      </c>
      <c r="N1187" s="4"/>
      <c r="O1187" s="4"/>
    </row>
    <row r="1188" spans="1:15">
      <c r="A1188" s="121" t="str">
        <f t="shared" si="160"/>
        <v>71080403000001</v>
      </c>
      <c r="B1188" s="115" t="s">
        <v>439</v>
      </c>
      <c r="C1188" s="116" t="s">
        <v>185</v>
      </c>
      <c r="D1188" s="117" t="s">
        <v>155</v>
      </c>
      <c r="E1188" s="118" t="s">
        <v>442</v>
      </c>
      <c r="F1188" s="119" t="s">
        <v>441</v>
      </c>
      <c r="G1188" s="120" t="s">
        <v>96</v>
      </c>
      <c r="L1188" s="37" t="e">
        <v>#N/A</v>
      </c>
      <c r="N1188" s="4"/>
      <c r="O1188" s="4"/>
    </row>
    <row r="1189" spans="1:15">
      <c r="A1189" s="121" t="str">
        <f t="shared" si="160"/>
        <v>71080403010000</v>
      </c>
      <c r="B1189" s="115" t="s">
        <v>439</v>
      </c>
      <c r="C1189" s="116" t="s">
        <v>185</v>
      </c>
      <c r="D1189" s="117" t="s">
        <v>155</v>
      </c>
      <c r="E1189" s="118" t="s">
        <v>442</v>
      </c>
      <c r="F1189" s="119" t="s">
        <v>106</v>
      </c>
      <c r="G1189" s="120" t="s">
        <v>440</v>
      </c>
      <c r="L1189" s="37" t="s">
        <v>11</v>
      </c>
      <c r="N1189" s="4"/>
      <c r="O1189" s="4"/>
    </row>
    <row r="1190" spans="1:15" ht="30">
      <c r="A1190" s="121" t="str">
        <f t="shared" si="160"/>
        <v>71080403014819</v>
      </c>
      <c r="B1190" s="115" t="s">
        <v>439</v>
      </c>
      <c r="C1190" s="116" t="s">
        <v>185</v>
      </c>
      <c r="D1190" s="117" t="s">
        <v>155</v>
      </c>
      <c r="E1190" s="118" t="s">
        <v>442</v>
      </c>
      <c r="F1190" s="119" t="s">
        <v>106</v>
      </c>
      <c r="G1190" s="120">
        <v>4819</v>
      </c>
      <c r="L1190" s="37" t="s">
        <v>219</v>
      </c>
      <c r="M1190" s="38">
        <v>4819</v>
      </c>
      <c r="N1190" s="4"/>
      <c r="O1190" s="4"/>
    </row>
    <row r="1191" spans="1:15">
      <c r="A1191" s="121" t="str">
        <f t="shared" si="160"/>
        <v>71090101014239</v>
      </c>
      <c r="B1191" s="115" t="s">
        <v>439</v>
      </c>
      <c r="C1191" s="116" t="s">
        <v>187</v>
      </c>
      <c r="D1191" s="117" t="s">
        <v>106</v>
      </c>
      <c r="E1191" s="118" t="s">
        <v>106</v>
      </c>
      <c r="F1191" s="119" t="s">
        <v>106</v>
      </c>
      <c r="G1191" s="120">
        <v>4239</v>
      </c>
      <c r="L1191" s="37" t="s">
        <v>125</v>
      </c>
      <c r="M1191" s="38">
        <v>4239</v>
      </c>
      <c r="N1191" s="4"/>
      <c r="O1191" s="4"/>
    </row>
    <row r="1192" spans="1:15">
      <c r="A1192" s="121" t="str">
        <f t="shared" si="160"/>
        <v>71090101020000</v>
      </c>
      <c r="B1192" s="115" t="s">
        <v>439</v>
      </c>
      <c r="C1192" s="116" t="s">
        <v>187</v>
      </c>
      <c r="D1192" s="117" t="s">
        <v>106</v>
      </c>
      <c r="E1192" s="118" t="s">
        <v>106</v>
      </c>
      <c r="F1192" s="119" t="s">
        <v>140</v>
      </c>
      <c r="G1192" s="120" t="s">
        <v>440</v>
      </c>
      <c r="L1192" s="37" t="s">
        <v>12</v>
      </c>
      <c r="N1192" s="4"/>
      <c r="O1192" s="4"/>
    </row>
    <row r="1193" spans="1:15">
      <c r="A1193" s="121" t="str">
        <f t="shared" ref="A1193:A1256" si="161">CONCATENATE(B1193,C1193,D1193,E1193,F1193,G1193)</f>
        <v>71090101025129</v>
      </c>
      <c r="B1193" s="115" t="s">
        <v>439</v>
      </c>
      <c r="C1193" s="116" t="s">
        <v>187</v>
      </c>
      <c r="D1193" s="117" t="s">
        <v>106</v>
      </c>
      <c r="E1193" s="118" t="s">
        <v>106</v>
      </c>
      <c r="F1193" s="119" t="s">
        <v>140</v>
      </c>
      <c r="G1193" s="120">
        <v>5129</v>
      </c>
      <c r="L1193" s="37" t="s">
        <v>424</v>
      </c>
      <c r="M1193" s="38">
        <v>5129</v>
      </c>
      <c r="N1193" s="4"/>
      <c r="O1193" s="4"/>
    </row>
    <row r="1194" spans="1:15">
      <c r="A1194" s="121" t="str">
        <f t="shared" si="161"/>
        <v>71090101030000</v>
      </c>
      <c r="B1194" s="115" t="s">
        <v>439</v>
      </c>
      <c r="C1194" s="116" t="s">
        <v>187</v>
      </c>
      <c r="D1194" s="117" t="s">
        <v>106</v>
      </c>
      <c r="E1194" s="118" t="s">
        <v>106</v>
      </c>
      <c r="F1194" s="119" t="s">
        <v>442</v>
      </c>
      <c r="G1194" s="120" t="s">
        <v>440</v>
      </c>
      <c r="L1194" s="37" t="s">
        <v>13</v>
      </c>
      <c r="N1194" s="4"/>
      <c r="O1194" s="4"/>
    </row>
    <row r="1195" spans="1:15">
      <c r="A1195" s="121" t="str">
        <f t="shared" si="161"/>
        <v>71090101034239</v>
      </c>
      <c r="B1195" s="115" t="s">
        <v>439</v>
      </c>
      <c r="C1195" s="116" t="s">
        <v>187</v>
      </c>
      <c r="D1195" s="117" t="s">
        <v>106</v>
      </c>
      <c r="E1195" s="118" t="s">
        <v>106</v>
      </c>
      <c r="F1195" s="119" t="s">
        <v>442</v>
      </c>
      <c r="G1195" s="120">
        <v>4239</v>
      </c>
      <c r="L1195" s="37" t="s">
        <v>125</v>
      </c>
      <c r="M1195" s="38">
        <v>4239</v>
      </c>
      <c r="N1195" s="4"/>
      <c r="O1195" s="4"/>
    </row>
    <row r="1196" spans="1:15">
      <c r="A1196" s="121" t="str">
        <f t="shared" si="161"/>
        <v>71090102000000</v>
      </c>
      <c r="B1196" s="115" t="s">
        <v>439</v>
      </c>
      <c r="C1196" s="116" t="s">
        <v>187</v>
      </c>
      <c r="D1196" s="117" t="s">
        <v>106</v>
      </c>
      <c r="E1196" s="118" t="s">
        <v>140</v>
      </c>
      <c r="F1196" s="119" t="s">
        <v>441</v>
      </c>
      <c r="G1196" s="120" t="s">
        <v>440</v>
      </c>
      <c r="L1196" s="37" t="s">
        <v>14</v>
      </c>
      <c r="N1196" s="4"/>
      <c r="O1196" s="4"/>
    </row>
    <row r="1197" spans="1:15">
      <c r="A1197" s="121" t="str">
        <f t="shared" si="161"/>
        <v>71090102000001</v>
      </c>
      <c r="B1197" s="115" t="s">
        <v>439</v>
      </c>
      <c r="C1197" s="116" t="s">
        <v>187</v>
      </c>
      <c r="D1197" s="117" t="s">
        <v>106</v>
      </c>
      <c r="E1197" s="118" t="s">
        <v>140</v>
      </c>
      <c r="F1197" s="119" t="s">
        <v>441</v>
      </c>
      <c r="G1197" s="120" t="s">
        <v>96</v>
      </c>
      <c r="L1197" s="37" t="e">
        <v>#N/A</v>
      </c>
      <c r="N1197" s="4"/>
      <c r="O1197" s="4"/>
    </row>
    <row r="1198" spans="1:15">
      <c r="A1198" s="121" t="str">
        <f t="shared" si="161"/>
        <v>71090102010000</v>
      </c>
      <c r="B1198" s="115" t="s">
        <v>439</v>
      </c>
      <c r="C1198" s="116" t="s">
        <v>187</v>
      </c>
      <c r="D1198" s="117" t="s">
        <v>106</v>
      </c>
      <c r="E1198" s="118" t="s">
        <v>140</v>
      </c>
      <c r="F1198" s="119" t="s">
        <v>106</v>
      </c>
      <c r="G1198" s="120" t="s">
        <v>440</v>
      </c>
      <c r="L1198" s="37" t="s">
        <v>15</v>
      </c>
      <c r="N1198" s="4"/>
      <c r="O1198" s="4"/>
    </row>
    <row r="1199" spans="1:15">
      <c r="A1199" s="121" t="str">
        <f t="shared" si="161"/>
        <v>71090102014239</v>
      </c>
      <c r="B1199" s="115" t="s">
        <v>439</v>
      </c>
      <c r="C1199" s="116" t="s">
        <v>187</v>
      </c>
      <c r="D1199" s="117" t="s">
        <v>106</v>
      </c>
      <c r="E1199" s="118" t="s">
        <v>140</v>
      </c>
      <c r="F1199" s="119" t="s">
        <v>106</v>
      </c>
      <c r="G1199" s="120">
        <v>4239</v>
      </c>
      <c r="L1199" s="37" t="s">
        <v>125</v>
      </c>
      <c r="M1199" s="38">
        <v>4239</v>
      </c>
      <c r="N1199" s="4"/>
      <c r="O1199" s="4"/>
    </row>
    <row r="1200" spans="1:15">
      <c r="A1200" s="121" t="str">
        <f t="shared" si="161"/>
        <v>71090102020000</v>
      </c>
      <c r="B1200" s="115" t="s">
        <v>439</v>
      </c>
      <c r="C1200" s="116" t="s">
        <v>187</v>
      </c>
      <c r="D1200" s="117" t="s">
        <v>106</v>
      </c>
      <c r="E1200" s="118" t="s">
        <v>140</v>
      </c>
      <c r="F1200" s="119" t="s">
        <v>140</v>
      </c>
      <c r="G1200" s="120" t="s">
        <v>440</v>
      </c>
      <c r="L1200" s="37" t="s">
        <v>16</v>
      </c>
      <c r="N1200" s="4"/>
      <c r="O1200" s="4"/>
    </row>
    <row r="1201" spans="1:15">
      <c r="A1201" s="121" t="str">
        <f t="shared" si="161"/>
        <v>71090102024239</v>
      </c>
      <c r="B1201" s="115" t="s">
        <v>439</v>
      </c>
      <c r="C1201" s="116" t="s">
        <v>187</v>
      </c>
      <c r="D1201" s="117" t="s">
        <v>106</v>
      </c>
      <c r="E1201" s="118" t="s">
        <v>140</v>
      </c>
      <c r="F1201" s="119" t="s">
        <v>140</v>
      </c>
      <c r="G1201" s="120">
        <v>4239</v>
      </c>
      <c r="L1201" s="37" t="s">
        <v>125</v>
      </c>
      <c r="M1201" s="38">
        <v>4239</v>
      </c>
      <c r="N1201" s="4"/>
      <c r="O1201" s="4"/>
    </row>
    <row r="1202" spans="1:15">
      <c r="A1202" s="121" t="str">
        <f t="shared" si="161"/>
        <v>71090102030000</v>
      </c>
      <c r="B1202" s="115" t="s">
        <v>439</v>
      </c>
      <c r="C1202" s="116" t="s">
        <v>187</v>
      </c>
      <c r="D1202" s="117" t="s">
        <v>106</v>
      </c>
      <c r="E1202" s="118" t="s">
        <v>140</v>
      </c>
      <c r="F1202" s="119" t="s">
        <v>442</v>
      </c>
      <c r="G1202" s="120" t="s">
        <v>440</v>
      </c>
      <c r="L1202" s="37" t="s">
        <v>17</v>
      </c>
      <c r="N1202" s="4"/>
      <c r="O1202" s="4"/>
    </row>
    <row r="1203" spans="1:15">
      <c r="A1203" s="121" t="str">
        <f t="shared" si="161"/>
        <v>71090102034239</v>
      </c>
      <c r="B1203" s="115" t="s">
        <v>439</v>
      </c>
      <c r="C1203" s="116" t="s">
        <v>187</v>
      </c>
      <c r="D1203" s="117" t="s">
        <v>106</v>
      </c>
      <c r="E1203" s="118" t="s">
        <v>140</v>
      </c>
      <c r="F1203" s="119" t="s">
        <v>442</v>
      </c>
      <c r="G1203" s="120">
        <v>4239</v>
      </c>
      <c r="L1203" s="37" t="s">
        <v>125</v>
      </c>
      <c r="M1203" s="38">
        <v>4239</v>
      </c>
      <c r="N1203" s="4"/>
      <c r="O1203" s="4"/>
    </row>
    <row r="1204" spans="1:15">
      <c r="A1204" s="121" t="str">
        <f t="shared" si="161"/>
        <v>71090200000000</v>
      </c>
      <c r="B1204" s="115" t="s">
        <v>439</v>
      </c>
      <c r="C1204" s="116" t="s">
        <v>187</v>
      </c>
      <c r="D1204" s="117" t="s">
        <v>140</v>
      </c>
      <c r="E1204" s="118" t="s">
        <v>441</v>
      </c>
      <c r="F1204" s="119" t="s">
        <v>441</v>
      </c>
      <c r="G1204" s="120" t="s">
        <v>440</v>
      </c>
      <c r="L1204" s="37" t="s">
        <v>18</v>
      </c>
      <c r="N1204" s="4"/>
      <c r="O1204" s="4"/>
    </row>
    <row r="1205" spans="1:15">
      <c r="A1205" s="121" t="str">
        <f t="shared" si="161"/>
        <v>71090200000001</v>
      </c>
      <c r="B1205" s="115" t="s">
        <v>439</v>
      </c>
      <c r="C1205" s="116" t="s">
        <v>187</v>
      </c>
      <c r="D1205" s="117" t="s">
        <v>140</v>
      </c>
      <c r="E1205" s="118" t="s">
        <v>441</v>
      </c>
      <c r="F1205" s="119" t="s">
        <v>441</v>
      </c>
      <c r="G1205" s="120" t="s">
        <v>96</v>
      </c>
      <c r="L1205" s="37" t="e">
        <v>#N/A</v>
      </c>
      <c r="N1205" s="4"/>
      <c r="O1205" s="4"/>
    </row>
    <row r="1206" spans="1:15">
      <c r="A1206" s="121" t="str">
        <f t="shared" si="161"/>
        <v>71090201000000</v>
      </c>
      <c r="B1206" s="115" t="s">
        <v>439</v>
      </c>
      <c r="C1206" s="116" t="s">
        <v>187</v>
      </c>
      <c r="D1206" s="117" t="s">
        <v>140</v>
      </c>
      <c r="E1206" s="118" t="s">
        <v>106</v>
      </c>
      <c r="F1206" s="119" t="s">
        <v>441</v>
      </c>
      <c r="G1206" s="120" t="s">
        <v>440</v>
      </c>
      <c r="L1206" s="37" t="s">
        <v>19</v>
      </c>
      <c r="N1206" s="4"/>
      <c r="O1206" s="4"/>
    </row>
    <row r="1207" spans="1:15">
      <c r="A1207" s="121" t="str">
        <f t="shared" si="161"/>
        <v>71090201000001</v>
      </c>
      <c r="B1207" s="115" t="s">
        <v>439</v>
      </c>
      <c r="C1207" s="116" t="s">
        <v>187</v>
      </c>
      <c r="D1207" s="117" t="s">
        <v>140</v>
      </c>
      <c r="E1207" s="118" t="s">
        <v>106</v>
      </c>
      <c r="F1207" s="119" t="s">
        <v>441</v>
      </c>
      <c r="G1207" s="120" t="s">
        <v>96</v>
      </c>
      <c r="L1207" s="37" t="e">
        <v>#N/A</v>
      </c>
      <c r="N1207" s="4"/>
      <c r="O1207" s="4"/>
    </row>
    <row r="1208" spans="1:15">
      <c r="A1208" s="121" t="str">
        <f t="shared" si="161"/>
        <v>71090201010000</v>
      </c>
      <c r="B1208" s="115" t="s">
        <v>439</v>
      </c>
      <c r="C1208" s="116" t="s">
        <v>187</v>
      </c>
      <c r="D1208" s="117" t="s">
        <v>140</v>
      </c>
      <c r="E1208" s="118" t="s">
        <v>106</v>
      </c>
      <c r="F1208" s="119" t="s">
        <v>106</v>
      </c>
      <c r="G1208" s="120" t="s">
        <v>440</v>
      </c>
      <c r="L1208" s="37" t="s">
        <v>20</v>
      </c>
      <c r="N1208" s="4"/>
      <c r="O1208" s="4"/>
    </row>
    <row r="1209" spans="1:15">
      <c r="A1209" s="121" t="str">
        <f t="shared" si="161"/>
        <v>71090201014239</v>
      </c>
      <c r="B1209" s="115" t="s">
        <v>439</v>
      </c>
      <c r="C1209" s="116" t="s">
        <v>187</v>
      </c>
      <c r="D1209" s="117" t="s">
        <v>140</v>
      </c>
      <c r="E1209" s="118" t="s">
        <v>106</v>
      </c>
      <c r="F1209" s="119" t="s">
        <v>106</v>
      </c>
      <c r="G1209" s="120">
        <v>4239</v>
      </c>
      <c r="L1209" s="37" t="s">
        <v>125</v>
      </c>
      <c r="M1209" s="38">
        <v>4239</v>
      </c>
      <c r="N1209" s="4"/>
      <c r="O1209" s="4"/>
    </row>
    <row r="1210" spans="1:15">
      <c r="A1210" s="121" t="str">
        <f t="shared" si="161"/>
        <v>71090201020000</v>
      </c>
      <c r="B1210" s="115" t="s">
        <v>439</v>
      </c>
      <c r="C1210" s="116" t="s">
        <v>187</v>
      </c>
      <c r="D1210" s="117" t="s">
        <v>140</v>
      </c>
      <c r="E1210" s="118" t="s">
        <v>106</v>
      </c>
      <c r="F1210" s="119" t="s">
        <v>140</v>
      </c>
      <c r="G1210" s="120" t="s">
        <v>440</v>
      </c>
      <c r="L1210" s="37" t="s">
        <v>21</v>
      </c>
      <c r="N1210" s="4"/>
      <c r="O1210" s="4"/>
    </row>
    <row r="1211" spans="1:15">
      <c r="A1211" s="121" t="str">
        <f t="shared" si="161"/>
        <v>71090201024239</v>
      </c>
      <c r="B1211" s="115" t="s">
        <v>439</v>
      </c>
      <c r="C1211" s="116" t="s">
        <v>187</v>
      </c>
      <c r="D1211" s="117" t="s">
        <v>140</v>
      </c>
      <c r="E1211" s="118" t="s">
        <v>106</v>
      </c>
      <c r="F1211" s="119" t="s">
        <v>140</v>
      </c>
      <c r="G1211" s="120">
        <v>4239</v>
      </c>
      <c r="L1211" s="37" t="s">
        <v>125</v>
      </c>
      <c r="M1211" s="38">
        <v>4239</v>
      </c>
      <c r="N1211" s="4"/>
      <c r="O1211" s="4"/>
    </row>
    <row r="1212" spans="1:15">
      <c r="A1212" s="121" t="str">
        <f t="shared" si="161"/>
        <v>71090201030000</v>
      </c>
      <c r="B1212" s="115" t="s">
        <v>439</v>
      </c>
      <c r="C1212" s="116" t="s">
        <v>187</v>
      </c>
      <c r="D1212" s="117" t="s">
        <v>140</v>
      </c>
      <c r="E1212" s="118" t="s">
        <v>106</v>
      </c>
      <c r="F1212" s="119" t="s">
        <v>442</v>
      </c>
      <c r="G1212" s="120" t="s">
        <v>440</v>
      </c>
      <c r="L1212" s="37" t="s">
        <v>22</v>
      </c>
      <c r="N1212" s="4"/>
      <c r="O1212" s="4"/>
    </row>
    <row r="1213" spans="1:15">
      <c r="A1213" s="121" t="str">
        <f t="shared" si="161"/>
        <v>71090201034239</v>
      </c>
      <c r="B1213" s="115" t="s">
        <v>439</v>
      </c>
      <c r="C1213" s="116" t="s">
        <v>187</v>
      </c>
      <c r="D1213" s="117" t="s">
        <v>140</v>
      </c>
      <c r="E1213" s="118" t="s">
        <v>106</v>
      </c>
      <c r="F1213" s="119" t="s">
        <v>442</v>
      </c>
      <c r="G1213" s="120">
        <v>4239</v>
      </c>
      <c r="L1213" s="37" t="s">
        <v>125</v>
      </c>
      <c r="M1213" s="38">
        <v>4239</v>
      </c>
      <c r="N1213" s="4"/>
      <c r="O1213" s="4"/>
    </row>
    <row r="1214" spans="1:15">
      <c r="A1214" s="121" t="str">
        <f t="shared" si="161"/>
        <v>71090201040000</v>
      </c>
      <c r="B1214" s="115" t="s">
        <v>439</v>
      </c>
      <c r="C1214" s="116" t="s">
        <v>187</v>
      </c>
      <c r="D1214" s="117" t="s">
        <v>140</v>
      </c>
      <c r="E1214" s="118" t="s">
        <v>106</v>
      </c>
      <c r="F1214" s="119" t="s">
        <v>155</v>
      </c>
      <c r="G1214" s="120" t="s">
        <v>440</v>
      </c>
      <c r="L1214" s="37" t="s">
        <v>23</v>
      </c>
      <c r="N1214" s="4"/>
      <c r="O1214" s="4"/>
    </row>
    <row r="1215" spans="1:15">
      <c r="A1215" s="121" t="str">
        <f t="shared" si="161"/>
        <v>71090201044239</v>
      </c>
      <c r="B1215" s="115" t="s">
        <v>439</v>
      </c>
      <c r="C1215" s="116" t="s">
        <v>187</v>
      </c>
      <c r="D1215" s="117" t="s">
        <v>140</v>
      </c>
      <c r="E1215" s="118" t="s">
        <v>106</v>
      </c>
      <c r="F1215" s="119" t="s">
        <v>155</v>
      </c>
      <c r="G1215" s="120">
        <v>4239</v>
      </c>
      <c r="L1215" s="37" t="s">
        <v>125</v>
      </c>
      <c r="M1215" s="38">
        <v>4239</v>
      </c>
      <c r="N1215" s="4"/>
      <c r="O1215" s="4"/>
    </row>
    <row r="1216" spans="1:15">
      <c r="A1216" s="121" t="str">
        <f t="shared" si="161"/>
        <v>71090202000000</v>
      </c>
      <c r="B1216" s="115" t="s">
        <v>439</v>
      </c>
      <c r="C1216" s="116" t="s">
        <v>187</v>
      </c>
      <c r="D1216" s="117" t="s">
        <v>140</v>
      </c>
      <c r="E1216" s="118" t="s">
        <v>140</v>
      </c>
      <c r="F1216" s="119" t="s">
        <v>441</v>
      </c>
      <c r="G1216" s="120" t="s">
        <v>440</v>
      </c>
      <c r="L1216" s="37" t="s">
        <v>24</v>
      </c>
      <c r="N1216" s="4"/>
      <c r="O1216" s="4"/>
    </row>
    <row r="1217" spans="1:15">
      <c r="A1217" s="121" t="str">
        <f t="shared" si="161"/>
        <v>71090202000001</v>
      </c>
      <c r="B1217" s="115" t="s">
        <v>439</v>
      </c>
      <c r="C1217" s="116" t="s">
        <v>187</v>
      </c>
      <c r="D1217" s="117" t="s">
        <v>140</v>
      </c>
      <c r="E1217" s="118" t="s">
        <v>140</v>
      </c>
      <c r="F1217" s="119" t="s">
        <v>441</v>
      </c>
      <c r="G1217" s="120" t="s">
        <v>96</v>
      </c>
      <c r="L1217" s="37" t="e">
        <v>#N/A</v>
      </c>
      <c r="N1217" s="4"/>
      <c r="O1217" s="4"/>
    </row>
    <row r="1218" spans="1:15">
      <c r="A1218" s="121" t="str">
        <f t="shared" si="161"/>
        <v>71090202010000</v>
      </c>
      <c r="B1218" s="115" t="s">
        <v>439</v>
      </c>
      <c r="C1218" s="116" t="s">
        <v>187</v>
      </c>
      <c r="D1218" s="117" t="s">
        <v>140</v>
      </c>
      <c r="E1218" s="118" t="s">
        <v>140</v>
      </c>
      <c r="F1218" s="119" t="s">
        <v>106</v>
      </c>
      <c r="G1218" s="120" t="s">
        <v>440</v>
      </c>
      <c r="L1218" s="37" t="s">
        <v>25</v>
      </c>
      <c r="N1218" s="4"/>
      <c r="O1218" s="4"/>
    </row>
    <row r="1219" spans="1:15">
      <c r="A1219" s="121" t="str">
        <f t="shared" si="161"/>
        <v>71090202014239</v>
      </c>
      <c r="B1219" s="115" t="s">
        <v>439</v>
      </c>
      <c r="C1219" s="116" t="s">
        <v>187</v>
      </c>
      <c r="D1219" s="117" t="s">
        <v>140</v>
      </c>
      <c r="E1219" s="118" t="s">
        <v>140</v>
      </c>
      <c r="F1219" s="119" t="s">
        <v>106</v>
      </c>
      <c r="G1219" s="120">
        <v>4239</v>
      </c>
      <c r="L1219" s="37" t="s">
        <v>125</v>
      </c>
      <c r="M1219" s="38">
        <v>4239</v>
      </c>
      <c r="N1219" s="4"/>
      <c r="O1219" s="4"/>
    </row>
    <row r="1220" spans="1:15">
      <c r="A1220" s="121" t="str">
        <f t="shared" si="161"/>
        <v>71090202020000</v>
      </c>
      <c r="B1220" s="115" t="s">
        <v>439</v>
      </c>
      <c r="C1220" s="116" t="s">
        <v>187</v>
      </c>
      <c r="D1220" s="117" t="s">
        <v>140</v>
      </c>
      <c r="E1220" s="118" t="s">
        <v>140</v>
      </c>
      <c r="F1220" s="119" t="s">
        <v>140</v>
      </c>
      <c r="G1220" s="120" t="s">
        <v>440</v>
      </c>
      <c r="L1220" s="37" t="s">
        <v>26</v>
      </c>
      <c r="N1220" s="4"/>
      <c r="O1220" s="4"/>
    </row>
    <row r="1221" spans="1:15">
      <c r="A1221" s="121" t="str">
        <f t="shared" si="161"/>
        <v>71090202024239</v>
      </c>
      <c r="B1221" s="115" t="s">
        <v>439</v>
      </c>
      <c r="C1221" s="116" t="s">
        <v>187</v>
      </c>
      <c r="D1221" s="117" t="s">
        <v>140</v>
      </c>
      <c r="E1221" s="118" t="s">
        <v>140</v>
      </c>
      <c r="F1221" s="119" t="s">
        <v>140</v>
      </c>
      <c r="G1221" s="120">
        <v>4239</v>
      </c>
      <c r="L1221" s="37" t="s">
        <v>125</v>
      </c>
      <c r="M1221" s="38">
        <v>4239</v>
      </c>
      <c r="N1221" s="4"/>
      <c r="O1221" s="4"/>
    </row>
    <row r="1222" spans="1:15">
      <c r="A1222" s="121" t="str">
        <f t="shared" si="161"/>
        <v>71090202030000</v>
      </c>
      <c r="B1222" s="115" t="s">
        <v>439</v>
      </c>
      <c r="C1222" s="116" t="s">
        <v>187</v>
      </c>
      <c r="D1222" s="117" t="s">
        <v>140</v>
      </c>
      <c r="E1222" s="118" t="s">
        <v>140</v>
      </c>
      <c r="F1222" s="119" t="s">
        <v>442</v>
      </c>
      <c r="G1222" s="120" t="s">
        <v>440</v>
      </c>
      <c r="L1222" s="37" t="s">
        <v>27</v>
      </c>
      <c r="N1222" s="4"/>
      <c r="O1222" s="4"/>
    </row>
    <row r="1223" spans="1:15">
      <c r="A1223" s="121" t="str">
        <f t="shared" si="161"/>
        <v>71090202034239</v>
      </c>
      <c r="B1223" s="115" t="s">
        <v>439</v>
      </c>
      <c r="C1223" s="116" t="s">
        <v>187</v>
      </c>
      <c r="D1223" s="117" t="s">
        <v>140</v>
      </c>
      <c r="E1223" s="118" t="s">
        <v>140</v>
      </c>
      <c r="F1223" s="119" t="s">
        <v>442</v>
      </c>
      <c r="G1223" s="120">
        <v>4239</v>
      </c>
      <c r="L1223" s="37" t="s">
        <v>125</v>
      </c>
      <c r="M1223" s="38">
        <v>4239</v>
      </c>
      <c r="N1223" s="4"/>
      <c r="O1223" s="4"/>
    </row>
    <row r="1224" spans="1:15">
      <c r="A1224" s="121" t="str">
        <f t="shared" si="161"/>
        <v>71090202040000</v>
      </c>
      <c r="B1224" s="115" t="s">
        <v>439</v>
      </c>
      <c r="C1224" s="116" t="s">
        <v>187</v>
      </c>
      <c r="D1224" s="117" t="s">
        <v>140</v>
      </c>
      <c r="E1224" s="118" t="s">
        <v>140</v>
      </c>
      <c r="F1224" s="119" t="s">
        <v>155</v>
      </c>
      <c r="G1224" s="120" t="s">
        <v>440</v>
      </c>
      <c r="L1224" s="37" t="s">
        <v>28</v>
      </c>
      <c r="N1224" s="4"/>
      <c r="O1224" s="4"/>
    </row>
    <row r="1225" spans="1:15">
      <c r="A1225" s="121" t="str">
        <f t="shared" si="161"/>
        <v>71090202044239</v>
      </c>
      <c r="B1225" s="115" t="s">
        <v>439</v>
      </c>
      <c r="C1225" s="116" t="s">
        <v>187</v>
      </c>
      <c r="D1225" s="117" t="s">
        <v>140</v>
      </c>
      <c r="E1225" s="118" t="s">
        <v>140</v>
      </c>
      <c r="F1225" s="119" t="s">
        <v>155</v>
      </c>
      <c r="G1225" s="120">
        <v>4239</v>
      </c>
      <c r="L1225" s="37" t="s">
        <v>125</v>
      </c>
      <c r="M1225" s="38">
        <v>4239</v>
      </c>
      <c r="N1225" s="4"/>
      <c r="O1225" s="4"/>
    </row>
    <row r="1226" spans="1:15">
      <c r="A1226" s="121" t="str">
        <f t="shared" si="161"/>
        <v>71090501014239</v>
      </c>
      <c r="B1226" s="115" t="s">
        <v>439</v>
      </c>
      <c r="C1226" s="116" t="s">
        <v>187</v>
      </c>
      <c r="D1226" s="117" t="s">
        <v>149</v>
      </c>
      <c r="E1226" s="118" t="s">
        <v>106</v>
      </c>
      <c r="F1226" s="119" t="s">
        <v>106</v>
      </c>
      <c r="G1226" s="120">
        <v>4239</v>
      </c>
      <c r="L1226" s="37" t="s">
        <v>125</v>
      </c>
      <c r="M1226" s="38">
        <v>4239</v>
      </c>
      <c r="N1226" s="4"/>
      <c r="O1226" s="4"/>
    </row>
    <row r="1227" spans="1:15">
      <c r="A1227" s="121" t="str">
        <f t="shared" si="161"/>
        <v>71090501015122</v>
      </c>
      <c r="B1227" s="115" t="s">
        <v>439</v>
      </c>
      <c r="C1227" s="116" t="s">
        <v>187</v>
      </c>
      <c r="D1227" s="117" t="s">
        <v>149</v>
      </c>
      <c r="E1227" s="118" t="s">
        <v>106</v>
      </c>
      <c r="F1227" s="119" t="s">
        <v>106</v>
      </c>
      <c r="G1227" s="120">
        <v>5122</v>
      </c>
      <c r="L1227" s="37" t="s">
        <v>332</v>
      </c>
      <c r="M1227" s="38">
        <v>5122</v>
      </c>
      <c r="N1227" s="4"/>
      <c r="O1227" s="4"/>
    </row>
    <row r="1228" spans="1:15">
      <c r="A1228" s="121" t="str">
        <f t="shared" si="161"/>
        <v>71090501020000</v>
      </c>
      <c r="B1228" s="115" t="s">
        <v>439</v>
      </c>
      <c r="C1228" s="116" t="s">
        <v>187</v>
      </c>
      <c r="D1228" s="117" t="s">
        <v>149</v>
      </c>
      <c r="E1228" s="118" t="s">
        <v>106</v>
      </c>
      <c r="F1228" s="119" t="s">
        <v>140</v>
      </c>
      <c r="G1228" s="120" t="s">
        <v>440</v>
      </c>
      <c r="L1228" s="37" t="s">
        <v>29</v>
      </c>
      <c r="N1228" s="4"/>
      <c r="O1228" s="4"/>
    </row>
    <row r="1229" spans="1:15" ht="30">
      <c r="A1229" s="121" t="str">
        <f t="shared" si="161"/>
        <v>71090501025113</v>
      </c>
      <c r="B1229" s="115" t="s">
        <v>439</v>
      </c>
      <c r="C1229" s="116" t="s">
        <v>187</v>
      </c>
      <c r="D1229" s="117" t="s">
        <v>149</v>
      </c>
      <c r="E1229" s="118" t="s">
        <v>106</v>
      </c>
      <c r="F1229" s="119" t="s">
        <v>140</v>
      </c>
      <c r="G1229" s="120">
        <v>5113</v>
      </c>
      <c r="L1229" s="37" t="s">
        <v>174</v>
      </c>
      <c r="M1229" s="38">
        <v>5113</v>
      </c>
      <c r="N1229" s="4"/>
      <c r="O1229" s="4"/>
    </row>
    <row r="1230" spans="1:15">
      <c r="A1230" s="121" t="str">
        <f t="shared" si="161"/>
        <v>71090501030000</v>
      </c>
      <c r="B1230" s="115" t="s">
        <v>439</v>
      </c>
      <c r="C1230" s="116" t="s">
        <v>187</v>
      </c>
      <c r="D1230" s="117" t="s">
        <v>149</v>
      </c>
      <c r="E1230" s="118" t="s">
        <v>106</v>
      </c>
      <c r="F1230" s="119" t="s">
        <v>442</v>
      </c>
      <c r="G1230" s="120" t="s">
        <v>440</v>
      </c>
      <c r="L1230" s="37" t="s">
        <v>30</v>
      </c>
      <c r="N1230" s="4"/>
      <c r="O1230" s="4"/>
    </row>
    <row r="1231" spans="1:15">
      <c r="A1231" s="121" t="str">
        <f t="shared" si="161"/>
        <v>71090501034239</v>
      </c>
      <c r="B1231" s="115" t="s">
        <v>439</v>
      </c>
      <c r="C1231" s="116" t="s">
        <v>187</v>
      </c>
      <c r="D1231" s="117" t="s">
        <v>149</v>
      </c>
      <c r="E1231" s="118" t="s">
        <v>106</v>
      </c>
      <c r="F1231" s="119" t="s">
        <v>442</v>
      </c>
      <c r="G1231" s="120">
        <v>4239</v>
      </c>
      <c r="L1231" s="37" t="s">
        <v>125</v>
      </c>
      <c r="M1231" s="38">
        <v>4239</v>
      </c>
      <c r="N1231" s="4"/>
      <c r="O1231" s="4"/>
    </row>
    <row r="1232" spans="1:15">
      <c r="A1232" s="121" t="str">
        <f t="shared" si="161"/>
        <v>71090501040000</v>
      </c>
      <c r="B1232" s="115" t="s">
        <v>439</v>
      </c>
      <c r="C1232" s="116" t="s">
        <v>187</v>
      </c>
      <c r="D1232" s="117" t="s">
        <v>149</v>
      </c>
      <c r="E1232" s="118" t="s">
        <v>106</v>
      </c>
      <c r="F1232" s="119" t="s">
        <v>155</v>
      </c>
      <c r="G1232" s="120" t="s">
        <v>440</v>
      </c>
      <c r="L1232" s="37" t="s">
        <v>31</v>
      </c>
      <c r="N1232" s="4"/>
      <c r="O1232" s="4"/>
    </row>
    <row r="1233" spans="1:15">
      <c r="A1233" s="121" t="str">
        <f t="shared" si="161"/>
        <v>71090501044239</v>
      </c>
      <c r="B1233" s="115" t="s">
        <v>439</v>
      </c>
      <c r="C1233" s="116" t="s">
        <v>187</v>
      </c>
      <c r="D1233" s="117" t="s">
        <v>149</v>
      </c>
      <c r="E1233" s="118" t="s">
        <v>106</v>
      </c>
      <c r="F1233" s="119" t="s">
        <v>155</v>
      </c>
      <c r="G1233" s="120">
        <v>4239</v>
      </c>
      <c r="L1233" s="37" t="s">
        <v>125</v>
      </c>
      <c r="M1233" s="38">
        <v>4239</v>
      </c>
      <c r="N1233" s="4"/>
      <c r="O1233" s="4"/>
    </row>
    <row r="1234" spans="1:15">
      <c r="A1234" s="121" t="str">
        <f t="shared" si="161"/>
        <v>71090501050000</v>
      </c>
      <c r="B1234" s="115" t="s">
        <v>439</v>
      </c>
      <c r="C1234" s="116" t="s">
        <v>187</v>
      </c>
      <c r="D1234" s="117" t="s">
        <v>149</v>
      </c>
      <c r="E1234" s="118" t="s">
        <v>106</v>
      </c>
      <c r="F1234" s="119" t="s">
        <v>149</v>
      </c>
      <c r="G1234" s="120" t="s">
        <v>440</v>
      </c>
      <c r="L1234" s="37" t="s">
        <v>32</v>
      </c>
      <c r="N1234" s="4"/>
      <c r="O1234" s="4"/>
    </row>
    <row r="1235" spans="1:15" ht="30">
      <c r="A1235" s="121" t="str">
        <f t="shared" si="161"/>
        <v>71090501054819</v>
      </c>
      <c r="B1235" s="115" t="s">
        <v>439</v>
      </c>
      <c r="C1235" s="116" t="s">
        <v>187</v>
      </c>
      <c r="D1235" s="117" t="s">
        <v>149</v>
      </c>
      <c r="E1235" s="118" t="s">
        <v>106</v>
      </c>
      <c r="F1235" s="119" t="s">
        <v>149</v>
      </c>
      <c r="G1235" s="120">
        <v>4819</v>
      </c>
      <c r="L1235" s="37" t="s">
        <v>219</v>
      </c>
      <c r="M1235" s="38">
        <v>4819</v>
      </c>
      <c r="N1235" s="4"/>
      <c r="O1235" s="4"/>
    </row>
    <row r="1236" spans="1:15">
      <c r="A1236" s="121" t="str">
        <f t="shared" si="161"/>
        <v>71090501055129</v>
      </c>
      <c r="B1236" s="115" t="s">
        <v>439</v>
      </c>
      <c r="C1236" s="116" t="s">
        <v>187</v>
      </c>
      <c r="D1236" s="117" t="s">
        <v>149</v>
      </c>
      <c r="E1236" s="118" t="s">
        <v>106</v>
      </c>
      <c r="F1236" s="119" t="s">
        <v>149</v>
      </c>
      <c r="G1236" s="120">
        <v>5129</v>
      </c>
      <c r="L1236" s="37" t="s">
        <v>424</v>
      </c>
      <c r="M1236" s="38">
        <v>5129</v>
      </c>
      <c r="N1236" s="4"/>
      <c r="O1236" s="4"/>
    </row>
    <row r="1237" spans="1:15" ht="30">
      <c r="A1237" s="121" t="str">
        <f t="shared" si="161"/>
        <v>71090601015113</v>
      </c>
      <c r="B1237" s="115" t="s">
        <v>439</v>
      </c>
      <c r="C1237" s="116" t="s">
        <v>187</v>
      </c>
      <c r="D1237" s="117" t="s">
        <v>157</v>
      </c>
      <c r="E1237" s="118" t="s">
        <v>106</v>
      </c>
      <c r="F1237" s="119" t="s">
        <v>106</v>
      </c>
      <c r="G1237" s="120">
        <v>5113</v>
      </c>
      <c r="L1237" s="37" t="s">
        <v>174</v>
      </c>
      <c r="M1237" s="38">
        <v>5113</v>
      </c>
      <c r="N1237" s="4"/>
      <c r="O1237" s="4"/>
    </row>
    <row r="1238" spans="1:15">
      <c r="A1238" s="121" t="str">
        <f t="shared" si="161"/>
        <v>71090601020000</v>
      </c>
      <c r="B1238" s="115" t="s">
        <v>439</v>
      </c>
      <c r="C1238" s="116" t="s">
        <v>187</v>
      </c>
      <c r="D1238" s="117" t="s">
        <v>157</v>
      </c>
      <c r="E1238" s="118" t="s">
        <v>106</v>
      </c>
      <c r="F1238" s="119" t="s">
        <v>140</v>
      </c>
      <c r="G1238" s="120" t="s">
        <v>440</v>
      </c>
      <c r="L1238" s="37" t="s">
        <v>33</v>
      </c>
      <c r="N1238" s="4"/>
      <c r="O1238" s="4"/>
    </row>
    <row r="1239" spans="1:15">
      <c r="A1239" s="121" t="str">
        <f t="shared" si="161"/>
        <v>71090601024639</v>
      </c>
      <c r="B1239" s="115" t="s">
        <v>439</v>
      </c>
      <c r="C1239" s="116" t="s">
        <v>187</v>
      </c>
      <c r="D1239" s="117" t="s">
        <v>157</v>
      </c>
      <c r="E1239" s="118" t="s">
        <v>106</v>
      </c>
      <c r="F1239" s="119" t="s">
        <v>140</v>
      </c>
      <c r="G1239" s="120">
        <v>4639</v>
      </c>
      <c r="L1239" s="37" t="s">
        <v>167</v>
      </c>
      <c r="M1239" s="38">
        <v>4639</v>
      </c>
      <c r="N1239" s="4"/>
      <c r="O1239" s="4"/>
    </row>
    <row r="1240" spans="1:15">
      <c r="A1240" s="121" t="str">
        <f t="shared" si="161"/>
        <v>71090601030000</v>
      </c>
      <c r="B1240" s="115" t="s">
        <v>439</v>
      </c>
      <c r="C1240" s="116" t="s">
        <v>187</v>
      </c>
      <c r="D1240" s="117" t="s">
        <v>157</v>
      </c>
      <c r="E1240" s="118" t="s">
        <v>106</v>
      </c>
      <c r="F1240" s="119" t="s">
        <v>442</v>
      </c>
      <c r="G1240" s="120" t="s">
        <v>440</v>
      </c>
      <c r="L1240" s="37" t="s">
        <v>34</v>
      </c>
      <c r="N1240" s="4"/>
      <c r="O1240" s="4"/>
    </row>
    <row r="1241" spans="1:15">
      <c r="A1241" s="121" t="str">
        <f t="shared" si="161"/>
        <v>71090601034639</v>
      </c>
      <c r="B1241" s="115" t="s">
        <v>439</v>
      </c>
      <c r="C1241" s="116" t="s">
        <v>187</v>
      </c>
      <c r="D1241" s="117" t="s">
        <v>157</v>
      </c>
      <c r="E1241" s="118" t="s">
        <v>106</v>
      </c>
      <c r="F1241" s="119" t="s">
        <v>442</v>
      </c>
      <c r="G1241" s="120">
        <v>4639</v>
      </c>
      <c r="L1241" s="37" t="s">
        <v>167</v>
      </c>
      <c r="M1241" s="38">
        <v>4639</v>
      </c>
      <c r="N1241" s="4"/>
      <c r="O1241" s="4"/>
    </row>
    <row r="1242" spans="1:15">
      <c r="A1242" s="121" t="str">
        <f t="shared" si="161"/>
        <v>71090601040000</v>
      </c>
      <c r="B1242" s="115" t="s">
        <v>439</v>
      </c>
      <c r="C1242" s="116" t="s">
        <v>187</v>
      </c>
      <c r="D1242" s="117" t="s">
        <v>157</v>
      </c>
      <c r="E1242" s="118" t="s">
        <v>106</v>
      </c>
      <c r="F1242" s="119" t="s">
        <v>155</v>
      </c>
      <c r="G1242" s="120" t="s">
        <v>440</v>
      </c>
      <c r="L1242" s="37" t="s">
        <v>35</v>
      </c>
      <c r="N1242" s="4"/>
      <c r="O1242" s="4"/>
    </row>
    <row r="1243" spans="1:15" ht="30">
      <c r="A1243" s="121" t="str">
        <f t="shared" si="161"/>
        <v>71090601045113</v>
      </c>
      <c r="B1243" s="115" t="s">
        <v>439</v>
      </c>
      <c r="C1243" s="116" t="s">
        <v>187</v>
      </c>
      <c r="D1243" s="117" t="s">
        <v>157</v>
      </c>
      <c r="E1243" s="118" t="s">
        <v>106</v>
      </c>
      <c r="F1243" s="119" t="s">
        <v>155</v>
      </c>
      <c r="G1243" s="120">
        <v>5113</v>
      </c>
      <c r="L1243" s="37" t="s">
        <v>174</v>
      </c>
      <c r="M1243" s="38">
        <v>5113</v>
      </c>
      <c r="N1243" s="4"/>
      <c r="O1243" s="4"/>
    </row>
    <row r="1244" spans="1:15">
      <c r="A1244" s="121" t="str">
        <f t="shared" si="161"/>
        <v>71090601050000</v>
      </c>
      <c r="B1244" s="115" t="s">
        <v>439</v>
      </c>
      <c r="C1244" s="116" t="s">
        <v>187</v>
      </c>
      <c r="D1244" s="117" t="s">
        <v>157</v>
      </c>
      <c r="E1244" s="118" t="s">
        <v>106</v>
      </c>
      <c r="F1244" s="119" t="s">
        <v>149</v>
      </c>
      <c r="G1244" s="120" t="s">
        <v>440</v>
      </c>
      <c r="L1244" s="37" t="s">
        <v>36</v>
      </c>
      <c r="N1244" s="4"/>
      <c r="O1244" s="4"/>
    </row>
    <row r="1245" spans="1:15">
      <c r="A1245" s="121" t="str">
        <f t="shared" si="161"/>
        <v>71090601054239</v>
      </c>
      <c r="B1245" s="115" t="s">
        <v>439</v>
      </c>
      <c r="C1245" s="116" t="s">
        <v>187</v>
      </c>
      <c r="D1245" s="117" t="s">
        <v>157</v>
      </c>
      <c r="E1245" s="118" t="s">
        <v>106</v>
      </c>
      <c r="F1245" s="119" t="s">
        <v>149</v>
      </c>
      <c r="G1245" s="120">
        <v>4239</v>
      </c>
      <c r="L1245" s="37" t="s">
        <v>125</v>
      </c>
      <c r="M1245" s="38">
        <v>4239</v>
      </c>
      <c r="N1245" s="4"/>
      <c r="O1245" s="4"/>
    </row>
    <row r="1246" spans="1:15">
      <c r="A1246" s="121" t="str">
        <f t="shared" si="161"/>
        <v>71100701014239</v>
      </c>
      <c r="B1246" s="115" t="s">
        <v>439</v>
      </c>
      <c r="C1246" s="116" t="s">
        <v>189</v>
      </c>
      <c r="D1246" s="117" t="s">
        <v>183</v>
      </c>
      <c r="E1246" s="118" t="s">
        <v>106</v>
      </c>
      <c r="F1246" s="119" t="s">
        <v>106</v>
      </c>
      <c r="G1246" s="120">
        <v>4239</v>
      </c>
      <c r="L1246" s="37" t="s">
        <v>125</v>
      </c>
      <c r="M1246" s="38">
        <v>4239</v>
      </c>
      <c r="N1246" s="4"/>
      <c r="O1246" s="4"/>
    </row>
    <row r="1247" spans="1:15">
      <c r="A1247" s="121" t="str">
        <f t="shared" si="161"/>
        <v>71100701014639</v>
      </c>
      <c r="B1247" s="115" t="s">
        <v>439</v>
      </c>
      <c r="C1247" s="116" t="s">
        <v>189</v>
      </c>
      <c r="D1247" s="117" t="s">
        <v>183</v>
      </c>
      <c r="E1247" s="118" t="s">
        <v>106</v>
      </c>
      <c r="F1247" s="119" t="s">
        <v>106</v>
      </c>
      <c r="G1247" s="120">
        <v>4639</v>
      </c>
      <c r="L1247" s="37" t="s">
        <v>167</v>
      </c>
      <c r="M1247" s="38">
        <v>4639</v>
      </c>
      <c r="N1247" s="4"/>
      <c r="O1247" s="4"/>
    </row>
    <row r="1248" spans="1:15">
      <c r="A1248" s="121" t="str">
        <f t="shared" si="161"/>
        <v>71100701034216</v>
      </c>
      <c r="B1248" s="115" t="s">
        <v>439</v>
      </c>
      <c r="C1248" s="116" t="s">
        <v>189</v>
      </c>
      <c r="D1248" s="117" t="s">
        <v>183</v>
      </c>
      <c r="E1248" s="118" t="s">
        <v>106</v>
      </c>
      <c r="F1248" s="119" t="s">
        <v>442</v>
      </c>
      <c r="G1248" s="120">
        <v>4216</v>
      </c>
      <c r="L1248" s="37" t="s">
        <v>118</v>
      </c>
      <c r="M1248" s="38">
        <v>4216</v>
      </c>
      <c r="N1248" s="4"/>
      <c r="O1248" s="4"/>
    </row>
    <row r="1249" spans="1:15">
      <c r="A1249" s="121" t="str">
        <f t="shared" si="161"/>
        <v>71100701034239</v>
      </c>
      <c r="B1249" s="115" t="s">
        <v>439</v>
      </c>
      <c r="C1249" s="116" t="s">
        <v>189</v>
      </c>
      <c r="D1249" s="117" t="s">
        <v>183</v>
      </c>
      <c r="E1249" s="118" t="s">
        <v>106</v>
      </c>
      <c r="F1249" s="119" t="s">
        <v>442</v>
      </c>
      <c r="G1249" s="120">
        <v>4239</v>
      </c>
      <c r="L1249" s="37" t="s">
        <v>125</v>
      </c>
      <c r="M1249" s="38">
        <v>4239</v>
      </c>
      <c r="N1249" s="4"/>
      <c r="O1249" s="4"/>
    </row>
    <row r="1250" spans="1:15" ht="30">
      <c r="A1250" s="121" t="str">
        <f t="shared" si="161"/>
        <v>71100701034819</v>
      </c>
      <c r="B1250" s="115" t="s">
        <v>439</v>
      </c>
      <c r="C1250" s="116" t="s">
        <v>189</v>
      </c>
      <c r="D1250" s="117" t="s">
        <v>183</v>
      </c>
      <c r="E1250" s="118" t="s">
        <v>106</v>
      </c>
      <c r="F1250" s="119" t="s">
        <v>442</v>
      </c>
      <c r="G1250" s="120">
        <v>4819</v>
      </c>
      <c r="L1250" s="37" t="s">
        <v>219</v>
      </c>
      <c r="M1250" s="38">
        <v>4819</v>
      </c>
      <c r="N1250" s="4"/>
      <c r="O1250" s="4"/>
    </row>
    <row r="1251" spans="1:15">
      <c r="A1251" s="121" t="str">
        <f t="shared" si="161"/>
        <v>71100701044239</v>
      </c>
      <c r="B1251" s="115" t="s">
        <v>439</v>
      </c>
      <c r="C1251" s="116" t="s">
        <v>189</v>
      </c>
      <c r="D1251" s="117" t="s">
        <v>183</v>
      </c>
      <c r="E1251" s="118" t="s">
        <v>106</v>
      </c>
      <c r="F1251" s="119" t="s">
        <v>155</v>
      </c>
      <c r="G1251" s="120">
        <v>4239</v>
      </c>
      <c r="L1251" s="37" t="s">
        <v>125</v>
      </c>
      <c r="M1251" s="38">
        <v>4239</v>
      </c>
      <c r="N1251" s="4"/>
      <c r="O1251" s="4"/>
    </row>
    <row r="1252" spans="1:15">
      <c r="A1252" s="121" t="str">
        <f t="shared" si="161"/>
        <v>71100701044269</v>
      </c>
      <c r="B1252" s="115" t="s">
        <v>439</v>
      </c>
      <c r="C1252" s="116" t="s">
        <v>189</v>
      </c>
      <c r="D1252" s="117" t="s">
        <v>183</v>
      </c>
      <c r="E1252" s="118" t="s">
        <v>106</v>
      </c>
      <c r="F1252" s="119" t="s">
        <v>155</v>
      </c>
      <c r="G1252" s="120">
        <v>4269</v>
      </c>
      <c r="L1252" s="37" t="s">
        <v>240</v>
      </c>
      <c r="M1252" s="38">
        <v>4269</v>
      </c>
      <c r="N1252" s="4"/>
      <c r="O1252" s="4"/>
    </row>
    <row r="1253" spans="1:15" ht="30">
      <c r="A1253" s="121" t="str">
        <f t="shared" si="161"/>
        <v>71100701044521</v>
      </c>
      <c r="B1253" s="115" t="s">
        <v>439</v>
      </c>
      <c r="C1253" s="116" t="s">
        <v>189</v>
      </c>
      <c r="D1253" s="117" t="s">
        <v>183</v>
      </c>
      <c r="E1253" s="118" t="s">
        <v>106</v>
      </c>
      <c r="F1253" s="119" t="s">
        <v>155</v>
      </c>
      <c r="G1253" s="120">
        <v>4521</v>
      </c>
      <c r="L1253" s="37" t="s">
        <v>267</v>
      </c>
      <c r="M1253" s="38">
        <v>4521</v>
      </c>
      <c r="N1253" s="4"/>
      <c r="O1253" s="4"/>
    </row>
    <row r="1254" spans="1:15">
      <c r="A1254" s="121" t="str">
        <f t="shared" si="161"/>
        <v>71100701044639</v>
      </c>
      <c r="B1254" s="115" t="s">
        <v>439</v>
      </c>
      <c r="C1254" s="116" t="s">
        <v>189</v>
      </c>
      <c r="D1254" s="117" t="s">
        <v>183</v>
      </c>
      <c r="E1254" s="118" t="s">
        <v>106</v>
      </c>
      <c r="F1254" s="119" t="s">
        <v>155</v>
      </c>
      <c r="G1254" s="120">
        <v>4639</v>
      </c>
      <c r="L1254" s="37" t="s">
        <v>167</v>
      </c>
      <c r="M1254" s="38">
        <v>4639</v>
      </c>
      <c r="N1254" s="4"/>
      <c r="O1254" s="4"/>
    </row>
    <row r="1255" spans="1:15">
      <c r="A1255" s="121" t="str">
        <f t="shared" si="161"/>
        <v>71100701050000</v>
      </c>
      <c r="B1255" s="115" t="s">
        <v>439</v>
      </c>
      <c r="C1255" s="116" t="s">
        <v>189</v>
      </c>
      <c r="D1255" s="117" t="s">
        <v>183</v>
      </c>
      <c r="E1255" s="118" t="s">
        <v>106</v>
      </c>
      <c r="F1255" s="119" t="s">
        <v>149</v>
      </c>
      <c r="G1255" s="120" t="s">
        <v>440</v>
      </c>
      <c r="L1255" s="37" t="s">
        <v>37</v>
      </c>
      <c r="N1255" s="4"/>
      <c r="O1255" s="4"/>
    </row>
    <row r="1256" spans="1:15" ht="30">
      <c r="A1256" s="121" t="str">
        <f t="shared" si="161"/>
        <v>71100701054819</v>
      </c>
      <c r="B1256" s="115" t="s">
        <v>439</v>
      </c>
      <c r="C1256" s="116" t="s">
        <v>189</v>
      </c>
      <c r="D1256" s="117" t="s">
        <v>183</v>
      </c>
      <c r="E1256" s="118" t="s">
        <v>106</v>
      </c>
      <c r="F1256" s="119" t="s">
        <v>149</v>
      </c>
      <c r="G1256" s="120">
        <v>4819</v>
      </c>
      <c r="L1256" s="37" t="s">
        <v>219</v>
      </c>
      <c r="M1256" s="38">
        <v>4819</v>
      </c>
      <c r="N1256" s="4"/>
      <c r="O1256" s="4"/>
    </row>
    <row r="1257" spans="1:15">
      <c r="A1257" s="121" t="str">
        <f t="shared" ref="A1257:A1272" si="162">CONCATENATE(B1257,C1257,D1257,E1257,F1257,G1257)</f>
        <v>71100901014216</v>
      </c>
      <c r="B1257" s="115" t="s">
        <v>439</v>
      </c>
      <c r="C1257" s="116" t="s">
        <v>189</v>
      </c>
      <c r="D1257" s="117" t="s">
        <v>187</v>
      </c>
      <c r="E1257" s="118" t="s">
        <v>106</v>
      </c>
      <c r="F1257" s="119" t="s">
        <v>106</v>
      </c>
      <c r="G1257" s="120">
        <v>4216</v>
      </c>
      <c r="L1257" s="37" t="s">
        <v>118</v>
      </c>
      <c r="M1257" s="38">
        <v>4216</v>
      </c>
      <c r="N1257" s="4"/>
      <c r="O1257" s="4"/>
    </row>
    <row r="1258" spans="1:15" ht="30">
      <c r="A1258" s="121" t="str">
        <f t="shared" si="162"/>
        <v>71100901014252</v>
      </c>
      <c r="B1258" s="115" t="s">
        <v>439</v>
      </c>
      <c r="C1258" s="116" t="s">
        <v>189</v>
      </c>
      <c r="D1258" s="117" t="s">
        <v>187</v>
      </c>
      <c r="E1258" s="118" t="s">
        <v>106</v>
      </c>
      <c r="F1258" s="119" t="s">
        <v>106</v>
      </c>
      <c r="G1258" s="120">
        <v>4252</v>
      </c>
      <c r="L1258" s="37" t="s">
        <v>127</v>
      </c>
      <c r="M1258" s="38">
        <v>4252</v>
      </c>
      <c r="N1258" s="4"/>
      <c r="O1258" s="4"/>
    </row>
    <row r="1259" spans="1:15">
      <c r="A1259" s="121" t="str">
        <f t="shared" si="162"/>
        <v>71100901014264</v>
      </c>
      <c r="B1259" s="115" t="s">
        <v>439</v>
      </c>
      <c r="C1259" s="116" t="s">
        <v>189</v>
      </c>
      <c r="D1259" s="117" t="s">
        <v>187</v>
      </c>
      <c r="E1259" s="118" t="s">
        <v>106</v>
      </c>
      <c r="F1259" s="119" t="s">
        <v>106</v>
      </c>
      <c r="G1259" s="120">
        <v>4264</v>
      </c>
      <c r="L1259" s="37" t="s">
        <v>129</v>
      </c>
      <c r="M1259" s="38">
        <v>4264</v>
      </c>
      <c r="N1259" s="4"/>
      <c r="O1259" s="4"/>
    </row>
    <row r="1260" spans="1:15">
      <c r="A1260" s="121" t="str">
        <f t="shared" si="162"/>
        <v>71100901014267</v>
      </c>
      <c r="B1260" s="115" t="s">
        <v>439</v>
      </c>
      <c r="C1260" s="116" t="s">
        <v>189</v>
      </c>
      <c r="D1260" s="117" t="s">
        <v>187</v>
      </c>
      <c r="E1260" s="118" t="s">
        <v>106</v>
      </c>
      <c r="F1260" s="119" t="s">
        <v>106</v>
      </c>
      <c r="G1260" s="120">
        <v>4267</v>
      </c>
      <c r="L1260" s="37" t="s">
        <v>130</v>
      </c>
      <c r="M1260" s="38">
        <v>4267</v>
      </c>
      <c r="N1260" s="4"/>
      <c r="O1260" s="4"/>
    </row>
    <row r="1261" spans="1:15">
      <c r="A1261" s="121" t="str">
        <f t="shared" si="162"/>
        <v>71100901014861</v>
      </c>
      <c r="B1261" s="115" t="s">
        <v>439</v>
      </c>
      <c r="C1261" s="116" t="s">
        <v>189</v>
      </c>
      <c r="D1261" s="117" t="s">
        <v>187</v>
      </c>
      <c r="E1261" s="118" t="s">
        <v>106</v>
      </c>
      <c r="F1261" s="119" t="s">
        <v>106</v>
      </c>
      <c r="G1261" s="120">
        <v>4861</v>
      </c>
      <c r="L1261" s="37" t="s">
        <v>134</v>
      </c>
      <c r="M1261" s="38">
        <v>4861</v>
      </c>
      <c r="N1261" s="4"/>
      <c r="O1261" s="4"/>
    </row>
    <row r="1262" spans="1:15">
      <c r="A1262" s="121" t="str">
        <f t="shared" si="162"/>
        <v>71100901015122</v>
      </c>
      <c r="B1262" s="115" t="s">
        <v>439</v>
      </c>
      <c r="C1262" s="116" t="s">
        <v>189</v>
      </c>
      <c r="D1262" s="117" t="s">
        <v>187</v>
      </c>
      <c r="E1262" s="118" t="s">
        <v>106</v>
      </c>
      <c r="F1262" s="119" t="s">
        <v>106</v>
      </c>
      <c r="G1262" s="120">
        <v>5122</v>
      </c>
      <c r="L1262" s="37" t="s">
        <v>332</v>
      </c>
      <c r="M1262" s="38">
        <v>5122</v>
      </c>
      <c r="N1262" s="4"/>
      <c r="O1262" s="4"/>
    </row>
    <row r="1263" spans="1:15">
      <c r="A1263" s="121" t="str">
        <f t="shared" si="162"/>
        <v>71100902010000</v>
      </c>
      <c r="B1263" s="115" t="s">
        <v>439</v>
      </c>
      <c r="C1263" s="116" t="s">
        <v>189</v>
      </c>
      <c r="D1263" s="117" t="s">
        <v>187</v>
      </c>
      <c r="E1263" s="118" t="s">
        <v>140</v>
      </c>
      <c r="F1263" s="119" t="s">
        <v>106</v>
      </c>
      <c r="G1263" s="120" t="s">
        <v>440</v>
      </c>
      <c r="L1263" s="37" t="s">
        <v>38</v>
      </c>
      <c r="N1263" s="4"/>
      <c r="O1263" s="4"/>
    </row>
    <row r="1264" spans="1:15">
      <c r="A1264" s="121" t="str">
        <f t="shared" si="162"/>
        <v>71100902014729</v>
      </c>
      <c r="B1264" s="115" t="s">
        <v>439</v>
      </c>
      <c r="C1264" s="116" t="s">
        <v>189</v>
      </c>
      <c r="D1264" s="117" t="s">
        <v>187</v>
      </c>
      <c r="E1264" s="118" t="s">
        <v>140</v>
      </c>
      <c r="F1264" s="119" t="s">
        <v>106</v>
      </c>
      <c r="G1264" s="120">
        <v>4729</v>
      </c>
      <c r="L1264" s="37" t="s">
        <v>348</v>
      </c>
      <c r="M1264" s="38">
        <v>4729</v>
      </c>
      <c r="N1264" s="4"/>
      <c r="O1264" s="4"/>
    </row>
    <row r="1265" spans="1:15">
      <c r="A1265" s="121" t="str">
        <f t="shared" si="162"/>
        <v>71110000000000</v>
      </c>
      <c r="B1265" s="115" t="s">
        <v>439</v>
      </c>
      <c r="C1265" s="116" t="s">
        <v>104</v>
      </c>
      <c r="D1265" s="117" t="s">
        <v>441</v>
      </c>
      <c r="E1265" s="118" t="s">
        <v>441</v>
      </c>
      <c r="F1265" s="119" t="s">
        <v>441</v>
      </c>
      <c r="G1265" s="120" t="s">
        <v>440</v>
      </c>
      <c r="L1265" s="37" t="s">
        <v>39</v>
      </c>
      <c r="N1265" s="4"/>
      <c r="O1265" s="4"/>
    </row>
    <row r="1266" spans="1:15">
      <c r="A1266" s="121" t="str">
        <f t="shared" si="162"/>
        <v>71110000000001</v>
      </c>
      <c r="B1266" s="115" t="s">
        <v>439</v>
      </c>
      <c r="C1266" s="116" t="s">
        <v>104</v>
      </c>
      <c r="D1266" s="117" t="s">
        <v>441</v>
      </c>
      <c r="E1266" s="118" t="s">
        <v>441</v>
      </c>
      <c r="F1266" s="119" t="s">
        <v>441</v>
      </c>
      <c r="G1266" s="120" t="s">
        <v>96</v>
      </c>
      <c r="L1266" s="37" t="e">
        <v>#N/A</v>
      </c>
      <c r="N1266" s="4"/>
      <c r="O1266" s="4"/>
    </row>
    <row r="1267" spans="1:15">
      <c r="A1267" s="121" t="str">
        <f t="shared" si="162"/>
        <v>71110100000000</v>
      </c>
      <c r="B1267" s="115" t="s">
        <v>439</v>
      </c>
      <c r="C1267" s="116" t="s">
        <v>104</v>
      </c>
      <c r="D1267" s="117" t="s">
        <v>106</v>
      </c>
      <c r="E1267" s="118" t="s">
        <v>441</v>
      </c>
      <c r="F1267" s="119" t="s">
        <v>441</v>
      </c>
      <c r="G1267" s="120" t="s">
        <v>440</v>
      </c>
      <c r="L1267" s="37" t="s">
        <v>40</v>
      </c>
      <c r="N1267" s="4"/>
      <c r="O1267" s="4"/>
    </row>
    <row r="1268" spans="1:15">
      <c r="A1268" s="121" t="str">
        <f t="shared" si="162"/>
        <v>71110100000001</v>
      </c>
      <c r="B1268" s="115" t="s">
        <v>439</v>
      </c>
      <c r="C1268" s="116" t="s">
        <v>104</v>
      </c>
      <c r="D1268" s="117" t="s">
        <v>106</v>
      </c>
      <c r="E1268" s="118" t="s">
        <v>441</v>
      </c>
      <c r="F1268" s="119" t="s">
        <v>441</v>
      </c>
      <c r="G1268" s="120" t="s">
        <v>96</v>
      </c>
      <c r="L1268" s="37" t="e">
        <v>#N/A</v>
      </c>
      <c r="N1268" s="4"/>
      <c r="O1268" s="4"/>
    </row>
    <row r="1269" spans="1:15">
      <c r="A1269" s="121" t="str">
        <f t="shared" si="162"/>
        <v>71110102000000</v>
      </c>
      <c r="B1269" s="115" t="s">
        <v>439</v>
      </c>
      <c r="C1269" s="116" t="s">
        <v>104</v>
      </c>
      <c r="D1269" s="117" t="s">
        <v>106</v>
      </c>
      <c r="E1269" s="118" t="s">
        <v>140</v>
      </c>
      <c r="F1269" s="119" t="s">
        <v>441</v>
      </c>
      <c r="G1269" s="120" t="s">
        <v>440</v>
      </c>
      <c r="L1269" s="37" t="s">
        <v>41</v>
      </c>
      <c r="N1269" s="4"/>
      <c r="O1269" s="4"/>
    </row>
    <row r="1270" spans="1:15">
      <c r="A1270" s="121" t="str">
        <f t="shared" si="162"/>
        <v>71110102000001</v>
      </c>
      <c r="B1270" s="115" t="s">
        <v>439</v>
      </c>
      <c r="C1270" s="116" t="s">
        <v>104</v>
      </c>
      <c r="D1270" s="117" t="s">
        <v>106</v>
      </c>
      <c r="E1270" s="118" t="s">
        <v>140</v>
      </c>
      <c r="F1270" s="119" t="s">
        <v>441</v>
      </c>
      <c r="G1270" s="120" t="s">
        <v>96</v>
      </c>
      <c r="L1270" s="37" t="e">
        <v>#N/A</v>
      </c>
      <c r="N1270" s="4"/>
      <c r="O1270" s="4"/>
    </row>
    <row r="1271" spans="1:15">
      <c r="A1271" s="121" t="str">
        <f t="shared" si="162"/>
        <v>71110102004891</v>
      </c>
      <c r="B1271" s="115" t="s">
        <v>439</v>
      </c>
      <c r="C1271" s="116" t="s">
        <v>104</v>
      </c>
      <c r="D1271" s="117" t="s">
        <v>106</v>
      </c>
      <c r="E1271" s="118" t="s">
        <v>140</v>
      </c>
      <c r="F1271" s="119" t="s">
        <v>441</v>
      </c>
      <c r="G1271" s="120">
        <v>4891</v>
      </c>
      <c r="L1271" s="37" t="s">
        <v>416</v>
      </c>
      <c r="M1271" s="38">
        <v>4891</v>
      </c>
      <c r="N1271" s="4"/>
      <c r="O1271" s="4"/>
    </row>
    <row r="1272" spans="1:15">
      <c r="A1272" s="121" t="str">
        <f t="shared" si="162"/>
        <v>7111010200x</v>
      </c>
      <c r="B1272" s="115" t="s">
        <v>439</v>
      </c>
      <c r="C1272" s="116" t="s">
        <v>104</v>
      </c>
      <c r="D1272" s="117" t="s">
        <v>106</v>
      </c>
      <c r="E1272" s="118" t="s">
        <v>140</v>
      </c>
      <c r="F1272" s="119" t="s">
        <v>441</v>
      </c>
      <c r="G1272" s="120" t="s">
        <v>361</v>
      </c>
      <c r="L1272" s="37" t="e">
        <v>#NAME?</v>
      </c>
      <c r="M1272" s="38" t="s">
        <v>361</v>
      </c>
      <c r="N1272" s="4"/>
      <c r="O1272" s="4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H424" sqref="A424:XFD42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85546875" style="38" customWidth="1"/>
    <col min="15" max="15" width="14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595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6" customHeight="1">
      <c r="A7" s="121" t="s">
        <v>490</v>
      </c>
      <c r="H7" s="412" t="s">
        <v>859</v>
      </c>
      <c r="I7" s="412"/>
      <c r="J7" s="412"/>
      <c r="K7" s="412"/>
      <c r="L7" s="412"/>
      <c r="M7" s="412"/>
      <c r="N7" s="412"/>
      <c r="O7" s="412"/>
      <c r="P7" s="41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31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/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>
        <v>0</v>
      </c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>O219+P219</f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>
        <v>0</v>
      </c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7" customHeight="1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35.25" customHeight="1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>
        <v>0</v>
      </c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/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>
        <v>0</v>
      </c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30.75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>
        <v>0</v>
      </c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753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34.5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>
        <v>0</v>
      </c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34.5" customHeight="1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>
        <v>0</v>
      </c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3.5" customHeight="1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7" customHeight="1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>
        <v>0</v>
      </c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72"/>
  <sheetViews>
    <sheetView view="pageBreakPreview" topLeftCell="H1" zoomScaleSheetLayoutView="100" workbookViewId="0">
      <selection activeCell="L10" sqref="L10:L11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140625" style="38" customWidth="1"/>
    <col min="15" max="15" width="13.5703125" style="38" customWidth="1"/>
    <col min="16" max="16" width="13.5703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596</v>
      </c>
      <c r="O5" s="423"/>
      <c r="P5" s="423"/>
    </row>
    <row r="6" spans="1:22" ht="19.5" customHeight="1">
      <c r="A6" s="235" t="s">
        <v>721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6.75" customHeight="1">
      <c r="A7" s="121" t="s">
        <v>490</v>
      </c>
      <c r="H7" s="412" t="s">
        <v>860</v>
      </c>
      <c r="I7" s="412"/>
      <c r="J7" s="412"/>
      <c r="K7" s="412"/>
      <c r="L7" s="412"/>
      <c r="M7" s="412"/>
      <c r="N7" s="412"/>
      <c r="O7" s="412"/>
      <c r="P7" s="412"/>
    </row>
    <row r="8" spans="1:22" ht="11.25" customHeight="1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>
        <v>0</v>
      </c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/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>
        <v>0</v>
      </c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>
        <v>0</v>
      </c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>
        <v>0</v>
      </c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30.75" customHeight="1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>
        <v>0</v>
      </c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 ht="18" customHeight="1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>
        <v>0</v>
      </c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/>
      <c r="P462" s="305"/>
      <c r="Q462" s="160"/>
      <c r="R462" s="160"/>
      <c r="S462" s="345"/>
      <c r="T462" s="160"/>
      <c r="U462" s="160"/>
      <c r="V462" s="160"/>
    </row>
    <row r="463" spans="1:22" ht="19.5" customHeight="1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/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40.5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7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>
        <v>0</v>
      </c>
      <c r="Q712" s="160"/>
      <c r="R712" s="160"/>
      <c r="S712" s="345"/>
      <c r="T712" s="160"/>
      <c r="U712" s="160"/>
      <c r="V712" s="160"/>
    </row>
    <row r="713" spans="1:22" ht="19.5" customHeight="1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 ht="19.5" customHeight="1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7" customHeight="1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>
        <v>0</v>
      </c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51" customHeight="1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8.5" customHeight="1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>
        <v>0</v>
      </c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 ht="0.75" customHeight="1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L10" sqref="L10:L11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855468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2.7109375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597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12" t="s">
        <v>861</v>
      </c>
      <c r="I7" s="412"/>
      <c r="J7" s="412"/>
      <c r="K7" s="412"/>
      <c r="L7" s="412"/>
      <c r="M7" s="412"/>
      <c r="N7" s="412"/>
      <c r="O7" s="412"/>
      <c r="P7" s="41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 ht="20.2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 ht="20.2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32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 ht="19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 ht="19.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/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8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>
        <v>0</v>
      </c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7.25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>
        <v>0</v>
      </c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>
        <v>0</v>
      </c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33" customHeight="1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5"/>
      <c r="T461" s="160"/>
      <c r="U461" s="160"/>
      <c r="V461" s="160"/>
    </row>
    <row r="462" spans="1:22" s="114" customFormat="1" ht="20.25" customHeight="1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57"/>
      <c r="P462" s="305"/>
      <c r="Q462" s="160"/>
      <c r="R462" s="160"/>
      <c r="S462" s="345"/>
      <c r="T462" s="160"/>
      <c r="U462" s="160"/>
      <c r="V462" s="160"/>
    </row>
    <row r="463" spans="1:22" ht="19.5" customHeight="1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30.75" customHeight="1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 ht="21.75" customHeigh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32.25" customHeight="1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753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72"/>
  <sheetViews>
    <sheetView view="pageBreakPreview" topLeftCell="H1" zoomScale="110" zoomScaleNormal="120" zoomScaleSheetLayoutView="110" workbookViewId="0">
      <selection activeCell="L10" sqref="L10:L11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793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12" t="s">
        <v>862</v>
      </c>
      <c r="I7" s="412"/>
      <c r="J7" s="412"/>
      <c r="K7" s="412"/>
      <c r="L7" s="412"/>
      <c r="M7" s="412"/>
      <c r="N7" s="412"/>
      <c r="O7" s="412"/>
      <c r="P7" s="41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1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/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/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/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/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/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31.5" customHeight="1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>
        <v>0</v>
      </c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40.5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851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8" spans="12:12" s="4" customFormat="1">
      <c r="L778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7" spans="12:12" s="4" customFormat="1">
      <c r="L787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2" spans="12:12" s="4" customFormat="1">
      <c r="L802" s="37"/>
    </row>
    <row r="803" spans="12:12" s="4" customFormat="1">
      <c r="L803" s="37"/>
    </row>
    <row r="805" spans="12:12" s="4" customFormat="1">
      <c r="L805" s="37"/>
    </row>
    <row r="807" spans="12:12" s="4" customFormat="1">
      <c r="L807" s="37"/>
    </row>
    <row r="808" spans="12:12" s="4" customFormat="1">
      <c r="L808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3" spans="12:12" s="4" customFormat="1">
      <c r="L813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7" spans="12:12" s="4" customFormat="1">
      <c r="L827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2" spans="12:12" s="4" customFormat="1">
      <c r="L842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5" spans="12:12" s="4" customFormat="1">
      <c r="L855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8" spans="12:12" s="4" customFormat="1">
      <c r="L918" s="37"/>
    </row>
    <row r="919" spans="12:12" s="4" customFormat="1">
      <c r="L919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1" spans="12:12" s="4" customFormat="1">
      <c r="L951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8" spans="12:12" s="4" customFormat="1">
      <c r="L958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9" spans="12:12" s="4" customFormat="1">
      <c r="L979" s="37"/>
    </row>
    <row r="980" spans="12:12" s="4" customFormat="1">
      <c r="L980" s="37"/>
    </row>
    <row r="982" spans="12:12" s="4" customFormat="1">
      <c r="L982" s="37"/>
    </row>
    <row r="983" spans="12:12" s="4" customFormat="1">
      <c r="L983" s="37"/>
    </row>
    <row r="984" spans="12:12" s="4" customFormat="1">
      <c r="L984" s="37"/>
    </row>
    <row r="986" spans="12:12" s="4" customFormat="1">
      <c r="L986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7" spans="12:12" s="4" customFormat="1">
      <c r="L1007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3" spans="12:12" s="4" customFormat="1">
      <c r="L1013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4" spans="12:12" s="4" customFormat="1">
      <c r="L1044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1" spans="12:12" s="4" customFormat="1">
      <c r="L1051" s="37"/>
    </row>
    <row r="1052" spans="12:12" s="4" customFormat="1">
      <c r="L1052" s="37"/>
    </row>
    <row r="1053" spans="12:12" s="4" customFormat="1">
      <c r="L1053" s="37"/>
    </row>
    <row r="1055" spans="12:12" s="4" customFormat="1">
      <c r="L1055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1" spans="12:12" s="4" customFormat="1">
      <c r="L1071" s="37"/>
    </row>
    <row r="1072" spans="12:12" s="4" customFormat="1">
      <c r="L1072" s="37"/>
    </row>
    <row r="1074" spans="12:12" s="4" customFormat="1">
      <c r="L1074" s="37"/>
    </row>
    <row r="1075" spans="12:12" s="4" customFormat="1">
      <c r="L1075" s="37"/>
    </row>
    <row r="1076" spans="12:12" s="4" customFormat="1">
      <c r="L1076" s="37"/>
    </row>
    <row r="1078" spans="12:12" s="4" customFormat="1">
      <c r="L1078" s="37"/>
    </row>
    <row r="1079" spans="12:12" s="4" customFormat="1">
      <c r="L1079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9" spans="12:12" s="4" customFormat="1">
      <c r="L1099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3" spans="12:12" s="4" customFormat="1">
      <c r="L1113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2" spans="12:12" s="4" customFormat="1">
      <c r="L1122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7" spans="12:12" s="4" customFormat="1">
      <c r="L1137" s="37"/>
    </row>
    <row r="1138" spans="12:12" s="4" customFormat="1">
      <c r="L1138" s="37"/>
    </row>
    <row r="1140" spans="12:12" s="4" customFormat="1">
      <c r="L1140" s="37"/>
    </row>
    <row r="1142" spans="12:12" s="4" customFormat="1">
      <c r="L1142" s="37"/>
    </row>
    <row r="1143" spans="12:12" s="4" customFormat="1">
      <c r="L1143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8" spans="12:12" s="4" customFormat="1">
      <c r="L1148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2" spans="12:12" s="4" customFormat="1">
      <c r="L1162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7" spans="12:12" s="4" customFormat="1">
      <c r="L1177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90" spans="12:12" s="4" customFormat="1">
      <c r="L1190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3" spans="12:12" s="4" customFormat="1">
      <c r="L1253" s="37"/>
    </row>
    <row r="1254" spans="12:12" s="4" customFormat="1">
      <c r="L1254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70" spans="12:12" s="4" customFormat="1">
      <c r="L1270" s="37"/>
    </row>
    <row r="1271" spans="12:12" s="4" customFormat="1">
      <c r="L1271" s="37"/>
    </row>
    <row r="1272" spans="12:12" s="4" customFormat="1">
      <c r="L1272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70"/>
  <sheetViews>
    <sheetView view="pageBreakPreview" topLeftCell="H1" zoomScale="110" zoomScaleNormal="120" zoomScaleSheetLayoutView="110" workbookViewId="0">
      <selection activeCell="L10" sqref="L10:L11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22"/>
      <c r="L1" s="422"/>
      <c r="M1" s="422"/>
      <c r="N1" s="361" t="s">
        <v>720</v>
      </c>
      <c r="O1" s="361"/>
      <c r="P1" s="361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22"/>
      <c r="L2" s="422"/>
      <c r="M2" s="422"/>
      <c r="N2" s="361" t="s">
        <v>598</v>
      </c>
      <c r="O2" s="361"/>
      <c r="P2" s="361"/>
    </row>
    <row r="3" spans="1:22">
      <c r="A3" s="4"/>
      <c r="B3" s="235"/>
      <c r="C3" s="4"/>
      <c r="D3" s="236"/>
      <c r="E3" s="236"/>
      <c r="F3" s="236" t="s">
        <v>760</v>
      </c>
      <c r="G3" s="236"/>
      <c r="H3" s="236"/>
      <c r="I3" s="4"/>
      <c r="J3" s="4"/>
      <c r="K3" s="422"/>
      <c r="L3" s="422"/>
      <c r="M3" s="422"/>
      <c r="N3" s="361" t="s">
        <v>869</v>
      </c>
      <c r="O3" s="361"/>
      <c r="P3" s="361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22"/>
      <c r="L4" s="422"/>
      <c r="M4" s="422"/>
      <c r="N4" s="361" t="s">
        <v>868</v>
      </c>
      <c r="O4" s="361"/>
      <c r="P4" s="361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22"/>
      <c r="L5" s="422"/>
      <c r="M5" s="422"/>
      <c r="N5" s="423" t="s">
        <v>765</v>
      </c>
      <c r="O5" s="423"/>
      <c r="P5" s="423"/>
    </row>
    <row r="6" spans="1:22">
      <c r="A6" s="235" t="s">
        <v>721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412" t="s">
        <v>863</v>
      </c>
      <c r="I7" s="412"/>
      <c r="J7" s="412"/>
      <c r="K7" s="412"/>
      <c r="L7" s="412"/>
      <c r="M7" s="412"/>
      <c r="N7" s="412"/>
      <c r="O7" s="412"/>
      <c r="P7" s="41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21" t="s">
        <v>97</v>
      </c>
      <c r="P9" s="421"/>
    </row>
    <row r="10" spans="1:22" ht="46.5" customHeight="1">
      <c r="A10" s="122"/>
      <c r="H10" s="385" t="s">
        <v>98</v>
      </c>
      <c r="I10" s="385" t="s">
        <v>99</v>
      </c>
      <c r="J10" s="388" t="s">
        <v>100</v>
      </c>
      <c r="K10" s="388" t="s">
        <v>101</v>
      </c>
      <c r="L10" s="391" t="s">
        <v>102</v>
      </c>
      <c r="M10" s="394" t="s">
        <v>103</v>
      </c>
      <c r="N10" s="367" t="s">
        <v>374</v>
      </c>
      <c r="O10" s="419" t="s">
        <v>375</v>
      </c>
      <c r="P10" s="419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386"/>
      <c r="I11" s="386"/>
      <c r="J11" s="389"/>
      <c r="K11" s="389"/>
      <c r="L11" s="392"/>
      <c r="M11" s="395"/>
      <c r="N11" s="367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600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4"/>
      <c r="I13" s="156"/>
      <c r="J13" s="157"/>
      <c r="K13" s="157"/>
      <c r="L13" s="158" t="s">
        <v>105</v>
      </c>
      <c r="M13" s="171"/>
      <c r="N13" s="159">
        <f>O13+P13-O767</f>
        <v>0</v>
      </c>
      <c r="O13" s="159">
        <f>+O14+O109+O141+O319+O406+O476+O489+O574+O669+O759</f>
        <v>0</v>
      </c>
      <c r="P13" s="159">
        <f>+P14+P109+P141+P319+P406+P476+P489+P574+P669+P759</f>
        <v>0</v>
      </c>
      <c r="S13" s="345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5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5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5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5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5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5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5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5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5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5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5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5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5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5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722</v>
      </c>
      <c r="N28" s="182">
        <f t="shared" si="1"/>
        <v>0</v>
      </c>
      <c r="O28" s="182"/>
      <c r="P28" s="182"/>
      <c r="Q28" s="160"/>
      <c r="R28" s="160"/>
      <c r="S28" s="345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5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5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5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5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758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5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5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5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5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5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5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5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5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5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5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5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723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5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5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5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796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5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5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5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5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5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5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5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5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761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5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5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5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5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5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5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4">
        <f>+N63</f>
        <v>0</v>
      </c>
      <c r="O61" s="189"/>
      <c r="P61" s="189"/>
      <c r="Q61" s="160"/>
      <c r="R61" s="160"/>
      <c r="S61" s="345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5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5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797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5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5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5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5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5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5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5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5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5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5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5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5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5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5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5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5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5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5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5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5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5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5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5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5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5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5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5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5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5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798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5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5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5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5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769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5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5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5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5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5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5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5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5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5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5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5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5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5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5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5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5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5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5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5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5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40" t="s">
        <v>800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5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5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5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5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5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5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5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5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5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5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5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5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5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5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5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5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5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5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5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5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5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724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5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778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5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5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5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5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725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5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726</v>
      </c>
      <c r="M144" s="30"/>
      <c r="N144" s="189"/>
      <c r="O144" s="189"/>
      <c r="P144" s="189"/>
      <c r="Q144" s="160"/>
      <c r="R144" s="160"/>
      <c r="S144" s="345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727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5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5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728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5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5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729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5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5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801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5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730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5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5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805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5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5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5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802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5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5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806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5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9"/>
      <c r="P160" s="309">
        <v>0</v>
      </c>
      <c r="Q160" s="160"/>
      <c r="R160" s="160"/>
      <c r="S160" s="345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9" t="s">
        <v>807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5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9"/>
      <c r="P162" s="309">
        <v>0</v>
      </c>
      <c r="Q162" s="160"/>
      <c r="R162" s="160"/>
      <c r="S162" s="345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803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5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804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5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5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5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5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5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5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5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5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5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5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5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5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5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5"/>
      <c r="P177" s="305">
        <v>0</v>
      </c>
      <c r="Q177" s="160"/>
      <c r="R177" s="160"/>
      <c r="S177" s="345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5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50" t="s">
        <v>794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5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8" t="s">
        <v>134</v>
      </c>
      <c r="M180" s="329">
        <v>4861</v>
      </c>
      <c r="N180" s="182">
        <f t="shared" si="26"/>
        <v>0</v>
      </c>
      <c r="O180" s="309"/>
      <c r="P180" s="309"/>
      <c r="Q180" s="160"/>
      <c r="R180" s="160"/>
      <c r="S180" s="345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5"/>
      <c r="T181" s="160"/>
      <c r="U181" s="160"/>
      <c r="V181" s="160"/>
    </row>
    <row r="182" spans="1:22" ht="31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5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301">
        <v>5112</v>
      </c>
      <c r="N183" s="182">
        <f t="shared" si="26"/>
        <v>0</v>
      </c>
      <c r="O183" s="182"/>
      <c r="P183" s="182"/>
      <c r="Q183" s="160"/>
      <c r="R183" s="160"/>
      <c r="S183" s="345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5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5"/>
      <c r="T185" s="160"/>
      <c r="U185" s="160"/>
      <c r="V185" s="160"/>
    </row>
    <row r="186" spans="1:22" ht="29.2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5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5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5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5"/>
      <c r="T189" s="160"/>
      <c r="U189" s="160"/>
      <c r="V189" s="160"/>
    </row>
    <row r="190" spans="1:22" ht="28.5" customHeight="1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5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5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6"/>
      <c r="P192" s="306"/>
      <c r="Q192" s="160"/>
      <c r="R192" s="160"/>
      <c r="S192" s="345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5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5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6"/>
      <c r="P195" s="306"/>
      <c r="Q195" s="160"/>
      <c r="R195" s="160"/>
      <c r="S195" s="345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5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5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808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5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5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5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6"/>
      <c r="P201" s="306">
        <v>0</v>
      </c>
      <c r="Q201" s="160"/>
      <c r="R201" s="160"/>
      <c r="S201" s="345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5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5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5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5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5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809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5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5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5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5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5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5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5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7"/>
      <c r="J214" s="308"/>
      <c r="K214" s="308"/>
      <c r="L214" s="29" t="s">
        <v>811</v>
      </c>
      <c r="M214" s="47">
        <v>4511</v>
      </c>
      <c r="N214" s="182">
        <f t="shared" si="26"/>
        <v>0</v>
      </c>
      <c r="O214" s="306"/>
      <c r="P214" s="306"/>
      <c r="Q214" s="160"/>
      <c r="R214" s="160"/>
      <c r="S214" s="345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7"/>
      <c r="J215" s="308"/>
      <c r="K215" s="308"/>
      <c r="L215" s="29" t="s">
        <v>849</v>
      </c>
      <c r="M215" s="47" t="s">
        <v>850</v>
      </c>
      <c r="N215" s="182">
        <f t="shared" si="26"/>
        <v>0</v>
      </c>
      <c r="O215" s="306"/>
      <c r="P215" s="306"/>
      <c r="Q215" s="160"/>
      <c r="R215" s="160"/>
      <c r="S215" s="345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6"/>
      <c r="P216" s="306"/>
      <c r="Q216" s="160"/>
      <c r="R216" s="160"/>
      <c r="S216" s="345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5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5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5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9" t="s">
        <v>812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5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9"/>
      <c r="P221" s="309">
        <v>0</v>
      </c>
      <c r="Q221" s="160"/>
      <c r="R221" s="160"/>
      <c r="S221" s="345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731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5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732</v>
      </c>
      <c r="N223" s="182">
        <f t="shared" si="26"/>
        <v>0</v>
      </c>
      <c r="O223" s="182"/>
      <c r="P223" s="182"/>
      <c r="Q223" s="160"/>
      <c r="R223" s="160"/>
      <c r="S223" s="345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5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6"/>
      <c r="P225" s="306"/>
      <c r="Q225" s="160"/>
      <c r="R225" s="160"/>
      <c r="S225" s="345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10"/>
      <c r="P226" s="310"/>
      <c r="Q226" s="160"/>
      <c r="R226" s="160"/>
      <c r="S226" s="345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5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11"/>
      <c r="P228" s="311"/>
      <c r="Q228" s="160"/>
      <c r="R228" s="160"/>
      <c r="S228" s="345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5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5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733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5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6"/>
      <c r="P232" s="306"/>
      <c r="Q232" s="160"/>
      <c r="R232" s="160"/>
      <c r="S232" s="345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9"/>
      <c r="P233" s="309"/>
      <c r="Q233" s="160"/>
      <c r="R233" s="160"/>
      <c r="S233" s="345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51" t="s">
        <v>813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5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9"/>
      <c r="P235" s="309">
        <v>0</v>
      </c>
      <c r="Q235" s="160"/>
      <c r="R235" s="160"/>
      <c r="S235" s="345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814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5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3"/>
      <c r="P237" s="313"/>
      <c r="Q237" s="160"/>
      <c r="R237" s="160"/>
      <c r="S237" s="345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7" t="s">
        <v>815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5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849</v>
      </c>
      <c r="M239" s="47" t="s">
        <v>850</v>
      </c>
      <c r="N239" s="182">
        <f>O239+P239</f>
        <v>0</v>
      </c>
      <c r="O239" s="306"/>
      <c r="P239" s="306"/>
      <c r="Q239" s="160"/>
      <c r="R239" s="160"/>
      <c r="S239" s="345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763</v>
      </c>
      <c r="M240" s="11" t="s">
        <v>762</v>
      </c>
      <c r="N240" s="182">
        <f t="shared" si="26"/>
        <v>0</v>
      </c>
      <c r="O240" s="312"/>
      <c r="P240" s="312">
        <v>0</v>
      </c>
      <c r="Q240" s="160"/>
      <c r="R240" s="160"/>
      <c r="S240" s="345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2"/>
      <c r="P241" s="312"/>
      <c r="Q241" s="160"/>
      <c r="R241" s="160"/>
      <c r="S241" s="345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4" t="s">
        <v>174</v>
      </c>
      <c r="M242" s="325">
        <v>5113</v>
      </c>
      <c r="N242" s="182">
        <f t="shared" si="26"/>
        <v>0</v>
      </c>
      <c r="O242" s="312"/>
      <c r="P242" s="312"/>
      <c r="Q242" s="160"/>
      <c r="R242" s="160"/>
      <c r="S242" s="345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2"/>
      <c r="P243" s="312"/>
      <c r="Q243" s="160"/>
      <c r="R243" s="160"/>
      <c r="S243" s="345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7" t="s">
        <v>847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5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2"/>
      <c r="P245" s="312"/>
      <c r="Q245" s="160"/>
      <c r="R245" s="160"/>
      <c r="S245" s="345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5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5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5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5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5"/>
      <c r="P250" s="305"/>
      <c r="Q250" s="160"/>
      <c r="R250" s="160"/>
      <c r="S250" s="345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5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9"/>
      <c r="P252" s="309"/>
      <c r="Q252" s="160"/>
      <c r="R252" s="160"/>
      <c r="S252" s="345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816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5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9"/>
      <c r="P254" s="309"/>
      <c r="Q254" s="160"/>
      <c r="R254" s="160"/>
      <c r="S254" s="345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4"/>
      <c r="I255" s="315"/>
      <c r="J255" s="316"/>
      <c r="K255" s="316"/>
      <c r="L255" s="350" t="s">
        <v>817</v>
      </c>
      <c r="M255" s="317"/>
      <c r="N255" s="196">
        <f>O255+P255</f>
        <v>0</v>
      </c>
      <c r="O255" s="318">
        <f>SUM(O256:O257)</f>
        <v>0</v>
      </c>
      <c r="P255" s="318">
        <f>SUM(P256:P257)</f>
        <v>0</v>
      </c>
      <c r="Q255" s="160"/>
      <c r="R255" s="160"/>
      <c r="S255" s="345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9"/>
      <c r="J256" s="320"/>
      <c r="K256" s="321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5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2"/>
      <c r="I257" s="322"/>
      <c r="J257" s="323"/>
      <c r="K257" s="323"/>
      <c r="L257" s="324" t="s">
        <v>174</v>
      </c>
      <c r="M257" s="325">
        <v>5113</v>
      </c>
      <c r="N257" s="182">
        <f t="shared" si="39"/>
        <v>0</v>
      </c>
      <c r="O257" s="326"/>
      <c r="P257" s="326"/>
      <c r="Q257" s="160"/>
      <c r="R257" s="160"/>
      <c r="S257" s="345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818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5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2">
        <v>4861</v>
      </c>
      <c r="N259" s="182">
        <f t="shared" si="39"/>
        <v>0</v>
      </c>
      <c r="O259" s="309"/>
      <c r="P259" s="309">
        <v>0</v>
      </c>
      <c r="Q259" s="160"/>
      <c r="R259" s="160"/>
      <c r="S259" s="345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5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5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5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5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5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7"/>
      <c r="P265" s="327"/>
      <c r="Q265" s="160"/>
      <c r="R265" s="160"/>
      <c r="S265" s="345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7"/>
      <c r="P266" s="327"/>
      <c r="Q266" s="160"/>
      <c r="R266" s="160"/>
      <c r="S266" s="345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7"/>
      <c r="P267" s="327"/>
      <c r="Q267" s="160"/>
      <c r="R267" s="160"/>
      <c r="S267" s="345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5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5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7"/>
      <c r="P270" s="327"/>
      <c r="Q270" s="160"/>
      <c r="R270" s="160"/>
      <c r="S270" s="345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5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5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5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5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5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5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5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5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5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5"/>
      <c r="P280" s="305">
        <v>0</v>
      </c>
      <c r="Q280" s="160"/>
      <c r="R280" s="160"/>
      <c r="S280" s="345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5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734</v>
      </c>
      <c r="M282" s="47" t="s">
        <v>735</v>
      </c>
      <c r="N282" s="182">
        <f t="shared" ref="N282" si="44">O282+P282</f>
        <v>0</v>
      </c>
      <c r="O282" s="182"/>
      <c r="P282" s="182"/>
      <c r="Q282" s="160"/>
      <c r="R282" s="160"/>
      <c r="S282" s="345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5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5"/>
      <c r="P284" s="305"/>
      <c r="Q284" s="160"/>
      <c r="R284" s="160"/>
      <c r="S284" s="345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5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5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6"/>
      <c r="P287" s="306">
        <v>0</v>
      </c>
      <c r="Q287" s="160"/>
      <c r="R287" s="160"/>
      <c r="S287" s="345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734</v>
      </c>
      <c r="M288" s="47" t="s">
        <v>735</v>
      </c>
      <c r="N288" s="182">
        <f t="shared" si="42"/>
        <v>0</v>
      </c>
      <c r="O288" s="306"/>
      <c r="P288" s="306"/>
      <c r="Q288" s="160"/>
      <c r="R288" s="160"/>
      <c r="S288" s="345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5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6"/>
      <c r="P290" s="306"/>
      <c r="Q290" s="160"/>
      <c r="R290" s="160"/>
      <c r="S290" s="345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5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2">
        <v>0</v>
      </c>
      <c r="P292" s="312"/>
      <c r="Q292" s="160"/>
      <c r="R292" s="160"/>
      <c r="S292" s="345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736</v>
      </c>
      <c r="M293" s="30">
        <v>8121</v>
      </c>
      <c r="N293" s="182">
        <f t="shared" si="42"/>
        <v>0</v>
      </c>
      <c r="O293" s="312"/>
      <c r="P293" s="312"/>
      <c r="Q293" s="160"/>
      <c r="R293" s="160"/>
      <c r="S293" s="345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2"/>
      <c r="P294" s="312"/>
      <c r="Q294" s="160"/>
      <c r="R294" s="160"/>
      <c r="S294" s="345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819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5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5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5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5"/>
      <c r="P298" s="305"/>
      <c r="Q298" s="160"/>
      <c r="R298" s="160"/>
      <c r="S298" s="345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5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820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5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5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5"/>
      <c r="P302" s="305"/>
      <c r="Q302" s="160"/>
      <c r="R302" s="160"/>
      <c r="S302" s="345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5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5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5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5"/>
      <c r="P306" s="305"/>
      <c r="Q306" s="160"/>
      <c r="R306" s="160"/>
      <c r="S306" s="345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768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5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5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5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5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821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5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6"/>
      <c r="P312" s="306"/>
      <c r="Q312" s="160"/>
      <c r="R312" s="160"/>
      <c r="S312" s="345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6"/>
      <c r="P313" s="306"/>
      <c r="Q313" s="160"/>
      <c r="R313" s="160"/>
      <c r="S313" s="345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822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5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5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5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848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5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5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5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5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5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5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5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5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5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5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5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5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5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5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6">
        <v>0</v>
      </c>
      <c r="P331" s="306"/>
      <c r="Q331" s="160"/>
      <c r="R331" s="160"/>
      <c r="S331" s="345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5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6">
        <v>0</v>
      </c>
      <c r="P333" s="306"/>
      <c r="Q333" s="160"/>
      <c r="R333" s="160"/>
      <c r="S333" s="345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5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5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6"/>
      <c r="P336" s="306">
        <v>0</v>
      </c>
      <c r="Q336" s="160"/>
      <c r="R336" s="160"/>
      <c r="S336" s="345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770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5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6"/>
      <c r="P338" s="306"/>
      <c r="Q338" s="160"/>
      <c r="R338" s="160"/>
      <c r="S338" s="345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6"/>
      <c r="P339" s="306"/>
      <c r="Q339" s="160"/>
      <c r="R339" s="160"/>
      <c r="S339" s="345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6"/>
      <c r="P340" s="306"/>
      <c r="Q340" s="160"/>
      <c r="R340" s="160"/>
      <c r="S340" s="345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6"/>
      <c r="P341" s="306"/>
      <c r="Q341" s="160"/>
      <c r="R341" s="160"/>
      <c r="S341" s="345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6"/>
      <c r="P342" s="306"/>
      <c r="Q342" s="160"/>
      <c r="R342" s="160"/>
      <c r="S342" s="345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5"/>
      <c r="P343" s="305"/>
      <c r="Q343" s="160"/>
      <c r="R343" s="160"/>
      <c r="S343" s="345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6"/>
      <c r="P344" s="306"/>
      <c r="Q344" s="160"/>
      <c r="R344" s="160"/>
      <c r="S344" s="345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6"/>
      <c r="P345" s="306"/>
      <c r="Q345" s="160"/>
      <c r="R345" s="160"/>
      <c r="S345" s="345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6"/>
      <c r="P346" s="306"/>
      <c r="Q346" s="160"/>
      <c r="R346" s="160"/>
      <c r="S346" s="345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6"/>
      <c r="P347" s="306"/>
      <c r="Q347" s="160"/>
      <c r="R347" s="160"/>
      <c r="S347" s="345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6"/>
      <c r="P348" s="306"/>
      <c r="Q348" s="160"/>
      <c r="R348" s="160"/>
      <c r="S348" s="345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6"/>
      <c r="P349" s="306"/>
      <c r="Q349" s="160"/>
      <c r="R349" s="160"/>
      <c r="S349" s="345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6"/>
      <c r="P350" s="306"/>
      <c r="Q350" s="160"/>
      <c r="R350" s="160"/>
      <c r="S350" s="345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6"/>
      <c r="P351" s="306"/>
      <c r="Q351" s="160"/>
      <c r="R351" s="160"/>
      <c r="S351" s="345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6"/>
      <c r="P352" s="306"/>
      <c r="Q352" s="160"/>
      <c r="R352" s="160"/>
      <c r="S352" s="345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4" t="s">
        <v>764</v>
      </c>
      <c r="M353" s="302" t="s">
        <v>762</v>
      </c>
      <c r="N353" s="182">
        <f t="shared" si="58"/>
        <v>0</v>
      </c>
      <c r="O353" s="306"/>
      <c r="P353" s="306"/>
      <c r="Q353" s="160"/>
      <c r="R353" s="160"/>
      <c r="S353" s="345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6"/>
      <c r="P354" s="306"/>
      <c r="Q354" s="160"/>
      <c r="R354" s="160"/>
      <c r="S354" s="345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737</v>
      </c>
      <c r="M355" s="11" t="s">
        <v>738</v>
      </c>
      <c r="N355" s="182">
        <f t="shared" si="58"/>
        <v>0</v>
      </c>
      <c r="O355" s="306"/>
      <c r="P355" s="306"/>
      <c r="Q355" s="160"/>
      <c r="R355" s="160"/>
      <c r="S355" s="345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6"/>
      <c r="P356" s="306"/>
      <c r="Q356" s="160"/>
      <c r="R356" s="160"/>
      <c r="S356" s="345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6"/>
      <c r="P357" s="306"/>
      <c r="Q357" s="160"/>
      <c r="R357" s="160"/>
      <c r="S357" s="345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6"/>
      <c r="P358" s="306"/>
      <c r="Q358" s="160"/>
      <c r="R358" s="160"/>
      <c r="S358" s="345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5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823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5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5"/>
      <c r="P361" s="305"/>
      <c r="Q361" s="160"/>
      <c r="R361" s="160"/>
      <c r="S361" s="345"/>
      <c r="T361" s="160"/>
      <c r="U361" s="160"/>
      <c r="V361" s="160"/>
    </row>
    <row r="362" spans="1:22">
      <c r="A362" s="121" t="str">
        <f t="shared" ref="A362:A424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616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5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2"/>
      <c r="O363" s="312"/>
      <c r="P363" s="312"/>
      <c r="Q363" s="160"/>
      <c r="R363" s="160"/>
      <c r="S363" s="345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616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5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2"/>
      <c r="O365" s="312"/>
      <c r="P365" s="312"/>
      <c r="Q365" s="160"/>
      <c r="R365" s="160"/>
      <c r="S365" s="345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618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5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5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6">
        <v>0</v>
      </c>
      <c r="P368" s="306"/>
      <c r="Q368" s="160"/>
      <c r="R368" s="160"/>
      <c r="S368" s="345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5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5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5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5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5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824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5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6"/>
      <c r="P375" s="306">
        <v>0</v>
      </c>
      <c r="Q375" s="160"/>
      <c r="R375" s="160"/>
      <c r="S375" s="345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5"/>
      <c r="P376" s="305"/>
      <c r="Q376" s="160"/>
      <c r="R376" s="160"/>
      <c r="S376" s="345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5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5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5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5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5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5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5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5"/>
      <c r="P384" s="305"/>
      <c r="Q384" s="160"/>
      <c r="R384" s="160"/>
      <c r="S384" s="345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5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5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5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5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5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5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825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5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5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826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5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7"/>
      <c r="J394" s="308"/>
      <c r="K394" s="308"/>
      <c r="L394" s="31" t="s">
        <v>115</v>
      </c>
      <c r="M394" s="32">
        <v>4213</v>
      </c>
      <c r="N394" s="182">
        <f t="shared" si="66"/>
        <v>0</v>
      </c>
      <c r="O394" s="306"/>
      <c r="P394" s="306"/>
      <c r="Q394" s="160"/>
      <c r="R394" s="160"/>
      <c r="S394" s="345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8">
        <v>5112</v>
      </c>
      <c r="N395" s="182">
        <f t="shared" ref="N395" si="68">O395+P395</f>
        <v>0</v>
      </c>
      <c r="O395" s="305">
        <v>0</v>
      </c>
      <c r="P395" s="305"/>
      <c r="Q395" s="160"/>
      <c r="R395" s="160"/>
      <c r="S395" s="345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827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5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5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828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5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5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8">
        <v>5112</v>
      </c>
      <c r="N400" s="182">
        <f t="shared" si="66"/>
        <v>0</v>
      </c>
      <c r="O400" s="305">
        <v>0</v>
      </c>
      <c r="P400" s="305"/>
      <c r="Q400" s="160"/>
      <c r="R400" s="160"/>
      <c r="S400" s="345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9">
        <v>5113</v>
      </c>
      <c r="N401" s="182">
        <f t="shared" si="66"/>
        <v>0</v>
      </c>
      <c r="O401" s="305">
        <v>0</v>
      </c>
      <c r="P401" s="305"/>
      <c r="Q401" s="160"/>
      <c r="R401" s="160"/>
      <c r="S401" s="345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829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5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7"/>
      <c r="J403" s="308"/>
      <c r="K403" s="308"/>
      <c r="L403" s="31" t="s">
        <v>115</v>
      </c>
      <c r="M403" s="32">
        <v>4213</v>
      </c>
      <c r="N403" s="182">
        <f t="shared" ref="N403" si="71">O403+P403</f>
        <v>0</v>
      </c>
      <c r="O403" s="306"/>
      <c r="P403" s="306"/>
      <c r="Q403" s="160"/>
      <c r="R403" s="160"/>
      <c r="S403" s="345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845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5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8">
        <v>5112</v>
      </c>
      <c r="N405" s="182">
        <f t="shared" ref="N405" si="73">O405+P405</f>
        <v>0</v>
      </c>
      <c r="O405" s="305">
        <v>0</v>
      </c>
      <c r="P405" s="305"/>
      <c r="Q405" s="160"/>
      <c r="R405" s="160"/>
      <c r="S405" s="345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+N408+N424+N441</f>
        <v>0</v>
      </c>
      <c r="O406" s="162">
        <f>+O408+O418+O424+O441</f>
        <v>0</v>
      </c>
      <c r="P406" s="162">
        <f>+P408+P418+P424+P441</f>
        <v>0</v>
      </c>
      <c r="Q406" s="160"/>
      <c r="R406" s="160"/>
      <c r="S406" s="345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5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5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5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5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5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830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5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6"/>
      <c r="P413" s="306"/>
      <c r="Q413" s="160"/>
      <c r="R413" s="160"/>
      <c r="S413" s="345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831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5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739</v>
      </c>
      <c r="M415" s="43">
        <v>4728</v>
      </c>
      <c r="N415" s="182">
        <v>0</v>
      </c>
      <c r="O415" s="182"/>
      <c r="P415" s="182"/>
      <c r="Q415" s="160"/>
      <c r="R415" s="160"/>
      <c r="S415" s="345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50" t="s">
        <v>832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5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5"/>
      <c r="T417" s="160"/>
      <c r="U417" s="160"/>
      <c r="V417" s="160"/>
    </row>
    <row r="418" spans="1:22">
      <c r="A418" s="121" t="str">
        <f t="shared" ref="A418:A421" si="77">CONCATENATE(B418,C418,D418,E418,F418,G418)</f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2630</v>
      </c>
      <c r="I418" s="165" t="s">
        <v>157</v>
      </c>
      <c r="J418" s="166">
        <v>3</v>
      </c>
      <c r="K418" s="166">
        <v>0</v>
      </c>
      <c r="L418" s="167" t="s">
        <v>251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5"/>
      <c r="T418" s="160"/>
      <c r="U418" s="160"/>
      <c r="V418" s="160"/>
    </row>
    <row r="419" spans="1:22" s="169" customFormat="1">
      <c r="A419" s="121" t="str">
        <f t="shared" si="77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5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2631</v>
      </c>
      <c r="I420" s="151" t="s">
        <v>157</v>
      </c>
      <c r="J420" s="152">
        <v>3</v>
      </c>
      <c r="K420" s="152">
        <v>1</v>
      </c>
      <c r="L420" s="153" t="s">
        <v>251</v>
      </c>
      <c r="M420" s="154"/>
      <c r="N420" s="191">
        <f>+N424+N427+N431+N433+N422</f>
        <v>0</v>
      </c>
      <c r="O420" s="191">
        <f>+O422</f>
        <v>0</v>
      </c>
      <c r="P420" s="191">
        <f>+P422</f>
        <v>0</v>
      </c>
      <c r="Q420" s="160"/>
      <c r="R420" s="160"/>
      <c r="S420" s="345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5"/>
      <c r="T421" s="160"/>
      <c r="U421" s="160"/>
      <c r="V421" s="160"/>
    </row>
    <row r="422" spans="1:22" ht="4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873</v>
      </c>
      <c r="M422" s="27"/>
      <c r="N422" s="196">
        <f>O422+P422</f>
        <v>0</v>
      </c>
      <c r="O422" s="196">
        <f>SUM(O423:O423)</f>
        <v>0</v>
      </c>
      <c r="P422" s="196">
        <f>SUM(P423:P423)</f>
        <v>0</v>
      </c>
      <c r="Q422" s="160"/>
      <c r="R422" s="160"/>
      <c r="S422" s="345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134</v>
      </c>
      <c r="M423" s="30">
        <v>4861</v>
      </c>
      <c r="N423" s="182">
        <f>O423+P423</f>
        <v>0</v>
      </c>
      <c r="O423" s="306"/>
      <c r="P423" s="306"/>
      <c r="Q423" s="160"/>
      <c r="R423" s="160"/>
      <c r="S423" s="345"/>
      <c r="T423" s="160"/>
      <c r="U423" s="160"/>
      <c r="V423" s="160"/>
    </row>
    <row r="424" spans="1:22">
      <c r="A424" s="121" t="str">
        <f t="shared" si="60"/>
        <v>71080000000001</v>
      </c>
      <c r="B424" s="123" t="s">
        <v>439</v>
      </c>
      <c r="C424" s="116" t="s">
        <v>185</v>
      </c>
      <c r="D424" s="117" t="s">
        <v>441</v>
      </c>
      <c r="E424" s="118" t="s">
        <v>441</v>
      </c>
      <c r="F424" s="119" t="s">
        <v>441</v>
      </c>
      <c r="G424" s="128" t="s">
        <v>96</v>
      </c>
      <c r="H424" s="164">
        <v>2640</v>
      </c>
      <c r="I424" s="165" t="s">
        <v>157</v>
      </c>
      <c r="J424" s="166">
        <v>4</v>
      </c>
      <c r="K424" s="166">
        <v>0</v>
      </c>
      <c r="L424" s="167" t="s">
        <v>258</v>
      </c>
      <c r="M424" s="175"/>
      <c r="N424" s="187">
        <f>+N426</f>
        <v>0</v>
      </c>
      <c r="O424" s="187">
        <f>+O426</f>
        <v>0</v>
      </c>
      <c r="P424" s="187">
        <f>+P426</f>
        <v>0</v>
      </c>
      <c r="Q424" s="160"/>
      <c r="R424" s="160"/>
      <c r="S424" s="345"/>
      <c r="T424" s="160"/>
      <c r="U424" s="160"/>
      <c r="V424" s="160"/>
    </row>
    <row r="425" spans="1:22" s="169" customFormat="1">
      <c r="A425" s="121" t="str">
        <f t="shared" ref="A425:A475" si="78">CONCATENATE(B425,C425,D425,E425,F425,G425)</f>
        <v>71080100000000</v>
      </c>
      <c r="B425" s="123" t="s">
        <v>439</v>
      </c>
      <c r="C425" s="116" t="s">
        <v>185</v>
      </c>
      <c r="D425" s="117" t="s">
        <v>106</v>
      </c>
      <c r="E425" s="118" t="s">
        <v>441</v>
      </c>
      <c r="F425" s="119" t="s">
        <v>441</v>
      </c>
      <c r="G425" s="128" t="s">
        <v>440</v>
      </c>
      <c r="H425" s="24"/>
      <c r="I425" s="17"/>
      <c r="J425" s="18"/>
      <c r="K425" s="18"/>
      <c r="L425" s="29" t="s">
        <v>110</v>
      </c>
      <c r="M425" s="30"/>
      <c r="N425" s="189"/>
      <c r="O425" s="189"/>
      <c r="P425" s="189"/>
      <c r="Q425" s="160"/>
      <c r="R425" s="160"/>
      <c r="S425" s="345"/>
      <c r="T425" s="160"/>
      <c r="U425" s="160"/>
      <c r="V425" s="160"/>
    </row>
    <row r="426" spans="1:22">
      <c r="A426" s="121" t="str">
        <f t="shared" si="78"/>
        <v>71080100000001</v>
      </c>
      <c r="B426" s="123" t="s">
        <v>439</v>
      </c>
      <c r="C426" s="116" t="s">
        <v>185</v>
      </c>
      <c r="D426" s="117" t="s">
        <v>106</v>
      </c>
      <c r="E426" s="118" t="s">
        <v>441</v>
      </c>
      <c r="F426" s="119" t="s">
        <v>441</v>
      </c>
      <c r="G426" s="128" t="s">
        <v>96</v>
      </c>
      <c r="H426" s="150">
        <v>2641</v>
      </c>
      <c r="I426" s="151" t="s">
        <v>157</v>
      </c>
      <c r="J426" s="152">
        <v>4</v>
      </c>
      <c r="K426" s="152">
        <v>1</v>
      </c>
      <c r="L426" s="153" t="s">
        <v>259</v>
      </c>
      <c r="M426" s="154"/>
      <c r="N426" s="191">
        <f>+N430+N433+N437+N439+N428</f>
        <v>0</v>
      </c>
      <c r="O426" s="191">
        <f t="shared" ref="O426:P426" si="79">+O430+O433+O437+O439+O428</f>
        <v>0</v>
      </c>
      <c r="P426" s="191">
        <f t="shared" si="79"/>
        <v>0</v>
      </c>
      <c r="Q426" s="160"/>
      <c r="R426" s="160"/>
      <c r="S426" s="345"/>
      <c r="T426" s="160"/>
      <c r="U426" s="160"/>
      <c r="V426" s="160"/>
    </row>
    <row r="427" spans="1:22" s="155" customFormat="1" ht="15" customHeight="1">
      <c r="A427" s="121" t="str">
        <f t="shared" si="78"/>
        <v>71080101000000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441</v>
      </c>
      <c r="G427" s="128" t="s">
        <v>440</v>
      </c>
      <c r="H427" s="24"/>
      <c r="I427" s="24"/>
      <c r="J427" s="25"/>
      <c r="K427" s="25"/>
      <c r="L427" s="29" t="s">
        <v>108</v>
      </c>
      <c r="M427" s="30"/>
      <c r="N427" s="189"/>
      <c r="O427" s="189"/>
      <c r="P427" s="189"/>
      <c r="Q427" s="160"/>
      <c r="R427" s="160"/>
      <c r="S427" s="345"/>
      <c r="T427" s="160"/>
      <c r="U427" s="160"/>
      <c r="V427" s="160"/>
    </row>
    <row r="428" spans="1:22" ht="19.5" customHeight="1">
      <c r="A428" s="121" t="str">
        <f>CONCATENATE(B428,C428,D428,E428,F428,G428)</f>
        <v>71080201000001</v>
      </c>
      <c r="B428" s="123" t="s">
        <v>439</v>
      </c>
      <c r="C428" s="116" t="s">
        <v>185</v>
      </c>
      <c r="D428" s="117" t="s">
        <v>140</v>
      </c>
      <c r="E428" s="118" t="s">
        <v>106</v>
      </c>
      <c r="F428" s="119" t="s">
        <v>441</v>
      </c>
      <c r="G428" s="128" t="s">
        <v>96</v>
      </c>
      <c r="H428" s="44"/>
      <c r="I428" s="45"/>
      <c r="J428" s="46"/>
      <c r="K428" s="46"/>
      <c r="L428" s="26" t="s">
        <v>833</v>
      </c>
      <c r="M428" s="27"/>
      <c r="N428" s="196">
        <f>O428+P428</f>
        <v>0</v>
      </c>
      <c r="O428" s="196">
        <f>SUM(O429)</f>
        <v>0</v>
      </c>
      <c r="P428" s="196">
        <f>SUM(P429)</f>
        <v>0</v>
      </c>
      <c r="Q428" s="160"/>
      <c r="R428" s="160"/>
      <c r="S428" s="345"/>
      <c r="T428" s="160"/>
      <c r="U428" s="160"/>
      <c r="V428" s="160"/>
    </row>
    <row r="429" spans="1:22" s="114" customFormat="1" ht="21.75" customHeight="1">
      <c r="A429" s="121" t="str">
        <f>CONCATENATE(B429,C429,D429,E429,F429,G429)</f>
        <v>71080201010000</v>
      </c>
      <c r="B429" s="123" t="s">
        <v>439</v>
      </c>
      <c r="C429" s="116" t="s">
        <v>185</v>
      </c>
      <c r="D429" s="117" t="s">
        <v>140</v>
      </c>
      <c r="E429" s="118" t="s">
        <v>106</v>
      </c>
      <c r="F429" s="119" t="s">
        <v>106</v>
      </c>
      <c r="G429" s="128" t="s">
        <v>440</v>
      </c>
      <c r="H429" s="24"/>
      <c r="I429" s="17"/>
      <c r="J429" s="18"/>
      <c r="K429" s="18"/>
      <c r="L429" s="29" t="s">
        <v>174</v>
      </c>
      <c r="M429" s="30">
        <v>5113</v>
      </c>
      <c r="N429" s="182">
        <f>O429+P429</f>
        <v>0</v>
      </c>
      <c r="O429" s="306"/>
      <c r="P429" s="306"/>
      <c r="Q429" s="160"/>
      <c r="R429" s="160"/>
      <c r="S429" s="345"/>
      <c r="T429" s="160"/>
      <c r="U429" s="160"/>
      <c r="V429" s="160"/>
    </row>
    <row r="430" spans="1:22" ht="27">
      <c r="A430" s="121" t="str">
        <f t="shared" si="78"/>
        <v>71080101024251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140</v>
      </c>
      <c r="G430" s="120">
        <v>4251</v>
      </c>
      <c r="H430" s="44"/>
      <c r="I430" s="45"/>
      <c r="J430" s="46"/>
      <c r="K430" s="46"/>
      <c r="L430" s="26" t="s">
        <v>260</v>
      </c>
      <c r="M430" s="27"/>
      <c r="N430" s="196">
        <f>O430+P430</f>
        <v>0</v>
      </c>
      <c r="O430" s="196">
        <f>SUM(O431:O432)</f>
        <v>0</v>
      </c>
      <c r="P430" s="196">
        <f>SUM(P431:P432)</f>
        <v>0</v>
      </c>
      <c r="Q430" s="160"/>
      <c r="R430" s="160"/>
      <c r="S430" s="345"/>
      <c r="T430" s="160"/>
      <c r="U430" s="160"/>
      <c r="V430" s="160"/>
    </row>
    <row r="431" spans="1:22" ht="25.5">
      <c r="A431" s="121" t="str">
        <f t="shared" si="78"/>
        <v>71080101024639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140</v>
      </c>
      <c r="G431" s="120">
        <v>4639</v>
      </c>
      <c r="H431" s="24"/>
      <c r="I431" s="17"/>
      <c r="J431" s="18"/>
      <c r="K431" s="18"/>
      <c r="L431" s="28" t="s">
        <v>217</v>
      </c>
      <c r="M431" s="11">
        <v>4511</v>
      </c>
      <c r="N431" s="182">
        <f t="shared" ref="N431:N440" si="80">O431+P431</f>
        <v>0</v>
      </c>
      <c r="O431" s="306"/>
      <c r="P431" s="306"/>
      <c r="Q431" s="160"/>
      <c r="R431" s="160"/>
      <c r="S431" s="345"/>
      <c r="T431" s="160"/>
      <c r="U431" s="160"/>
      <c r="V431" s="160"/>
    </row>
    <row r="432" spans="1:22">
      <c r="A432" s="121" t="str">
        <f t="shared" si="78"/>
        <v>71080101024819</v>
      </c>
      <c r="B432" s="123" t="s">
        <v>439</v>
      </c>
      <c r="C432" s="116" t="s">
        <v>185</v>
      </c>
      <c r="D432" s="117" t="s">
        <v>106</v>
      </c>
      <c r="E432" s="118" t="s">
        <v>106</v>
      </c>
      <c r="F432" s="119" t="s">
        <v>140</v>
      </c>
      <c r="G432" s="120">
        <v>4819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0"/>
        <v>0</v>
      </c>
      <c r="O432" s="182">
        <v>0</v>
      </c>
      <c r="P432" s="182"/>
      <c r="Q432" s="160"/>
      <c r="R432" s="160"/>
      <c r="S432" s="345"/>
      <c r="T432" s="160"/>
      <c r="U432" s="160"/>
      <c r="V432" s="160"/>
    </row>
    <row r="433" spans="1:22" ht="54">
      <c r="A433" s="121" t="str">
        <f t="shared" si="78"/>
        <v>71080101025112</v>
      </c>
      <c r="B433" s="123" t="s">
        <v>439</v>
      </c>
      <c r="C433" s="116" t="s">
        <v>185</v>
      </c>
      <c r="D433" s="117" t="s">
        <v>106</v>
      </c>
      <c r="E433" s="118" t="s">
        <v>106</v>
      </c>
      <c r="F433" s="119" t="s">
        <v>140</v>
      </c>
      <c r="G433" s="120">
        <v>5112</v>
      </c>
      <c r="H433" s="44"/>
      <c r="I433" s="45"/>
      <c r="J433" s="46"/>
      <c r="K433" s="46"/>
      <c r="L433" s="349" t="s">
        <v>834</v>
      </c>
      <c r="M433" s="27"/>
      <c r="N433" s="196">
        <f>O433+P433</f>
        <v>0</v>
      </c>
      <c r="O433" s="196">
        <f>SUM(O434:O436)</f>
        <v>0</v>
      </c>
      <c r="P433" s="196">
        <f>SUM(P434:P436)</f>
        <v>0</v>
      </c>
      <c r="Q433" s="160"/>
      <c r="R433" s="160"/>
      <c r="S433" s="345"/>
      <c r="T433" s="160"/>
      <c r="U433" s="160"/>
      <c r="V433" s="160"/>
    </row>
    <row r="434" spans="1:22" ht="25.5">
      <c r="A434" s="121" t="str">
        <f t="shared" si="78"/>
        <v>71080101025113</v>
      </c>
      <c r="B434" s="123" t="s">
        <v>439</v>
      </c>
      <c r="C434" s="116" t="s">
        <v>185</v>
      </c>
      <c r="D434" s="117" t="s">
        <v>106</v>
      </c>
      <c r="E434" s="118" t="s">
        <v>106</v>
      </c>
      <c r="F434" s="119" t="s">
        <v>140</v>
      </c>
      <c r="G434" s="120">
        <v>5113</v>
      </c>
      <c r="H434" s="16"/>
      <c r="I434" s="24"/>
      <c r="J434" s="25"/>
      <c r="K434" s="25"/>
      <c r="L434" s="28" t="s">
        <v>142</v>
      </c>
      <c r="M434" s="43">
        <v>4251</v>
      </c>
      <c r="N434" s="182">
        <f t="shared" si="80"/>
        <v>0</v>
      </c>
      <c r="O434" s="182"/>
      <c r="P434" s="182">
        <v>0</v>
      </c>
      <c r="Q434" s="160"/>
      <c r="R434" s="160"/>
      <c r="S434" s="345"/>
      <c r="T434" s="160"/>
      <c r="U434" s="160"/>
      <c r="V434" s="160"/>
    </row>
    <row r="435" spans="1:22" s="114" customFormat="1">
      <c r="A435" s="121" t="str">
        <f t="shared" si="78"/>
        <v>71080101030000</v>
      </c>
      <c r="B435" s="123" t="s">
        <v>439</v>
      </c>
      <c r="C435" s="116" t="s">
        <v>185</v>
      </c>
      <c r="D435" s="117" t="s">
        <v>106</v>
      </c>
      <c r="E435" s="118" t="s">
        <v>106</v>
      </c>
      <c r="F435" s="119" t="s">
        <v>442</v>
      </c>
      <c r="G435" s="128" t="s">
        <v>440</v>
      </c>
      <c r="H435" s="36"/>
      <c r="I435" s="193"/>
      <c r="J435" s="194"/>
      <c r="K435" s="195"/>
      <c r="L435" s="35" t="s">
        <v>134</v>
      </c>
      <c r="M435" s="12">
        <v>4861</v>
      </c>
      <c r="N435" s="182">
        <f t="shared" si="80"/>
        <v>0</v>
      </c>
      <c r="O435" s="309"/>
      <c r="P435" s="309">
        <v>0</v>
      </c>
      <c r="Q435" s="160"/>
      <c r="R435" s="160"/>
      <c r="S435" s="345"/>
      <c r="T435" s="160"/>
      <c r="U435" s="160"/>
      <c r="V435" s="160"/>
    </row>
    <row r="436" spans="1:22">
      <c r="A436" s="121" t="str">
        <f t="shared" si="78"/>
        <v>71080101034239</v>
      </c>
      <c r="B436" s="123" t="s">
        <v>439</v>
      </c>
      <c r="C436" s="116" t="s">
        <v>185</v>
      </c>
      <c r="D436" s="117" t="s">
        <v>106</v>
      </c>
      <c r="E436" s="118" t="s">
        <v>106</v>
      </c>
      <c r="F436" s="119" t="s">
        <v>442</v>
      </c>
      <c r="G436" s="120">
        <v>4239</v>
      </c>
      <c r="H436" s="24"/>
      <c r="I436" s="17"/>
      <c r="J436" s="18"/>
      <c r="K436" s="18"/>
      <c r="L436" s="29" t="s">
        <v>174</v>
      </c>
      <c r="M436" s="30">
        <v>5113</v>
      </c>
      <c r="N436" s="182">
        <f t="shared" si="80"/>
        <v>0</v>
      </c>
      <c r="O436" s="182">
        <v>0</v>
      </c>
      <c r="P436" s="182">
        <v>0</v>
      </c>
      <c r="Q436" s="160"/>
      <c r="R436" s="160"/>
      <c r="S436" s="345"/>
      <c r="T436" s="160"/>
      <c r="U436" s="160"/>
      <c r="V436" s="160"/>
    </row>
    <row r="437" spans="1:22" ht="54">
      <c r="A437" s="121" t="str">
        <f>CONCATENATE(B437,C437,D437,E437,F437,G437)</f>
        <v>71080101035121</v>
      </c>
      <c r="B437" s="123" t="s">
        <v>439</v>
      </c>
      <c r="C437" s="116" t="s">
        <v>185</v>
      </c>
      <c r="D437" s="117" t="s">
        <v>106</v>
      </c>
      <c r="E437" s="118" t="s">
        <v>106</v>
      </c>
      <c r="F437" s="119" t="s">
        <v>442</v>
      </c>
      <c r="G437" s="120" t="s">
        <v>580</v>
      </c>
      <c r="H437" s="44"/>
      <c r="I437" s="45"/>
      <c r="J437" s="46"/>
      <c r="K437" s="46"/>
      <c r="L437" s="26" t="s">
        <v>584</v>
      </c>
      <c r="M437" s="27"/>
      <c r="N437" s="196">
        <f>O437+P437</f>
        <v>0</v>
      </c>
      <c r="O437" s="196">
        <f>SUM(O438)</f>
        <v>0</v>
      </c>
      <c r="P437" s="196">
        <f>SUM(P438)</f>
        <v>0</v>
      </c>
      <c r="Q437" s="160"/>
      <c r="R437" s="160"/>
      <c r="S437" s="345"/>
      <c r="T437" s="160"/>
      <c r="U437" s="160"/>
      <c r="V437" s="160"/>
    </row>
    <row r="438" spans="1:22" s="169" customFormat="1">
      <c r="A438" s="121" t="str">
        <f t="shared" si="78"/>
        <v>71080200000000</v>
      </c>
      <c r="B438" s="123" t="s">
        <v>439</v>
      </c>
      <c r="C438" s="116" t="s">
        <v>185</v>
      </c>
      <c r="D438" s="117" t="s">
        <v>140</v>
      </c>
      <c r="E438" s="118" t="s">
        <v>441</v>
      </c>
      <c r="F438" s="119" t="s">
        <v>441</v>
      </c>
      <c r="G438" s="128" t="s">
        <v>440</v>
      </c>
      <c r="H438" s="24"/>
      <c r="I438" s="17"/>
      <c r="J438" s="18"/>
      <c r="K438" s="18"/>
      <c r="L438" s="35" t="s">
        <v>134</v>
      </c>
      <c r="M438" s="30">
        <v>4861</v>
      </c>
      <c r="N438" s="182">
        <f t="shared" si="80"/>
        <v>0</v>
      </c>
      <c r="O438" s="309"/>
      <c r="P438" s="309"/>
      <c r="Q438" s="160"/>
      <c r="R438" s="160"/>
      <c r="S438" s="345"/>
      <c r="T438" s="160"/>
      <c r="U438" s="160"/>
      <c r="V438" s="160"/>
    </row>
    <row r="439" spans="1:22" ht="67.5">
      <c r="A439" s="121" t="str">
        <f t="shared" si="78"/>
        <v>71080200000001</v>
      </c>
      <c r="B439" s="123" t="s">
        <v>439</v>
      </c>
      <c r="C439" s="116" t="s">
        <v>185</v>
      </c>
      <c r="D439" s="117" t="s">
        <v>140</v>
      </c>
      <c r="E439" s="118" t="s">
        <v>441</v>
      </c>
      <c r="F439" s="119" t="s">
        <v>441</v>
      </c>
      <c r="G439" s="128" t="s">
        <v>96</v>
      </c>
      <c r="H439" s="44"/>
      <c r="I439" s="45"/>
      <c r="J439" s="46"/>
      <c r="K439" s="46"/>
      <c r="L439" s="26" t="s">
        <v>740</v>
      </c>
      <c r="M439" s="27"/>
      <c r="N439" s="196">
        <f>O439+P439</f>
        <v>0</v>
      </c>
      <c r="O439" s="196">
        <f>SUM(O440)</f>
        <v>0</v>
      </c>
      <c r="P439" s="196">
        <f>SUM(P440)</f>
        <v>0</v>
      </c>
      <c r="Q439" s="160"/>
      <c r="R439" s="160"/>
      <c r="S439" s="345"/>
      <c r="T439" s="160"/>
      <c r="U439" s="160"/>
      <c r="V439" s="160"/>
    </row>
    <row r="440" spans="1:22" s="155" customFormat="1">
      <c r="A440" s="121" t="str">
        <f t="shared" si="78"/>
        <v>71080201000000</v>
      </c>
      <c r="B440" s="123" t="s">
        <v>439</v>
      </c>
      <c r="C440" s="116" t="s">
        <v>185</v>
      </c>
      <c r="D440" s="117" t="s">
        <v>140</v>
      </c>
      <c r="E440" s="118" t="s">
        <v>106</v>
      </c>
      <c r="F440" s="119" t="s">
        <v>441</v>
      </c>
      <c r="G440" s="128" t="s">
        <v>440</v>
      </c>
      <c r="H440" s="24"/>
      <c r="I440" s="17"/>
      <c r="J440" s="18"/>
      <c r="K440" s="18"/>
      <c r="L440" s="35" t="s">
        <v>134</v>
      </c>
      <c r="M440" s="30">
        <v>4861</v>
      </c>
      <c r="N440" s="182">
        <f t="shared" si="80"/>
        <v>0</v>
      </c>
      <c r="O440" s="309"/>
      <c r="P440" s="309"/>
      <c r="Q440" s="160"/>
      <c r="R440" s="160"/>
      <c r="S440" s="345"/>
      <c r="T440" s="160"/>
      <c r="U440" s="160"/>
      <c r="V440" s="160"/>
    </row>
    <row r="441" spans="1:22" ht="27">
      <c r="A441" s="121" t="str">
        <f t="shared" si="78"/>
        <v>71080202014511</v>
      </c>
      <c r="B441" s="123" t="s">
        <v>439</v>
      </c>
      <c r="C441" s="116" t="s">
        <v>185</v>
      </c>
      <c r="D441" s="117" t="s">
        <v>140</v>
      </c>
      <c r="E441" s="118" t="s">
        <v>140</v>
      </c>
      <c r="F441" s="119" t="s">
        <v>106</v>
      </c>
      <c r="G441" s="120">
        <v>4511</v>
      </c>
      <c r="H441" s="164">
        <v>2660</v>
      </c>
      <c r="I441" s="165" t="s">
        <v>157</v>
      </c>
      <c r="J441" s="166">
        <v>6</v>
      </c>
      <c r="K441" s="166">
        <v>0</v>
      </c>
      <c r="L441" s="167" t="s">
        <v>263</v>
      </c>
      <c r="M441" s="175"/>
      <c r="N441" s="187">
        <f>+N443</f>
        <v>0</v>
      </c>
      <c r="O441" s="187">
        <f>+O443</f>
        <v>0</v>
      </c>
      <c r="P441" s="187">
        <f>+P443</f>
        <v>0</v>
      </c>
      <c r="Q441" s="160"/>
      <c r="R441" s="160"/>
      <c r="S441" s="345"/>
      <c r="T441" s="160"/>
      <c r="U441" s="160"/>
      <c r="V441" s="160"/>
    </row>
    <row r="442" spans="1:22" s="114" customFormat="1">
      <c r="A442" s="121" t="str">
        <f t="shared" si="78"/>
        <v>71080202020000</v>
      </c>
      <c r="B442" s="123" t="s">
        <v>439</v>
      </c>
      <c r="C442" s="116" t="s">
        <v>185</v>
      </c>
      <c r="D442" s="117" t="s">
        <v>140</v>
      </c>
      <c r="E442" s="118" t="s">
        <v>140</v>
      </c>
      <c r="F442" s="119" t="s">
        <v>140</v>
      </c>
      <c r="G442" s="128" t="s">
        <v>440</v>
      </c>
      <c r="H442" s="24"/>
      <c r="I442" s="17"/>
      <c r="J442" s="18"/>
      <c r="K442" s="18"/>
      <c r="L442" s="29" t="s">
        <v>110</v>
      </c>
      <c r="M442" s="30"/>
      <c r="N442" s="189"/>
      <c r="O442" s="189"/>
      <c r="P442" s="189"/>
      <c r="Q442" s="160"/>
      <c r="R442" s="160"/>
      <c r="S442" s="345"/>
      <c r="T442" s="160"/>
      <c r="U442" s="160"/>
      <c r="V442" s="160"/>
    </row>
    <row r="443" spans="1:22" ht="25.5">
      <c r="A443" s="121" t="str">
        <f t="shared" si="78"/>
        <v>71080202024639</v>
      </c>
      <c r="B443" s="123" t="s">
        <v>439</v>
      </c>
      <c r="C443" s="116" t="s">
        <v>185</v>
      </c>
      <c r="D443" s="117" t="s">
        <v>140</v>
      </c>
      <c r="E443" s="118" t="s">
        <v>140</v>
      </c>
      <c r="F443" s="119" t="s">
        <v>140</v>
      </c>
      <c r="G443" s="128" t="s">
        <v>86</v>
      </c>
      <c r="H443" s="150">
        <v>2661</v>
      </c>
      <c r="I443" s="151" t="s">
        <v>157</v>
      </c>
      <c r="J443" s="152">
        <v>6</v>
      </c>
      <c r="K443" s="152">
        <v>1</v>
      </c>
      <c r="L443" s="153" t="s">
        <v>263</v>
      </c>
      <c r="M443" s="154"/>
      <c r="N443" s="191">
        <f>+N445+N449+N455+N464+N473</f>
        <v>0</v>
      </c>
      <c r="O443" s="191">
        <f t="shared" ref="O443:P443" si="81">+O445+O449+O455+O464+O473</f>
        <v>0</v>
      </c>
      <c r="P443" s="191">
        <f t="shared" si="81"/>
        <v>0</v>
      </c>
      <c r="Q443" s="160"/>
      <c r="R443" s="160"/>
      <c r="S443" s="345"/>
      <c r="T443" s="160"/>
      <c r="U443" s="160"/>
      <c r="V443" s="160"/>
    </row>
    <row r="444" spans="1:22">
      <c r="A444" s="121" t="str">
        <f t="shared" si="78"/>
        <v>71080202025113</v>
      </c>
      <c r="B444" s="123" t="s">
        <v>439</v>
      </c>
      <c r="C444" s="116" t="s">
        <v>185</v>
      </c>
      <c r="D444" s="117" t="s">
        <v>140</v>
      </c>
      <c r="E444" s="118" t="s">
        <v>140</v>
      </c>
      <c r="F444" s="119" t="s">
        <v>140</v>
      </c>
      <c r="G444" s="120">
        <v>5113</v>
      </c>
      <c r="H444" s="24"/>
      <c r="I444" s="24"/>
      <c r="J444" s="25"/>
      <c r="K444" s="25"/>
      <c r="L444" s="29" t="s">
        <v>108</v>
      </c>
      <c r="M444" s="30"/>
      <c r="N444" s="189"/>
      <c r="O444" s="189"/>
      <c r="P444" s="189"/>
      <c r="Q444" s="160"/>
      <c r="R444" s="160"/>
      <c r="S444" s="345"/>
      <c r="T444" s="160"/>
      <c r="U444" s="160"/>
      <c r="V444" s="160"/>
    </row>
    <row r="445" spans="1:22" s="155" customFormat="1" ht="27">
      <c r="A445" s="121" t="str">
        <f t="shared" si="78"/>
        <v>71080203000000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441</v>
      </c>
      <c r="G445" s="128" t="s">
        <v>440</v>
      </c>
      <c r="H445" s="44"/>
      <c r="I445" s="146"/>
      <c r="J445" s="147"/>
      <c r="K445" s="147"/>
      <c r="L445" s="26" t="s">
        <v>264</v>
      </c>
      <c r="M445" s="27"/>
      <c r="N445" s="196">
        <f>O445+P445</f>
        <v>0</v>
      </c>
      <c r="O445" s="196">
        <f>SUM(O446:O448)</f>
        <v>0</v>
      </c>
      <c r="P445" s="196">
        <f>SUM(P446:P448)</f>
        <v>0</v>
      </c>
      <c r="Q445" s="160"/>
      <c r="R445" s="160"/>
      <c r="S445" s="345"/>
      <c r="T445" s="160"/>
      <c r="U445" s="160"/>
      <c r="V445" s="160"/>
    </row>
    <row r="446" spans="1:22" ht="25.5">
      <c r="A446" s="121" t="str">
        <f t="shared" si="78"/>
        <v>71080203000001</v>
      </c>
      <c r="B446" s="123" t="s">
        <v>439</v>
      </c>
      <c r="C446" s="116" t="s">
        <v>185</v>
      </c>
      <c r="D446" s="117" t="s">
        <v>140</v>
      </c>
      <c r="E446" s="118" t="s">
        <v>442</v>
      </c>
      <c r="F446" s="119" t="s">
        <v>441</v>
      </c>
      <c r="G446" s="128" t="s">
        <v>96</v>
      </c>
      <c r="H446" s="16"/>
      <c r="I446" s="24"/>
      <c r="J446" s="25"/>
      <c r="K446" s="25"/>
      <c r="L446" s="29" t="s">
        <v>142</v>
      </c>
      <c r="M446" s="43">
        <v>4251</v>
      </c>
      <c r="N446" s="182">
        <f t="shared" ref="N446:N462" si="82">O446+P446</f>
        <v>0</v>
      </c>
      <c r="O446" s="182"/>
      <c r="P446" s="182"/>
      <c r="Q446" s="160"/>
      <c r="R446" s="160"/>
      <c r="S446" s="345"/>
      <c r="T446" s="160"/>
      <c r="U446" s="160"/>
      <c r="V446" s="160"/>
    </row>
    <row r="447" spans="1:22" s="114" customFormat="1">
      <c r="A447" s="121" t="str">
        <f t="shared" si="78"/>
        <v>71080203010000</v>
      </c>
      <c r="B447" s="123" t="s">
        <v>439</v>
      </c>
      <c r="C447" s="116" t="s">
        <v>185</v>
      </c>
      <c r="D447" s="117" t="s">
        <v>140</v>
      </c>
      <c r="E447" s="118" t="s">
        <v>442</v>
      </c>
      <c r="F447" s="119" t="s">
        <v>106</v>
      </c>
      <c r="G447" s="128" t="s">
        <v>440</v>
      </c>
      <c r="H447" s="176"/>
      <c r="I447" s="193"/>
      <c r="J447" s="200"/>
      <c r="K447" s="201"/>
      <c r="L447" s="202" t="s">
        <v>240</v>
      </c>
      <c r="M447" s="12">
        <v>4269</v>
      </c>
      <c r="N447" s="182">
        <f t="shared" si="82"/>
        <v>0</v>
      </c>
      <c r="O447" s="182"/>
      <c r="P447" s="182"/>
      <c r="Q447" s="160"/>
      <c r="R447" s="160"/>
      <c r="S447" s="345"/>
      <c r="T447" s="160"/>
      <c r="U447" s="160"/>
      <c r="V447" s="160"/>
    </row>
    <row r="448" spans="1:22" ht="25.5">
      <c r="A448" s="121" t="str">
        <f t="shared" si="78"/>
        <v>71080203014511</v>
      </c>
      <c r="B448" s="123" t="s">
        <v>439</v>
      </c>
      <c r="C448" s="116" t="s">
        <v>185</v>
      </c>
      <c r="D448" s="117" t="s">
        <v>140</v>
      </c>
      <c r="E448" s="118" t="s">
        <v>442</v>
      </c>
      <c r="F448" s="119" t="s">
        <v>106</v>
      </c>
      <c r="G448" s="120">
        <v>4511</v>
      </c>
      <c r="H448" s="176"/>
      <c r="I448" s="193"/>
      <c r="J448" s="200"/>
      <c r="K448" s="201"/>
      <c r="L448" s="202" t="s">
        <v>267</v>
      </c>
      <c r="M448" s="12">
        <v>4521</v>
      </c>
      <c r="N448" s="182">
        <f t="shared" si="82"/>
        <v>0</v>
      </c>
      <c r="O448" s="182"/>
      <c r="P448" s="182"/>
      <c r="Q448" s="160"/>
      <c r="R448" s="160"/>
      <c r="S448" s="345"/>
      <c r="T448" s="160"/>
      <c r="U448" s="160"/>
      <c r="V448" s="160"/>
    </row>
    <row r="449" spans="1:22" s="114" customFormat="1" ht="27">
      <c r="A449" s="121" t="str">
        <f t="shared" si="78"/>
        <v>71080203020000</v>
      </c>
      <c r="B449" s="123" t="s">
        <v>439</v>
      </c>
      <c r="C449" s="116" t="s">
        <v>185</v>
      </c>
      <c r="D449" s="117" t="s">
        <v>140</v>
      </c>
      <c r="E449" s="118" t="s">
        <v>442</v>
      </c>
      <c r="F449" s="119" t="s">
        <v>140</v>
      </c>
      <c r="G449" s="128" t="s">
        <v>440</v>
      </c>
      <c r="H449" s="44"/>
      <c r="I449" s="146"/>
      <c r="J449" s="147"/>
      <c r="K449" s="147"/>
      <c r="L449" s="26" t="s">
        <v>265</v>
      </c>
      <c r="M449" s="27"/>
      <c r="N449" s="196">
        <f>O449+P449</f>
        <v>0</v>
      </c>
      <c r="O449" s="196">
        <f>SUM(O450:O454)</f>
        <v>0</v>
      </c>
      <c r="P449" s="196">
        <f>SUM(P450:P454)</f>
        <v>0</v>
      </c>
      <c r="Q449" s="160"/>
      <c r="R449" s="160"/>
      <c r="S449" s="345"/>
      <c r="T449" s="160"/>
      <c r="U449" s="160"/>
      <c r="V449" s="160"/>
    </row>
    <row r="450" spans="1:22" ht="25.5">
      <c r="A450" s="121" t="str">
        <f t="shared" si="78"/>
        <v>71080203025113</v>
      </c>
      <c r="B450" s="123" t="s">
        <v>439</v>
      </c>
      <c r="C450" s="116" t="s">
        <v>185</v>
      </c>
      <c r="D450" s="117" t="s">
        <v>140</v>
      </c>
      <c r="E450" s="118" t="s">
        <v>442</v>
      </c>
      <c r="F450" s="119" t="s">
        <v>140</v>
      </c>
      <c r="G450" s="120">
        <v>5113</v>
      </c>
      <c r="H450" s="16"/>
      <c r="I450" s="24"/>
      <c r="J450" s="25"/>
      <c r="K450" s="25"/>
      <c r="L450" s="29" t="s">
        <v>142</v>
      </c>
      <c r="M450" s="43">
        <v>4251</v>
      </c>
      <c r="N450" s="182">
        <f t="shared" si="82"/>
        <v>0</v>
      </c>
      <c r="O450" s="182"/>
      <c r="P450" s="182"/>
      <c r="Q450" s="160"/>
      <c r="R450" s="160"/>
      <c r="S450" s="345"/>
      <c r="T450" s="160"/>
      <c r="U450" s="160"/>
      <c r="V450" s="160"/>
    </row>
    <row r="451" spans="1:22">
      <c r="A451" s="121" t="str">
        <f t="shared" si="78"/>
        <v>71080203025129</v>
      </c>
      <c r="B451" s="123" t="s">
        <v>439</v>
      </c>
      <c r="C451" s="116" t="s">
        <v>185</v>
      </c>
      <c r="D451" s="117" t="s">
        <v>140</v>
      </c>
      <c r="E451" s="118" t="s">
        <v>442</v>
      </c>
      <c r="F451" s="119" t="s">
        <v>140</v>
      </c>
      <c r="G451" s="120">
        <v>5129</v>
      </c>
      <c r="H451" s="16"/>
      <c r="I451" s="24"/>
      <c r="J451" s="25"/>
      <c r="K451" s="25"/>
      <c r="L451" s="29" t="s">
        <v>240</v>
      </c>
      <c r="M451" s="43">
        <v>4269</v>
      </c>
      <c r="N451" s="182">
        <f t="shared" si="82"/>
        <v>0</v>
      </c>
      <c r="O451" s="182"/>
      <c r="P451" s="182"/>
      <c r="Q451" s="160"/>
      <c r="R451" s="160"/>
      <c r="S451" s="345"/>
      <c r="T451" s="160"/>
      <c r="U451" s="160"/>
      <c r="V451" s="160"/>
    </row>
    <row r="452" spans="1:22" s="155" customFormat="1" ht="25.5">
      <c r="A452" s="121" t="str">
        <f t="shared" si="78"/>
        <v>71080204000000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441</v>
      </c>
      <c r="G452" s="128" t="s">
        <v>440</v>
      </c>
      <c r="H452" s="16"/>
      <c r="I452" s="24"/>
      <c r="J452" s="25"/>
      <c r="K452" s="25"/>
      <c r="L452" s="202" t="s">
        <v>267</v>
      </c>
      <c r="M452" s="12">
        <v>4521</v>
      </c>
      <c r="N452" s="182">
        <f t="shared" si="82"/>
        <v>0</v>
      </c>
      <c r="O452" s="182"/>
      <c r="P452" s="182"/>
      <c r="Q452" s="160"/>
      <c r="R452" s="160"/>
      <c r="S452" s="345"/>
      <c r="T452" s="160"/>
      <c r="U452" s="160"/>
      <c r="V452" s="160"/>
    </row>
    <row r="453" spans="1:22">
      <c r="A453" s="121" t="str">
        <f t="shared" si="78"/>
        <v>71080204000001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441</v>
      </c>
      <c r="G453" s="128" t="s">
        <v>96</v>
      </c>
      <c r="H453" s="16"/>
      <c r="I453" s="24"/>
      <c r="J453" s="25"/>
      <c r="K453" s="25"/>
      <c r="L453" s="29" t="s">
        <v>173</v>
      </c>
      <c r="M453" s="30">
        <v>5112</v>
      </c>
      <c r="N453" s="182">
        <f t="shared" si="82"/>
        <v>0</v>
      </c>
      <c r="O453" s="182">
        <v>0</v>
      </c>
      <c r="P453" s="182"/>
      <c r="Q453" s="160"/>
      <c r="R453" s="160"/>
      <c r="S453" s="345"/>
      <c r="T453" s="160"/>
      <c r="U453" s="160"/>
      <c r="V453" s="160"/>
    </row>
    <row r="454" spans="1:22" s="114" customFormat="1">
      <c r="A454" s="121" t="str">
        <f t="shared" si="78"/>
        <v>71080204010000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106</v>
      </c>
      <c r="G454" s="128" t="s">
        <v>440</v>
      </c>
      <c r="H454" s="16"/>
      <c r="I454" s="24"/>
      <c r="J454" s="25"/>
      <c r="K454" s="25"/>
      <c r="L454" s="31" t="s">
        <v>174</v>
      </c>
      <c r="M454" s="32">
        <v>5113</v>
      </c>
      <c r="N454" s="182">
        <f t="shared" si="82"/>
        <v>0</v>
      </c>
      <c r="O454" s="182">
        <v>0</v>
      </c>
      <c r="P454" s="182"/>
      <c r="Q454" s="160"/>
      <c r="R454" s="160"/>
      <c r="S454" s="345"/>
      <c r="T454" s="160"/>
      <c r="U454" s="160"/>
      <c r="V454" s="160"/>
    </row>
    <row r="455" spans="1:22" ht="27">
      <c r="A455" s="121" t="str">
        <f t="shared" si="78"/>
        <v>71080204014216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106</v>
      </c>
      <c r="G455" s="120">
        <v>4216</v>
      </c>
      <c r="H455" s="44"/>
      <c r="I455" s="146"/>
      <c r="J455" s="147"/>
      <c r="K455" s="147"/>
      <c r="L455" s="26" t="s">
        <v>266</v>
      </c>
      <c r="M455" s="27"/>
      <c r="N455" s="196">
        <f>O455+P455</f>
        <v>0</v>
      </c>
      <c r="O455" s="196">
        <f>SUM(O456:O463)</f>
        <v>0</v>
      </c>
      <c r="P455" s="196">
        <f>SUM(P456:P463)</f>
        <v>0</v>
      </c>
      <c r="Q455" s="160"/>
      <c r="R455" s="160"/>
      <c r="S455" s="345"/>
      <c r="T455" s="160"/>
      <c r="U455" s="160"/>
      <c r="V455" s="160"/>
    </row>
    <row r="456" spans="1:22">
      <c r="A456" s="121" t="str">
        <f t="shared" si="78"/>
        <v>71080204014239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106</v>
      </c>
      <c r="G456" s="120">
        <v>4239</v>
      </c>
      <c r="H456" s="16"/>
      <c r="I456" s="24"/>
      <c r="J456" s="25"/>
      <c r="K456" s="25"/>
      <c r="L456" s="28" t="s">
        <v>125</v>
      </c>
      <c r="M456" s="30">
        <v>4239</v>
      </c>
      <c r="N456" s="182">
        <f t="shared" si="82"/>
        <v>0</v>
      </c>
      <c r="O456" s="182"/>
      <c r="P456" s="182"/>
      <c r="Q456" s="160"/>
      <c r="R456" s="160"/>
      <c r="S456" s="345"/>
      <c r="T456" s="160"/>
      <c r="U456" s="160"/>
      <c r="V456" s="160"/>
    </row>
    <row r="457" spans="1:22" ht="25.5">
      <c r="A457" s="121" t="str">
        <f t="shared" si="78"/>
        <v>71080204014269</v>
      </c>
      <c r="B457" s="115" t="s">
        <v>439</v>
      </c>
      <c r="C457" s="116" t="s">
        <v>185</v>
      </c>
      <c r="D457" s="117" t="s">
        <v>140</v>
      </c>
      <c r="E457" s="118" t="s">
        <v>155</v>
      </c>
      <c r="F457" s="119" t="s">
        <v>106</v>
      </c>
      <c r="G457" s="120">
        <v>4269</v>
      </c>
      <c r="H457" s="16"/>
      <c r="I457" s="24"/>
      <c r="J457" s="25"/>
      <c r="K457" s="25"/>
      <c r="L457" s="29" t="s">
        <v>142</v>
      </c>
      <c r="M457" s="43">
        <v>4251</v>
      </c>
      <c r="N457" s="182">
        <f t="shared" si="82"/>
        <v>0</v>
      </c>
      <c r="O457" s="182"/>
      <c r="P457" s="182"/>
      <c r="Q457" s="160"/>
      <c r="R457" s="160"/>
      <c r="S457" s="345"/>
      <c r="T457" s="160"/>
      <c r="U457" s="160"/>
      <c r="V457" s="160"/>
    </row>
    <row r="458" spans="1:22">
      <c r="A458" s="121" t="str">
        <f t="shared" si="78"/>
        <v>71080204014639</v>
      </c>
      <c r="B458" s="123" t="s">
        <v>439</v>
      </c>
      <c r="C458" s="116" t="s">
        <v>185</v>
      </c>
      <c r="D458" s="117" t="s">
        <v>140</v>
      </c>
      <c r="E458" s="118" t="s">
        <v>155</v>
      </c>
      <c r="F458" s="119" t="s">
        <v>106</v>
      </c>
      <c r="G458" s="120">
        <v>4639</v>
      </c>
      <c r="H458" s="16"/>
      <c r="I458" s="24"/>
      <c r="J458" s="25"/>
      <c r="K458" s="25"/>
      <c r="L458" s="29" t="s">
        <v>240</v>
      </c>
      <c r="M458" s="43">
        <v>4269</v>
      </c>
      <c r="N458" s="182">
        <f t="shared" si="82"/>
        <v>0</v>
      </c>
      <c r="O458" s="182"/>
      <c r="P458" s="182"/>
      <c r="Q458" s="160"/>
      <c r="R458" s="160"/>
      <c r="S458" s="345"/>
      <c r="T458" s="160"/>
      <c r="U458" s="160"/>
      <c r="V458" s="160"/>
    </row>
    <row r="459" spans="1:22" ht="25.5">
      <c r="A459" s="121" t="str">
        <f t="shared" si="78"/>
        <v>71080204014819</v>
      </c>
      <c r="B459" s="123" t="s">
        <v>439</v>
      </c>
      <c r="C459" s="116" t="s">
        <v>185</v>
      </c>
      <c r="D459" s="117" t="s">
        <v>140</v>
      </c>
      <c r="E459" s="118" t="s">
        <v>155</v>
      </c>
      <c r="F459" s="119" t="s">
        <v>106</v>
      </c>
      <c r="G459" s="128" t="s">
        <v>88</v>
      </c>
      <c r="H459" s="16"/>
      <c r="I459" s="24"/>
      <c r="J459" s="25"/>
      <c r="K459" s="25"/>
      <c r="L459" s="29" t="s">
        <v>267</v>
      </c>
      <c r="M459" s="43">
        <v>4521</v>
      </c>
      <c r="N459" s="182">
        <f t="shared" si="82"/>
        <v>0</v>
      </c>
      <c r="O459" s="182"/>
      <c r="P459" s="182"/>
      <c r="Q459" s="160"/>
      <c r="R459" s="160"/>
      <c r="S459" s="345"/>
      <c r="T459" s="160"/>
      <c r="U459" s="160"/>
      <c r="V459" s="160"/>
    </row>
    <row r="460" spans="1:22" s="114" customFormat="1" ht="25.5">
      <c r="A460" s="121" t="str">
        <f t="shared" si="78"/>
        <v>71080204020000</v>
      </c>
      <c r="B460" s="123" t="s">
        <v>439</v>
      </c>
      <c r="C460" s="116" t="s">
        <v>185</v>
      </c>
      <c r="D460" s="117" t="s">
        <v>140</v>
      </c>
      <c r="E460" s="118" t="s">
        <v>155</v>
      </c>
      <c r="F460" s="119" t="s">
        <v>140</v>
      </c>
      <c r="G460" s="128" t="s">
        <v>440</v>
      </c>
      <c r="H460" s="16"/>
      <c r="I460" s="24"/>
      <c r="J460" s="25"/>
      <c r="K460" s="25"/>
      <c r="L460" s="29" t="s">
        <v>219</v>
      </c>
      <c r="M460" s="30">
        <v>4819</v>
      </c>
      <c r="N460" s="182">
        <f t="shared" si="82"/>
        <v>0</v>
      </c>
      <c r="O460" s="182"/>
      <c r="P460" s="182"/>
      <c r="Q460" s="160"/>
      <c r="R460" s="160"/>
      <c r="S460" s="345"/>
      <c r="T460" s="160"/>
      <c r="U460" s="160"/>
      <c r="V460" s="160"/>
    </row>
    <row r="461" spans="1:22">
      <c r="A461" s="121" t="str">
        <f t="shared" si="78"/>
        <v>71080204024511</v>
      </c>
      <c r="B461" s="123" t="s">
        <v>439</v>
      </c>
      <c r="C461" s="116" t="s">
        <v>185</v>
      </c>
      <c r="D461" s="117" t="s">
        <v>140</v>
      </c>
      <c r="E461" s="118" t="s">
        <v>155</v>
      </c>
      <c r="F461" s="119" t="s">
        <v>140</v>
      </c>
      <c r="G461" s="120">
        <v>4511</v>
      </c>
      <c r="H461" s="24"/>
      <c r="I461" s="24"/>
      <c r="J461" s="25"/>
      <c r="K461" s="25"/>
      <c r="L461" s="29" t="s">
        <v>173</v>
      </c>
      <c r="M461" s="30">
        <v>5112</v>
      </c>
      <c r="N461" s="182">
        <f t="shared" si="82"/>
        <v>0</v>
      </c>
      <c r="O461" s="182">
        <v>0</v>
      </c>
      <c r="P461" s="182"/>
      <c r="Q461" s="160"/>
      <c r="R461" s="160"/>
      <c r="S461" s="345"/>
      <c r="T461" s="160"/>
      <c r="U461" s="160"/>
      <c r="V461" s="160"/>
    </row>
    <row r="462" spans="1:22" s="114" customFormat="1" ht="16.5">
      <c r="A462" s="121" t="str">
        <f t="shared" si="78"/>
        <v>71080204030000</v>
      </c>
      <c r="B462" s="123" t="s">
        <v>439</v>
      </c>
      <c r="C462" s="116" t="s">
        <v>185</v>
      </c>
      <c r="D462" s="117" t="s">
        <v>140</v>
      </c>
      <c r="E462" s="118" t="s">
        <v>155</v>
      </c>
      <c r="F462" s="119" t="s">
        <v>442</v>
      </c>
      <c r="G462" s="128" t="s">
        <v>440</v>
      </c>
      <c r="H462" s="24"/>
      <c r="I462" s="24"/>
      <c r="J462" s="25"/>
      <c r="K462" s="25"/>
      <c r="L462" s="29" t="s">
        <v>174</v>
      </c>
      <c r="M462" s="30">
        <v>5113</v>
      </c>
      <c r="N462" s="182">
        <f t="shared" si="82"/>
        <v>0</v>
      </c>
      <c r="O462" s="305">
        <v>0</v>
      </c>
      <c r="P462" s="305"/>
      <c r="Q462" s="160"/>
      <c r="R462" s="160"/>
      <c r="S462" s="345"/>
      <c r="T462" s="160"/>
      <c r="U462" s="160"/>
      <c r="V462" s="160"/>
    </row>
    <row r="463" spans="1:22">
      <c r="A463" s="121" t="str">
        <f t="shared" si="78"/>
        <v>71080204035113</v>
      </c>
      <c r="B463" s="123" t="s">
        <v>439</v>
      </c>
      <c r="C463" s="116" t="s">
        <v>185</v>
      </c>
      <c r="D463" s="117" t="s">
        <v>140</v>
      </c>
      <c r="E463" s="118" t="s">
        <v>155</v>
      </c>
      <c r="F463" s="119" t="s">
        <v>442</v>
      </c>
      <c r="G463" s="120">
        <v>5113</v>
      </c>
      <c r="H463" s="16"/>
      <c r="I463" s="24"/>
      <c r="J463" s="25"/>
      <c r="K463" s="25"/>
      <c r="L463" s="29" t="s">
        <v>268</v>
      </c>
      <c r="M463" s="43">
        <v>5129</v>
      </c>
      <c r="N463" s="182">
        <f>O463+P463</f>
        <v>0</v>
      </c>
      <c r="O463" s="182">
        <v>0</v>
      </c>
      <c r="P463" s="182"/>
      <c r="Q463" s="160"/>
      <c r="R463" s="160"/>
      <c r="S463" s="345"/>
      <c r="T463" s="160"/>
      <c r="U463" s="160"/>
      <c r="V463" s="160"/>
    </row>
    <row r="464" spans="1:22" s="155" customFormat="1" ht="27">
      <c r="A464" s="121" t="str">
        <f t="shared" si="78"/>
        <v>71080205000000</v>
      </c>
      <c r="B464" s="123" t="s">
        <v>439</v>
      </c>
      <c r="C464" s="116" t="s">
        <v>185</v>
      </c>
      <c r="D464" s="117" t="s">
        <v>140</v>
      </c>
      <c r="E464" s="118" t="s">
        <v>149</v>
      </c>
      <c r="F464" s="119" t="s">
        <v>441</v>
      </c>
      <c r="G464" s="128" t="s">
        <v>440</v>
      </c>
      <c r="H464" s="44"/>
      <c r="I464" s="146"/>
      <c r="J464" s="147"/>
      <c r="K464" s="147"/>
      <c r="L464" s="26" t="s">
        <v>269</v>
      </c>
      <c r="M464" s="27"/>
      <c r="N464" s="196">
        <f>O464+P464</f>
        <v>0</v>
      </c>
      <c r="O464" s="196">
        <f>SUM(O465:O472)</f>
        <v>0</v>
      </c>
      <c r="P464" s="196">
        <f>SUM(P465:P472)</f>
        <v>0</v>
      </c>
      <c r="Q464" s="160"/>
      <c r="R464" s="160"/>
      <c r="S464" s="345"/>
      <c r="T464" s="160"/>
      <c r="U464" s="160"/>
      <c r="V464" s="160"/>
    </row>
    <row r="465" spans="1:22">
      <c r="A465" s="121" t="str">
        <f t="shared" si="78"/>
        <v>71080205000001</v>
      </c>
      <c r="B465" s="123" t="s">
        <v>439</v>
      </c>
      <c r="C465" s="116" t="s">
        <v>185</v>
      </c>
      <c r="D465" s="117" t="s">
        <v>140</v>
      </c>
      <c r="E465" s="118" t="s">
        <v>149</v>
      </c>
      <c r="F465" s="119" t="s">
        <v>441</v>
      </c>
      <c r="G465" s="128" t="s">
        <v>96</v>
      </c>
      <c r="H465" s="24"/>
      <c r="I465" s="24"/>
      <c r="J465" s="25"/>
      <c r="K465" s="25"/>
      <c r="L465" s="28" t="s">
        <v>122</v>
      </c>
      <c r="M465" s="11">
        <v>4234</v>
      </c>
      <c r="N465" s="182">
        <f>O465+P465</f>
        <v>0</v>
      </c>
      <c r="O465" s="312"/>
      <c r="P465" s="312"/>
      <c r="Q465" s="160"/>
      <c r="R465" s="160"/>
      <c r="S465" s="345"/>
      <c r="T465" s="160"/>
      <c r="U465" s="160"/>
      <c r="V465" s="160"/>
    </row>
    <row r="466" spans="1:22" s="114" customFormat="1" ht="25.5">
      <c r="A466" s="121" t="str">
        <f t="shared" si="78"/>
        <v>71080205010000</v>
      </c>
      <c r="B466" s="123" t="s">
        <v>439</v>
      </c>
      <c r="C466" s="116" t="s">
        <v>185</v>
      </c>
      <c r="D466" s="117" t="s">
        <v>140</v>
      </c>
      <c r="E466" s="118" t="s">
        <v>149</v>
      </c>
      <c r="F466" s="119" t="s">
        <v>106</v>
      </c>
      <c r="G466" s="128" t="s">
        <v>440</v>
      </c>
      <c r="H466" s="24"/>
      <c r="I466" s="24"/>
      <c r="J466" s="25"/>
      <c r="K466" s="25"/>
      <c r="L466" s="29" t="s">
        <v>142</v>
      </c>
      <c r="M466" s="30">
        <v>4251</v>
      </c>
      <c r="N466" s="182">
        <f t="shared" ref="N466:N475" si="83">O466+P466</f>
        <v>0</v>
      </c>
      <c r="O466" s="182"/>
      <c r="P466" s="182"/>
      <c r="Q466" s="160"/>
      <c r="R466" s="160"/>
      <c r="S466" s="345"/>
      <c r="T466" s="160"/>
      <c r="U466" s="160"/>
      <c r="V466" s="160"/>
    </row>
    <row r="467" spans="1:22">
      <c r="A467" s="121" t="str">
        <f t="shared" si="78"/>
        <v>71080205014511</v>
      </c>
      <c r="B467" s="123" t="s">
        <v>439</v>
      </c>
      <c r="C467" s="116" t="s">
        <v>185</v>
      </c>
      <c r="D467" s="117" t="s">
        <v>140</v>
      </c>
      <c r="E467" s="118" t="s">
        <v>149</v>
      </c>
      <c r="F467" s="119" t="s">
        <v>106</v>
      </c>
      <c r="G467" s="120">
        <v>4511</v>
      </c>
      <c r="H467" s="16"/>
      <c r="I467" s="24"/>
      <c r="J467" s="25"/>
      <c r="K467" s="25"/>
      <c r="L467" s="29" t="s">
        <v>240</v>
      </c>
      <c r="M467" s="12">
        <v>4269</v>
      </c>
      <c r="N467" s="182">
        <f t="shared" si="83"/>
        <v>0</v>
      </c>
      <c r="O467" s="182"/>
      <c r="P467" s="182"/>
      <c r="Q467" s="160"/>
      <c r="R467" s="160"/>
      <c r="S467" s="345"/>
      <c r="T467" s="160"/>
      <c r="U467" s="160"/>
      <c r="V467" s="160"/>
    </row>
    <row r="468" spans="1:22" s="114" customFormat="1" ht="25.5">
      <c r="A468" s="121" t="str">
        <f t="shared" si="78"/>
        <v>71080205020000</v>
      </c>
      <c r="B468" s="123" t="s">
        <v>439</v>
      </c>
      <c r="C468" s="116" t="s">
        <v>185</v>
      </c>
      <c r="D468" s="117" t="s">
        <v>140</v>
      </c>
      <c r="E468" s="118" t="s">
        <v>149</v>
      </c>
      <c r="F468" s="119" t="s">
        <v>140</v>
      </c>
      <c r="G468" s="128" t="s">
        <v>440</v>
      </c>
      <c r="H468" s="16"/>
      <c r="I468" s="24"/>
      <c r="J468" s="25"/>
      <c r="K468" s="25"/>
      <c r="L468" s="29" t="s">
        <v>267</v>
      </c>
      <c r="M468" s="12">
        <v>4521</v>
      </c>
      <c r="N468" s="182">
        <f t="shared" si="83"/>
        <v>0</v>
      </c>
      <c r="O468" s="182"/>
      <c r="P468" s="182"/>
      <c r="Q468" s="160"/>
      <c r="R468" s="160"/>
      <c r="S468" s="345"/>
      <c r="T468" s="160"/>
      <c r="U468" s="160"/>
      <c r="V468" s="160"/>
    </row>
    <row r="469" spans="1:22">
      <c r="A469" s="121" t="str">
        <f t="shared" si="78"/>
        <v>71080205024511</v>
      </c>
      <c r="B469" s="123" t="s">
        <v>439</v>
      </c>
      <c r="C469" s="116" t="s">
        <v>185</v>
      </c>
      <c r="D469" s="117" t="s">
        <v>140</v>
      </c>
      <c r="E469" s="118" t="s">
        <v>149</v>
      </c>
      <c r="F469" s="119" t="s">
        <v>140</v>
      </c>
      <c r="G469" s="120">
        <v>4511</v>
      </c>
      <c r="H469" s="24"/>
      <c r="I469" s="24"/>
      <c r="J469" s="25"/>
      <c r="K469" s="25"/>
      <c r="L469" s="31" t="s">
        <v>211</v>
      </c>
      <c r="M469" s="47">
        <v>4639</v>
      </c>
      <c r="N469" s="182">
        <f t="shared" si="83"/>
        <v>0</v>
      </c>
      <c r="O469" s="182"/>
      <c r="P469" s="182"/>
      <c r="Q469" s="160"/>
      <c r="R469" s="160"/>
      <c r="S469" s="345"/>
      <c r="T469" s="160"/>
      <c r="U469" s="160"/>
      <c r="V469" s="160"/>
    </row>
    <row r="470" spans="1:22">
      <c r="A470" s="121" t="str">
        <f t="shared" si="78"/>
        <v>71090201044239</v>
      </c>
      <c r="B470" s="123" t="s">
        <v>439</v>
      </c>
      <c r="C470" s="116" t="s">
        <v>187</v>
      </c>
      <c r="D470" s="117" t="s">
        <v>140</v>
      </c>
      <c r="E470" s="118" t="s">
        <v>106</v>
      </c>
      <c r="F470" s="119" t="s">
        <v>155</v>
      </c>
      <c r="G470" s="120">
        <v>4239</v>
      </c>
      <c r="H470" s="24"/>
      <c r="I470" s="17"/>
      <c r="J470" s="18"/>
      <c r="K470" s="18"/>
      <c r="L470" s="29" t="s">
        <v>134</v>
      </c>
      <c r="M470" s="30">
        <v>4861</v>
      </c>
      <c r="N470" s="182">
        <f t="shared" si="83"/>
        <v>0</v>
      </c>
      <c r="O470" s="312"/>
      <c r="P470" s="312"/>
      <c r="Q470" s="160"/>
      <c r="R470" s="160"/>
      <c r="S470" s="345"/>
      <c r="T470" s="160"/>
      <c r="U470" s="160"/>
      <c r="V470" s="160"/>
    </row>
    <row r="471" spans="1:22">
      <c r="B471" s="123"/>
      <c r="H471" s="36"/>
      <c r="I471" s="193"/>
      <c r="J471" s="194"/>
      <c r="K471" s="195"/>
      <c r="L471" s="29" t="s">
        <v>173</v>
      </c>
      <c r="M471" s="30">
        <v>5112</v>
      </c>
      <c r="N471" s="182">
        <f t="shared" si="83"/>
        <v>0</v>
      </c>
      <c r="O471" s="182"/>
      <c r="P471" s="182"/>
      <c r="Q471" s="160"/>
      <c r="R471" s="160"/>
      <c r="S471" s="345"/>
      <c r="T471" s="160"/>
      <c r="U471" s="160"/>
      <c r="V471" s="160"/>
    </row>
    <row r="472" spans="1:22">
      <c r="B472" s="123"/>
      <c r="H472" s="24"/>
      <c r="I472" s="24"/>
      <c r="J472" s="25"/>
      <c r="K472" s="25"/>
      <c r="L472" s="29" t="s">
        <v>174</v>
      </c>
      <c r="M472" s="30">
        <v>5113</v>
      </c>
      <c r="N472" s="182">
        <f t="shared" si="83"/>
        <v>0</v>
      </c>
      <c r="O472" s="182"/>
      <c r="P472" s="182"/>
      <c r="Q472" s="160"/>
      <c r="R472" s="160"/>
      <c r="S472" s="345"/>
      <c r="T472" s="160"/>
      <c r="U472" s="160"/>
      <c r="V472" s="160"/>
    </row>
    <row r="473" spans="1:22" s="155" customFormat="1">
      <c r="A473" s="121" t="str">
        <f t="shared" si="78"/>
        <v>71080207000000</v>
      </c>
      <c r="B473" s="123" t="s">
        <v>439</v>
      </c>
      <c r="C473" s="116" t="s">
        <v>185</v>
      </c>
      <c r="D473" s="117" t="s">
        <v>140</v>
      </c>
      <c r="E473" s="118" t="s">
        <v>183</v>
      </c>
      <c r="F473" s="119" t="s">
        <v>441</v>
      </c>
      <c r="G473" s="128" t="s">
        <v>440</v>
      </c>
      <c r="H473" s="44"/>
      <c r="I473" s="146"/>
      <c r="J473" s="147"/>
      <c r="K473" s="147"/>
      <c r="L473" s="26" t="s">
        <v>780</v>
      </c>
      <c r="M473" s="27"/>
      <c r="N473" s="196">
        <f>O473+P473</f>
        <v>0</v>
      </c>
      <c r="O473" s="196">
        <f>SUM(O474:O475)</f>
        <v>0</v>
      </c>
      <c r="P473" s="196">
        <f>SUM(P474:P475)</f>
        <v>0</v>
      </c>
      <c r="Q473" s="160"/>
      <c r="R473" s="160"/>
      <c r="S473" s="345"/>
      <c r="T473" s="160"/>
      <c r="U473" s="160"/>
      <c r="V473" s="160"/>
    </row>
    <row r="474" spans="1:22" ht="22.5" customHeight="1">
      <c r="A474" s="121" t="str">
        <f t="shared" si="78"/>
        <v>71080207000001</v>
      </c>
      <c r="B474" s="123" t="s">
        <v>439</v>
      </c>
      <c r="C474" s="116" t="s">
        <v>185</v>
      </c>
      <c r="D474" s="117" t="s">
        <v>140</v>
      </c>
      <c r="E474" s="118" t="s">
        <v>183</v>
      </c>
      <c r="F474" s="119" t="s">
        <v>441</v>
      </c>
      <c r="G474" s="128" t="s">
        <v>96</v>
      </c>
      <c r="H474" s="16"/>
      <c r="I474" s="307"/>
      <c r="J474" s="308"/>
      <c r="K474" s="308"/>
      <c r="L474" s="29" t="s">
        <v>142</v>
      </c>
      <c r="M474" s="30">
        <v>4251</v>
      </c>
      <c r="N474" s="182">
        <f t="shared" si="83"/>
        <v>0</v>
      </c>
      <c r="O474" s="330"/>
      <c r="P474" s="330"/>
      <c r="Q474" s="160"/>
      <c r="R474" s="160"/>
      <c r="S474" s="345"/>
      <c r="T474" s="160"/>
      <c r="U474" s="160"/>
      <c r="V474" s="160"/>
    </row>
    <row r="475" spans="1:22" s="114" customFormat="1" ht="16.5">
      <c r="A475" s="121" t="str">
        <f t="shared" si="78"/>
        <v>71080207010000</v>
      </c>
      <c r="B475" s="123" t="s">
        <v>439</v>
      </c>
      <c r="C475" s="116" t="s">
        <v>185</v>
      </c>
      <c r="D475" s="117" t="s">
        <v>140</v>
      </c>
      <c r="E475" s="118" t="s">
        <v>183</v>
      </c>
      <c r="F475" s="119" t="s">
        <v>106</v>
      </c>
      <c r="G475" s="128" t="s">
        <v>440</v>
      </c>
      <c r="H475" s="24"/>
      <c r="I475" s="24"/>
      <c r="J475" s="25"/>
      <c r="K475" s="25"/>
      <c r="L475" s="29" t="s">
        <v>174</v>
      </c>
      <c r="M475" s="30">
        <v>5113</v>
      </c>
      <c r="N475" s="182">
        <f t="shared" si="83"/>
        <v>0</v>
      </c>
      <c r="O475" s="305"/>
      <c r="P475" s="305"/>
      <c r="Q475" s="160"/>
      <c r="R475" s="160"/>
      <c r="S475" s="345"/>
      <c r="T475" s="160"/>
      <c r="U475" s="160"/>
      <c r="V475" s="160"/>
    </row>
    <row r="476" spans="1:22" s="155" customFormat="1">
      <c r="A476" s="121" t="str">
        <f t="shared" ref="A476:A525" si="84">CONCATENATE(B476,C476,D476,E476,F476,G476)</f>
        <v>71080403000000</v>
      </c>
      <c r="B476" s="123" t="s">
        <v>439</v>
      </c>
      <c r="C476" s="116" t="s">
        <v>185</v>
      </c>
      <c r="D476" s="117" t="s">
        <v>155</v>
      </c>
      <c r="E476" s="118" t="s">
        <v>442</v>
      </c>
      <c r="F476" s="119" t="s">
        <v>441</v>
      </c>
      <c r="G476" s="128" t="s">
        <v>440</v>
      </c>
      <c r="H476" s="179">
        <v>2700</v>
      </c>
      <c r="I476" s="211" t="s">
        <v>183</v>
      </c>
      <c r="J476" s="212">
        <v>0</v>
      </c>
      <c r="K476" s="212">
        <v>0</v>
      </c>
      <c r="L476" s="161" t="s">
        <v>275</v>
      </c>
      <c r="M476" s="173"/>
      <c r="N476" s="162">
        <f>+N478</f>
        <v>0</v>
      </c>
      <c r="O476" s="162">
        <f t="shared" ref="O476:P476" si="85">+O478</f>
        <v>0</v>
      </c>
      <c r="P476" s="162">
        <f t="shared" si="85"/>
        <v>0</v>
      </c>
      <c r="Q476" s="160"/>
      <c r="R476" s="160"/>
      <c r="S476" s="345"/>
      <c r="T476" s="160"/>
      <c r="U476" s="160"/>
      <c r="V476" s="160"/>
    </row>
    <row r="477" spans="1:22">
      <c r="A477" s="121" t="str">
        <f t="shared" si="84"/>
        <v>71080403000001</v>
      </c>
      <c r="B477" s="123" t="s">
        <v>439</v>
      </c>
      <c r="C477" s="116" t="s">
        <v>185</v>
      </c>
      <c r="D477" s="117" t="s">
        <v>155</v>
      </c>
      <c r="E477" s="118" t="s">
        <v>442</v>
      </c>
      <c r="F477" s="119" t="s">
        <v>441</v>
      </c>
      <c r="G477" s="128" t="s">
        <v>96</v>
      </c>
      <c r="H477" s="24"/>
      <c r="I477" s="17"/>
      <c r="J477" s="18"/>
      <c r="K477" s="18"/>
      <c r="L477" s="29" t="s">
        <v>108</v>
      </c>
      <c r="M477" s="30"/>
      <c r="N477" s="149"/>
      <c r="O477" s="149"/>
      <c r="P477" s="149"/>
      <c r="Q477" s="160"/>
      <c r="R477" s="160"/>
      <c r="S477" s="345"/>
      <c r="T477" s="160"/>
      <c r="U477" s="160"/>
      <c r="V477" s="160"/>
    </row>
    <row r="478" spans="1:22">
      <c r="A478" s="121" t="str">
        <f t="shared" si="84"/>
        <v>71090101000001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441</v>
      </c>
      <c r="G478" s="128" t="s">
        <v>96</v>
      </c>
      <c r="H478" s="164">
        <v>2760</v>
      </c>
      <c r="I478" s="165" t="s">
        <v>183</v>
      </c>
      <c r="J478" s="166">
        <v>6</v>
      </c>
      <c r="K478" s="166">
        <v>0</v>
      </c>
      <c r="L478" s="167" t="s">
        <v>279</v>
      </c>
      <c r="M478" s="175"/>
      <c r="N478" s="187">
        <f>+N480</f>
        <v>0</v>
      </c>
      <c r="O478" s="187">
        <f t="shared" ref="O478:P478" si="86">+O480</f>
        <v>0</v>
      </c>
      <c r="P478" s="187">
        <f t="shared" si="86"/>
        <v>0</v>
      </c>
      <c r="Q478" s="160"/>
      <c r="R478" s="160"/>
      <c r="S478" s="345"/>
      <c r="T478" s="160"/>
      <c r="U478" s="160"/>
      <c r="V478" s="160"/>
    </row>
    <row r="479" spans="1:22" s="114" customFormat="1">
      <c r="A479" s="121" t="str">
        <f t="shared" si="84"/>
        <v>71090101010000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106</v>
      </c>
      <c r="G479" s="128" t="s">
        <v>440</v>
      </c>
      <c r="H479" s="24"/>
      <c r="I479" s="17"/>
      <c r="J479" s="18"/>
      <c r="K479" s="18"/>
      <c r="L479" s="29" t="s">
        <v>110</v>
      </c>
      <c r="M479" s="30"/>
      <c r="N479" s="189"/>
      <c r="O479" s="189"/>
      <c r="P479" s="189"/>
      <c r="Q479" s="160"/>
      <c r="R479" s="160"/>
      <c r="S479" s="345"/>
      <c r="T479" s="160"/>
      <c r="U479" s="160"/>
      <c r="V479" s="160"/>
    </row>
    <row r="480" spans="1:22">
      <c r="A480" s="121" t="str">
        <f t="shared" si="84"/>
        <v>71090101014239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106</v>
      </c>
      <c r="G480" s="120">
        <v>4239</v>
      </c>
      <c r="H480" s="150">
        <v>2761</v>
      </c>
      <c r="I480" s="151" t="s">
        <v>183</v>
      </c>
      <c r="J480" s="152">
        <v>6</v>
      </c>
      <c r="K480" s="152">
        <v>1</v>
      </c>
      <c r="L480" s="153" t="s">
        <v>280</v>
      </c>
      <c r="M480" s="154"/>
      <c r="N480" s="191">
        <f>+N482+N485+N487</f>
        <v>0</v>
      </c>
      <c r="O480" s="191">
        <f>+O482+O485+O487</f>
        <v>0</v>
      </c>
      <c r="P480" s="191">
        <f>+P482+P485+P487</f>
        <v>0</v>
      </c>
      <c r="Q480" s="160"/>
      <c r="R480" s="160"/>
      <c r="S480" s="345"/>
      <c r="T480" s="160"/>
      <c r="U480" s="160"/>
      <c r="V480" s="160"/>
    </row>
    <row r="481" spans="1:235">
      <c r="A481" s="121" t="str">
        <f t="shared" si="84"/>
        <v>71090101014511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106</v>
      </c>
      <c r="G481" s="120">
        <v>4511</v>
      </c>
      <c r="H481" s="24"/>
      <c r="I481" s="24"/>
      <c r="J481" s="25"/>
      <c r="K481" s="25"/>
      <c r="L481" s="29" t="s">
        <v>108</v>
      </c>
      <c r="M481" s="30"/>
      <c r="N481" s="189"/>
      <c r="O481" s="189"/>
      <c r="P481" s="189"/>
      <c r="Q481" s="160"/>
      <c r="R481" s="160"/>
      <c r="S481" s="345"/>
      <c r="T481" s="160"/>
      <c r="U481" s="160"/>
      <c r="V481" s="160"/>
    </row>
    <row r="482" spans="1:235" s="114" customFormat="1" ht="38.450000000000003" customHeight="1">
      <c r="A482" s="121" t="str">
        <f t="shared" si="84"/>
        <v>71090101020000</v>
      </c>
      <c r="B482" s="123" t="s">
        <v>439</v>
      </c>
      <c r="C482" s="116" t="s">
        <v>187</v>
      </c>
      <c r="D482" s="117" t="s">
        <v>106</v>
      </c>
      <c r="E482" s="118" t="s">
        <v>106</v>
      </c>
      <c r="F482" s="119" t="s">
        <v>140</v>
      </c>
      <c r="G482" s="128" t="s">
        <v>440</v>
      </c>
      <c r="H482" s="44"/>
      <c r="I482" s="146"/>
      <c r="J482" s="147"/>
      <c r="K482" s="147"/>
      <c r="L482" s="26" t="s">
        <v>835</v>
      </c>
      <c r="M482" s="27"/>
      <c r="N482" s="196">
        <f>O482+P482</f>
        <v>0</v>
      </c>
      <c r="O482" s="196">
        <f>SUM(O483:O484)</f>
        <v>0</v>
      </c>
      <c r="P482" s="196">
        <f>SUM(P483:P484)</f>
        <v>0</v>
      </c>
      <c r="Q482" s="160"/>
      <c r="R482" s="160"/>
      <c r="S482" s="345"/>
      <c r="T482" s="160"/>
      <c r="U482" s="160"/>
      <c r="V482" s="160"/>
    </row>
    <row r="483" spans="1:235" ht="16.5">
      <c r="A483" s="121" t="str">
        <f t="shared" si="84"/>
        <v>71090101025129</v>
      </c>
      <c r="B483" s="123" t="s">
        <v>439</v>
      </c>
      <c r="C483" s="116" t="s">
        <v>187</v>
      </c>
      <c r="D483" s="117" t="s">
        <v>106</v>
      </c>
      <c r="E483" s="118" t="s">
        <v>106</v>
      </c>
      <c r="F483" s="119" t="s">
        <v>140</v>
      </c>
      <c r="G483" s="120">
        <v>5129</v>
      </c>
      <c r="H483" s="24"/>
      <c r="I483" s="24"/>
      <c r="J483" s="25"/>
      <c r="K483" s="25"/>
      <c r="L483" s="29" t="s">
        <v>136</v>
      </c>
      <c r="M483" s="30">
        <v>5122</v>
      </c>
      <c r="N483" s="182">
        <f t="shared" ref="N483:N486" si="87">O483+P483</f>
        <v>0</v>
      </c>
      <c r="O483" s="305"/>
      <c r="P483" s="305"/>
      <c r="Q483" s="160"/>
      <c r="R483" s="160"/>
      <c r="S483" s="345"/>
      <c r="T483" s="160"/>
      <c r="U483" s="160"/>
      <c r="V483" s="160"/>
    </row>
    <row r="484" spans="1:235" s="114" customFormat="1" ht="16.5">
      <c r="A484" s="121" t="str">
        <f t="shared" si="84"/>
        <v>71090101030000</v>
      </c>
      <c r="B484" s="123" t="s">
        <v>439</v>
      </c>
      <c r="C484" s="116" t="s">
        <v>187</v>
      </c>
      <c r="D484" s="117" t="s">
        <v>106</v>
      </c>
      <c r="E484" s="118" t="s">
        <v>106</v>
      </c>
      <c r="F484" s="119" t="s">
        <v>442</v>
      </c>
      <c r="G484" s="128" t="s">
        <v>440</v>
      </c>
      <c r="H484" s="24"/>
      <c r="I484" s="24"/>
      <c r="J484" s="25"/>
      <c r="K484" s="25"/>
      <c r="L484" s="29" t="s">
        <v>137</v>
      </c>
      <c r="M484" s="30">
        <v>5129</v>
      </c>
      <c r="N484" s="182">
        <f t="shared" si="87"/>
        <v>0</v>
      </c>
      <c r="O484" s="305">
        <v>0</v>
      </c>
      <c r="P484" s="305"/>
      <c r="Q484" s="160"/>
      <c r="R484" s="160"/>
      <c r="S484" s="345"/>
      <c r="T484" s="160"/>
      <c r="U484" s="160"/>
      <c r="V484" s="160"/>
    </row>
    <row r="485" spans="1:235" s="114" customFormat="1">
      <c r="A485" s="121" t="str">
        <f t="shared" si="84"/>
        <v>71090101034239</v>
      </c>
      <c r="B485" s="123" t="s">
        <v>439</v>
      </c>
      <c r="C485" s="116" t="s">
        <v>187</v>
      </c>
      <c r="D485" s="117" t="s">
        <v>106</v>
      </c>
      <c r="E485" s="118" t="s">
        <v>106</v>
      </c>
      <c r="F485" s="119" t="s">
        <v>442</v>
      </c>
      <c r="G485" s="128">
        <v>4239</v>
      </c>
      <c r="H485" s="44"/>
      <c r="I485" s="146"/>
      <c r="J485" s="147"/>
      <c r="K485" s="147"/>
      <c r="L485" s="26" t="s">
        <v>282</v>
      </c>
      <c r="M485" s="27"/>
      <c r="N485" s="196">
        <f t="shared" si="87"/>
        <v>0</v>
      </c>
      <c r="O485" s="196">
        <f>SUM(O486)</f>
        <v>0</v>
      </c>
      <c r="P485" s="196">
        <f>SUM(P486)</f>
        <v>0</v>
      </c>
      <c r="Q485" s="160"/>
      <c r="R485" s="160"/>
      <c r="S485" s="345"/>
      <c r="T485" s="160"/>
      <c r="U485" s="160"/>
      <c r="V485" s="160"/>
    </row>
    <row r="486" spans="1:235" s="38" customFormat="1" ht="16.5">
      <c r="A486" s="121" t="str">
        <f t="shared" si="84"/>
        <v>71090101034511</v>
      </c>
      <c r="B486" s="123" t="s">
        <v>439</v>
      </c>
      <c r="C486" s="116" t="s">
        <v>187</v>
      </c>
      <c r="D486" s="117" t="s">
        <v>106</v>
      </c>
      <c r="E486" s="118" t="s">
        <v>106</v>
      </c>
      <c r="F486" s="119" t="s">
        <v>442</v>
      </c>
      <c r="G486" s="128" t="s">
        <v>83</v>
      </c>
      <c r="H486" s="24"/>
      <c r="I486" s="24"/>
      <c r="J486" s="25"/>
      <c r="K486" s="25"/>
      <c r="L486" s="28" t="s">
        <v>126</v>
      </c>
      <c r="M486" s="11">
        <v>4241</v>
      </c>
      <c r="N486" s="182">
        <f t="shared" si="87"/>
        <v>0</v>
      </c>
      <c r="O486" s="305"/>
      <c r="P486" s="305"/>
      <c r="Q486" s="160"/>
      <c r="R486" s="160"/>
      <c r="S486" s="345"/>
      <c r="T486" s="160"/>
      <c r="U486" s="160"/>
      <c r="V486" s="160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  <c r="FW486" s="4"/>
      <c r="FX486" s="4"/>
      <c r="FY486" s="4"/>
      <c r="FZ486" s="4"/>
      <c r="GA486" s="4"/>
      <c r="GB486" s="4"/>
      <c r="GC486" s="4"/>
      <c r="GD486" s="4"/>
      <c r="GE486" s="4"/>
      <c r="GF486" s="4"/>
      <c r="GG486" s="4"/>
      <c r="GH486" s="4"/>
      <c r="GI486" s="4"/>
      <c r="GJ486" s="4"/>
      <c r="GK486" s="4"/>
      <c r="GL486" s="4"/>
      <c r="GM486" s="4"/>
      <c r="GN486" s="4"/>
      <c r="GO486" s="4"/>
      <c r="GP486" s="4"/>
      <c r="GQ486" s="4"/>
      <c r="GR486" s="4"/>
      <c r="GS486" s="4"/>
      <c r="GT486" s="4"/>
      <c r="GU486" s="4"/>
      <c r="GV486" s="4"/>
      <c r="GW486" s="4"/>
      <c r="GX486" s="4"/>
      <c r="GY486" s="4"/>
      <c r="GZ486" s="4"/>
      <c r="HA486" s="4"/>
      <c r="HB486" s="4"/>
      <c r="HC486" s="4"/>
      <c r="HD486" s="4"/>
      <c r="HE486" s="4"/>
      <c r="HF486" s="4"/>
      <c r="HG486" s="4"/>
      <c r="HH486" s="4"/>
      <c r="HI486" s="4"/>
      <c r="HJ486" s="4"/>
      <c r="HK486" s="4"/>
      <c r="HL486" s="4"/>
      <c r="HM486" s="4"/>
      <c r="HN486" s="4"/>
      <c r="HO486" s="4"/>
      <c r="HP486" s="4"/>
      <c r="HQ486" s="4"/>
      <c r="HR486" s="4"/>
      <c r="HS486" s="4"/>
      <c r="HT486" s="4"/>
      <c r="HU486" s="4"/>
      <c r="HV486" s="4"/>
      <c r="HW486" s="4"/>
      <c r="HX486" s="4"/>
      <c r="HY486" s="4"/>
      <c r="HZ486" s="4"/>
      <c r="IA486" s="4"/>
    </row>
    <row r="487" spans="1:235" s="114" customFormat="1">
      <c r="A487" s="121" t="str">
        <f t="shared" ref="A487:A488" si="88">CONCATENATE(B487,C487,D487,E487,F487,G487)</f>
        <v>71090101034239</v>
      </c>
      <c r="B487" s="123" t="s">
        <v>439</v>
      </c>
      <c r="C487" s="116" t="s">
        <v>187</v>
      </c>
      <c r="D487" s="117" t="s">
        <v>106</v>
      </c>
      <c r="E487" s="118" t="s">
        <v>106</v>
      </c>
      <c r="F487" s="119" t="s">
        <v>442</v>
      </c>
      <c r="G487" s="128">
        <v>4239</v>
      </c>
      <c r="H487" s="44"/>
      <c r="I487" s="146"/>
      <c r="J487" s="147"/>
      <c r="K487" s="147"/>
      <c r="L487" s="26" t="s">
        <v>846</v>
      </c>
      <c r="M487" s="27"/>
      <c r="N487" s="196">
        <f t="shared" ref="N487:N488" si="89">O487+P487</f>
        <v>0</v>
      </c>
      <c r="O487" s="196">
        <f>SUM(O488)</f>
        <v>0</v>
      </c>
      <c r="P487" s="196">
        <f>SUM(P488)</f>
        <v>0</v>
      </c>
      <c r="Q487" s="160"/>
      <c r="R487" s="160"/>
      <c r="S487" s="345"/>
      <c r="T487" s="160"/>
      <c r="U487" s="160"/>
      <c r="V487" s="160"/>
    </row>
    <row r="488" spans="1:235" s="114" customFormat="1" ht="16.5">
      <c r="A488" s="121" t="str">
        <f t="shared" si="88"/>
        <v>71080207010000</v>
      </c>
      <c r="B488" s="123" t="s">
        <v>439</v>
      </c>
      <c r="C488" s="116" t="s">
        <v>185</v>
      </c>
      <c r="D488" s="117" t="s">
        <v>140</v>
      </c>
      <c r="E488" s="118" t="s">
        <v>183</v>
      </c>
      <c r="F488" s="119" t="s">
        <v>106</v>
      </c>
      <c r="G488" s="128" t="s">
        <v>440</v>
      </c>
      <c r="H488" s="24"/>
      <c r="I488" s="24"/>
      <c r="J488" s="25"/>
      <c r="K488" s="25"/>
      <c r="L488" s="29" t="s">
        <v>174</v>
      </c>
      <c r="M488" s="30">
        <v>5113</v>
      </c>
      <c r="N488" s="182">
        <f t="shared" si="89"/>
        <v>0</v>
      </c>
      <c r="O488" s="305"/>
      <c r="P488" s="305"/>
      <c r="Q488" s="160"/>
      <c r="R488" s="160"/>
      <c r="S488" s="345"/>
      <c r="T488" s="160"/>
      <c r="U488" s="160"/>
      <c r="V488" s="160"/>
    </row>
    <row r="489" spans="1:235" s="114" customFormat="1">
      <c r="A489" s="121" t="str">
        <f t="shared" si="84"/>
        <v>71090102020000</v>
      </c>
      <c r="B489" s="123" t="s">
        <v>439</v>
      </c>
      <c r="C489" s="116" t="s">
        <v>187</v>
      </c>
      <c r="D489" s="117" t="s">
        <v>106</v>
      </c>
      <c r="E489" s="118" t="s">
        <v>140</v>
      </c>
      <c r="F489" s="119" t="s">
        <v>140</v>
      </c>
      <c r="G489" s="128" t="s">
        <v>440</v>
      </c>
      <c r="H489" s="179">
        <v>2800</v>
      </c>
      <c r="I489" s="211" t="s">
        <v>185</v>
      </c>
      <c r="J489" s="212">
        <v>0</v>
      </c>
      <c r="K489" s="212">
        <v>0</v>
      </c>
      <c r="L489" s="161" t="s">
        <v>284</v>
      </c>
      <c r="M489" s="173"/>
      <c r="N489" s="162">
        <f>+N491+N516+N565</f>
        <v>0</v>
      </c>
      <c r="O489" s="162">
        <f>+O491+O516+O565</f>
        <v>0</v>
      </c>
      <c r="P489" s="162">
        <f>+P491+P516+P565</f>
        <v>0</v>
      </c>
      <c r="Q489" s="160"/>
      <c r="R489" s="160"/>
      <c r="S489" s="345"/>
      <c r="T489" s="160"/>
      <c r="U489" s="160"/>
      <c r="V489" s="160"/>
    </row>
    <row r="490" spans="1:235">
      <c r="A490" s="121" t="str">
        <f t="shared" si="84"/>
        <v>71090102024239</v>
      </c>
      <c r="B490" s="123" t="s">
        <v>439</v>
      </c>
      <c r="C490" s="116" t="s">
        <v>187</v>
      </c>
      <c r="D490" s="117" t="s">
        <v>106</v>
      </c>
      <c r="E490" s="118" t="s">
        <v>140</v>
      </c>
      <c r="F490" s="119" t="s">
        <v>140</v>
      </c>
      <c r="G490" s="120">
        <v>4239</v>
      </c>
      <c r="H490" s="24"/>
      <c r="I490" s="17"/>
      <c r="J490" s="18"/>
      <c r="K490" s="18"/>
      <c r="L490" s="29" t="s">
        <v>108</v>
      </c>
      <c r="M490" s="30"/>
      <c r="N490" s="189"/>
      <c r="O490" s="189"/>
      <c r="P490" s="189"/>
      <c r="Q490" s="160"/>
      <c r="R490" s="160"/>
      <c r="S490" s="345"/>
      <c r="T490" s="160"/>
      <c r="U490" s="160"/>
      <c r="V490" s="160"/>
    </row>
    <row r="491" spans="1:235">
      <c r="A491" s="121" t="str">
        <f t="shared" si="84"/>
        <v>71090102024511</v>
      </c>
      <c r="B491" s="115" t="s">
        <v>439</v>
      </c>
      <c r="C491" s="116" t="s">
        <v>187</v>
      </c>
      <c r="D491" s="117" t="s">
        <v>106</v>
      </c>
      <c r="E491" s="118" t="s">
        <v>140</v>
      </c>
      <c r="F491" s="119" t="s">
        <v>140</v>
      </c>
      <c r="G491" s="120">
        <v>4511</v>
      </c>
      <c r="H491" s="164">
        <v>2810</v>
      </c>
      <c r="I491" s="165" t="s">
        <v>185</v>
      </c>
      <c r="J491" s="166">
        <v>1</v>
      </c>
      <c r="K491" s="166">
        <v>0</v>
      </c>
      <c r="L491" s="167" t="s">
        <v>285</v>
      </c>
      <c r="M491" s="175"/>
      <c r="N491" s="187">
        <f>+N493</f>
        <v>0</v>
      </c>
      <c r="O491" s="187">
        <f>+O493</f>
        <v>0</v>
      </c>
      <c r="P491" s="187">
        <f>+P493</f>
        <v>0</v>
      </c>
      <c r="Q491" s="160"/>
      <c r="R491" s="160"/>
      <c r="S491" s="345"/>
      <c r="T491" s="160"/>
      <c r="U491" s="160"/>
      <c r="V491" s="160"/>
    </row>
    <row r="492" spans="1:235" s="114" customFormat="1">
      <c r="A492" s="121" t="str">
        <f t="shared" si="84"/>
        <v>71090102030000</v>
      </c>
      <c r="B492" s="123" t="s">
        <v>439</v>
      </c>
      <c r="C492" s="116" t="s">
        <v>187</v>
      </c>
      <c r="D492" s="117" t="s">
        <v>106</v>
      </c>
      <c r="E492" s="118" t="s">
        <v>140</v>
      </c>
      <c r="F492" s="119" t="s">
        <v>442</v>
      </c>
      <c r="G492" s="128" t="s">
        <v>440</v>
      </c>
      <c r="H492" s="24"/>
      <c r="I492" s="17"/>
      <c r="J492" s="18"/>
      <c r="K492" s="18"/>
      <c r="L492" s="29" t="s">
        <v>110</v>
      </c>
      <c r="M492" s="30"/>
      <c r="N492" s="189"/>
      <c r="O492" s="189"/>
      <c r="P492" s="189"/>
      <c r="Q492" s="160"/>
      <c r="R492" s="160"/>
      <c r="S492" s="345"/>
      <c r="T492" s="160"/>
      <c r="U492" s="160"/>
      <c r="V492" s="160"/>
    </row>
    <row r="493" spans="1:235">
      <c r="A493" s="121" t="str">
        <f t="shared" si="84"/>
        <v>71090102034239</v>
      </c>
      <c r="B493" s="123" t="s">
        <v>439</v>
      </c>
      <c r="C493" s="116" t="s">
        <v>187</v>
      </c>
      <c r="D493" s="117" t="s">
        <v>106</v>
      </c>
      <c r="E493" s="118" t="s">
        <v>140</v>
      </c>
      <c r="F493" s="119" t="s">
        <v>442</v>
      </c>
      <c r="G493" s="120">
        <v>4239</v>
      </c>
      <c r="H493" s="150">
        <v>2811</v>
      </c>
      <c r="I493" s="151" t="s">
        <v>185</v>
      </c>
      <c r="J493" s="152">
        <v>1</v>
      </c>
      <c r="K493" s="152">
        <v>1</v>
      </c>
      <c r="L493" s="153" t="s">
        <v>285</v>
      </c>
      <c r="M493" s="154"/>
      <c r="N493" s="191">
        <f>+N495+N500+N510+N514</f>
        <v>0</v>
      </c>
      <c r="O493" s="191">
        <f t="shared" ref="O493:P493" si="90">+O495+O500+O510+O514</f>
        <v>0</v>
      </c>
      <c r="P493" s="191">
        <f t="shared" si="90"/>
        <v>0</v>
      </c>
      <c r="Q493" s="160"/>
      <c r="R493" s="160"/>
      <c r="S493" s="345"/>
      <c r="T493" s="160"/>
      <c r="U493" s="160"/>
      <c r="V493" s="160"/>
    </row>
    <row r="494" spans="1:235">
      <c r="A494" s="121" t="str">
        <f t="shared" si="84"/>
        <v>71090102034511</v>
      </c>
      <c r="B494" s="115" t="s">
        <v>439</v>
      </c>
      <c r="C494" s="116" t="s">
        <v>187</v>
      </c>
      <c r="D494" s="117" t="s">
        <v>106</v>
      </c>
      <c r="E494" s="118" t="s">
        <v>140</v>
      </c>
      <c r="F494" s="119" t="s">
        <v>442</v>
      </c>
      <c r="G494" s="120">
        <v>4511</v>
      </c>
      <c r="H494" s="24"/>
      <c r="I494" s="24"/>
      <c r="J494" s="25"/>
      <c r="K494" s="25"/>
      <c r="L494" s="29" t="s">
        <v>108</v>
      </c>
      <c r="M494" s="30"/>
      <c r="N494" s="189"/>
      <c r="O494" s="189"/>
      <c r="P494" s="189"/>
      <c r="Q494" s="160"/>
      <c r="R494" s="160"/>
      <c r="S494" s="345"/>
      <c r="T494" s="160"/>
      <c r="U494" s="160"/>
      <c r="V494" s="160"/>
    </row>
    <row r="495" spans="1:235" s="169" customFormat="1">
      <c r="A495" s="121" t="str">
        <f t="shared" si="84"/>
        <v>71090200000000</v>
      </c>
      <c r="B495" s="123" t="s">
        <v>439</v>
      </c>
      <c r="C495" s="116" t="s">
        <v>187</v>
      </c>
      <c r="D495" s="117" t="s">
        <v>140</v>
      </c>
      <c r="E495" s="118" t="s">
        <v>441</v>
      </c>
      <c r="F495" s="119" t="s">
        <v>441</v>
      </c>
      <c r="G495" s="128" t="s">
        <v>440</v>
      </c>
      <c r="H495" s="44"/>
      <c r="I495" s="146"/>
      <c r="J495" s="147"/>
      <c r="K495" s="147"/>
      <c r="L495" s="26" t="s">
        <v>286</v>
      </c>
      <c r="M495" s="27"/>
      <c r="N495" s="196">
        <f>SUM(N496:N499)</f>
        <v>0</v>
      </c>
      <c r="O495" s="196">
        <f t="shared" ref="O495:P495" si="91">SUM(O496:O499)</f>
        <v>0</v>
      </c>
      <c r="P495" s="196">
        <f t="shared" si="91"/>
        <v>0</v>
      </c>
      <c r="Q495" s="160"/>
      <c r="R495" s="160"/>
      <c r="S495" s="345"/>
      <c r="T495" s="160"/>
      <c r="U495" s="160"/>
      <c r="V495" s="160"/>
    </row>
    <row r="496" spans="1:235">
      <c r="A496" s="121" t="str">
        <f t="shared" si="84"/>
        <v>71090200000001</v>
      </c>
      <c r="B496" s="123" t="s">
        <v>439</v>
      </c>
      <c r="C496" s="116" t="s">
        <v>187</v>
      </c>
      <c r="D496" s="117" t="s">
        <v>140</v>
      </c>
      <c r="E496" s="118" t="s">
        <v>441</v>
      </c>
      <c r="F496" s="119" t="s">
        <v>441</v>
      </c>
      <c r="G496" s="128" t="s">
        <v>96</v>
      </c>
      <c r="H496" s="16"/>
      <c r="I496" s="24"/>
      <c r="J496" s="25"/>
      <c r="K496" s="25"/>
      <c r="L496" s="28" t="s">
        <v>125</v>
      </c>
      <c r="M496" s="30">
        <v>4239</v>
      </c>
      <c r="N496" s="182">
        <f t="shared" ref="N496:N513" si="92">O496+P496</f>
        <v>0</v>
      </c>
      <c r="O496" s="182"/>
      <c r="P496" s="182"/>
      <c r="Q496" s="160"/>
      <c r="R496" s="160"/>
      <c r="S496" s="345"/>
      <c r="T496" s="160"/>
      <c r="U496" s="160"/>
      <c r="V496" s="160"/>
    </row>
    <row r="497" spans="1:22" s="155" customFormat="1">
      <c r="A497" s="121" t="str">
        <f t="shared" si="84"/>
        <v>71090201000000</v>
      </c>
      <c r="B497" s="123" t="s">
        <v>439</v>
      </c>
      <c r="C497" s="116" t="s">
        <v>187</v>
      </c>
      <c r="D497" s="117" t="s">
        <v>140</v>
      </c>
      <c r="E497" s="118" t="s">
        <v>106</v>
      </c>
      <c r="F497" s="119" t="s">
        <v>441</v>
      </c>
      <c r="G497" s="128" t="s">
        <v>440</v>
      </c>
      <c r="H497" s="24"/>
      <c r="I497" s="17"/>
      <c r="J497" s="18"/>
      <c r="K497" s="18"/>
      <c r="L497" s="29" t="s">
        <v>167</v>
      </c>
      <c r="M497" s="30">
        <v>4639</v>
      </c>
      <c r="N497" s="182">
        <f t="shared" si="92"/>
        <v>0</v>
      </c>
      <c r="O497" s="182"/>
      <c r="P497" s="182"/>
      <c r="Q497" s="160"/>
      <c r="R497" s="160"/>
      <c r="S497" s="345"/>
      <c r="T497" s="160"/>
      <c r="U497" s="160"/>
      <c r="V497" s="160"/>
    </row>
    <row r="498" spans="1:22" s="155" customFormat="1">
      <c r="A498" s="121"/>
      <c r="B498" s="123"/>
      <c r="C498" s="116"/>
      <c r="D498" s="117"/>
      <c r="E498" s="118"/>
      <c r="F498" s="119"/>
      <c r="G498" s="128"/>
      <c r="H498" s="24"/>
      <c r="I498" s="17"/>
      <c r="J498" s="18"/>
      <c r="K498" s="18"/>
      <c r="L498" s="29" t="s">
        <v>773</v>
      </c>
      <c r="M498" s="30">
        <v>4727</v>
      </c>
      <c r="N498" s="182">
        <f t="shared" ref="N498:N499" si="93">O498+P498</f>
        <v>0</v>
      </c>
      <c r="O498" s="182"/>
      <c r="P498" s="182"/>
      <c r="Q498" s="160"/>
      <c r="R498" s="160"/>
      <c r="S498" s="345"/>
      <c r="T498" s="160"/>
      <c r="U498" s="160"/>
      <c r="V498" s="160"/>
    </row>
    <row r="499" spans="1:22" ht="25.5">
      <c r="A499" s="121" t="str">
        <f t="shared" ref="A499" si="94">CONCATENATE(B499,C499,D499,E499,F499,G499)</f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3"/>
        <v>0</v>
      </c>
      <c r="O499" s="182"/>
      <c r="P499" s="182"/>
      <c r="Q499" s="160"/>
      <c r="R499" s="160"/>
      <c r="S499" s="345"/>
      <c r="T499" s="160"/>
      <c r="U499" s="160"/>
      <c r="V499" s="160"/>
    </row>
    <row r="500" spans="1:22" ht="27">
      <c r="A500" s="121" t="str">
        <f t="shared" si="84"/>
        <v>71090201000001</v>
      </c>
      <c r="B500" s="123" t="s">
        <v>439</v>
      </c>
      <c r="C500" s="116" t="s">
        <v>187</v>
      </c>
      <c r="D500" s="117" t="s">
        <v>140</v>
      </c>
      <c r="E500" s="118" t="s">
        <v>106</v>
      </c>
      <c r="F500" s="119" t="s">
        <v>441</v>
      </c>
      <c r="G500" s="128" t="s">
        <v>96</v>
      </c>
      <c r="H500" s="44"/>
      <c r="I500" s="146"/>
      <c r="J500" s="147"/>
      <c r="K500" s="147"/>
      <c r="L500" s="26" t="s">
        <v>287</v>
      </c>
      <c r="M500" s="27"/>
      <c r="N500" s="196">
        <f>O500+P500</f>
        <v>0</v>
      </c>
      <c r="O500" s="196">
        <f>SUM(O501:O509)</f>
        <v>0</v>
      </c>
      <c r="P500" s="196">
        <f>SUM(P501:P509)</f>
        <v>0</v>
      </c>
      <c r="Q500" s="160"/>
      <c r="R500" s="160"/>
      <c r="S500" s="345"/>
      <c r="T500" s="160"/>
      <c r="U500" s="160"/>
      <c r="V500" s="160"/>
    </row>
    <row r="501" spans="1:22" s="114" customFormat="1">
      <c r="A501" s="121" t="str">
        <f t="shared" si="84"/>
        <v>71090201010000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106</v>
      </c>
      <c r="G501" s="128" t="s">
        <v>440</v>
      </c>
      <c r="H501" s="16"/>
      <c r="I501" s="24"/>
      <c r="J501" s="25"/>
      <c r="K501" s="25"/>
      <c r="L501" s="28" t="s">
        <v>114</v>
      </c>
      <c r="M501" s="43">
        <v>4212</v>
      </c>
      <c r="N501" s="182">
        <f t="shared" si="92"/>
        <v>0</v>
      </c>
      <c r="O501" s="182"/>
      <c r="P501" s="182"/>
      <c r="Q501" s="160"/>
      <c r="R501" s="160"/>
      <c r="S501" s="345"/>
      <c r="T501" s="160"/>
      <c r="U501" s="160"/>
      <c r="V501" s="160"/>
    </row>
    <row r="502" spans="1:22">
      <c r="A502" s="121" t="str">
        <f t="shared" si="84"/>
        <v>71090201014239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106</v>
      </c>
      <c r="G502" s="120">
        <v>4239</v>
      </c>
      <c r="H502" s="16"/>
      <c r="I502" s="24"/>
      <c r="J502" s="25"/>
      <c r="K502" s="25"/>
      <c r="L502" s="28" t="s">
        <v>115</v>
      </c>
      <c r="M502" s="43">
        <v>4213</v>
      </c>
      <c r="N502" s="182">
        <f t="shared" si="92"/>
        <v>0</v>
      </c>
      <c r="O502" s="182"/>
      <c r="P502" s="182"/>
      <c r="Q502" s="160"/>
      <c r="R502" s="160"/>
      <c r="S502" s="345"/>
      <c r="T502" s="160"/>
      <c r="U502" s="160"/>
      <c r="V502" s="160"/>
    </row>
    <row r="503" spans="1:22" ht="18" customHeight="1">
      <c r="A503" s="121" t="str">
        <f t="shared" si="84"/>
        <v>71090201014511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106</v>
      </c>
      <c r="G503" s="120">
        <v>4511</v>
      </c>
      <c r="H503" s="16"/>
      <c r="I503" s="24"/>
      <c r="J503" s="25"/>
      <c r="K503" s="25"/>
      <c r="L503" s="29" t="s">
        <v>142</v>
      </c>
      <c r="M503" s="12">
        <v>4251</v>
      </c>
      <c r="N503" s="182">
        <f t="shared" si="92"/>
        <v>0</v>
      </c>
      <c r="O503" s="182"/>
      <c r="P503" s="182"/>
      <c r="Q503" s="160"/>
      <c r="R503" s="160"/>
      <c r="S503" s="345"/>
      <c r="T503" s="160"/>
      <c r="U503" s="160"/>
      <c r="V503" s="160"/>
    </row>
    <row r="504" spans="1:22" s="114" customFormat="1" ht="16.5">
      <c r="A504" s="121" t="str">
        <f t="shared" si="84"/>
        <v>71090201020000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140</v>
      </c>
      <c r="G504" s="128" t="s">
        <v>440</v>
      </c>
      <c r="H504" s="24"/>
      <c r="I504" s="17"/>
      <c r="J504" s="18"/>
      <c r="K504" s="18"/>
      <c r="L504" s="29" t="s">
        <v>167</v>
      </c>
      <c r="M504" s="30">
        <v>4639</v>
      </c>
      <c r="N504" s="182">
        <f t="shared" si="92"/>
        <v>0</v>
      </c>
      <c r="O504" s="306"/>
      <c r="P504" s="306"/>
      <c r="Q504" s="160"/>
      <c r="R504" s="160"/>
      <c r="S504" s="345"/>
      <c r="T504" s="160"/>
      <c r="U504" s="160"/>
      <c r="V504" s="160"/>
    </row>
    <row r="505" spans="1:22" ht="25.5">
      <c r="A505" s="121" t="str">
        <f t="shared" si="84"/>
        <v>71090201024239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140</v>
      </c>
      <c r="G505" s="120">
        <v>4239</v>
      </c>
      <c r="H505" s="24"/>
      <c r="I505" s="17"/>
      <c r="J505" s="18"/>
      <c r="K505" s="18"/>
      <c r="L505" s="28" t="s">
        <v>219</v>
      </c>
      <c r="M505" s="11">
        <v>4819</v>
      </c>
      <c r="N505" s="182">
        <f t="shared" si="92"/>
        <v>0</v>
      </c>
      <c r="O505" s="182"/>
      <c r="P505" s="182"/>
      <c r="Q505" s="160"/>
      <c r="R505" s="160"/>
      <c r="S505" s="345"/>
      <c r="T505" s="160"/>
      <c r="U505" s="160"/>
      <c r="V505" s="160"/>
    </row>
    <row r="506" spans="1:22">
      <c r="A506" s="121" t="str">
        <f t="shared" si="84"/>
        <v>71090201024511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140</v>
      </c>
      <c r="G506" s="120">
        <v>4511</v>
      </c>
      <c r="H506" s="24"/>
      <c r="I506" s="17"/>
      <c r="J506" s="18"/>
      <c r="K506" s="18"/>
      <c r="L506" s="29" t="s">
        <v>173</v>
      </c>
      <c r="M506" s="30">
        <v>5112</v>
      </c>
      <c r="N506" s="182">
        <f t="shared" si="92"/>
        <v>0</v>
      </c>
      <c r="O506" s="182">
        <v>0</v>
      </c>
      <c r="P506" s="182"/>
      <c r="Q506" s="160"/>
      <c r="R506" s="160"/>
      <c r="S506" s="345"/>
      <c r="T506" s="160"/>
      <c r="U506" s="160"/>
      <c r="V506" s="160"/>
    </row>
    <row r="507" spans="1:22" s="114" customFormat="1">
      <c r="A507" s="121" t="str">
        <f t="shared" si="84"/>
        <v>71090201030000</v>
      </c>
      <c r="B507" s="123" t="s">
        <v>439</v>
      </c>
      <c r="C507" s="116" t="s">
        <v>187</v>
      </c>
      <c r="D507" s="117" t="s">
        <v>140</v>
      </c>
      <c r="E507" s="118" t="s">
        <v>106</v>
      </c>
      <c r="F507" s="119" t="s">
        <v>442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2"/>
        <v>0</v>
      </c>
      <c r="O507" s="182">
        <v>0</v>
      </c>
      <c r="P507" s="182"/>
      <c r="Q507" s="160"/>
      <c r="R507" s="160"/>
      <c r="S507" s="345"/>
      <c r="T507" s="160"/>
      <c r="U507" s="160"/>
      <c r="V507" s="160"/>
    </row>
    <row r="508" spans="1:22" ht="15" customHeight="1">
      <c r="A508" s="121" t="str">
        <f t="shared" si="84"/>
        <v>71090201034239</v>
      </c>
      <c r="B508" s="123" t="s">
        <v>439</v>
      </c>
      <c r="C508" s="116" t="s">
        <v>187</v>
      </c>
      <c r="D508" s="117" t="s">
        <v>140</v>
      </c>
      <c r="E508" s="118" t="s">
        <v>106</v>
      </c>
      <c r="F508" s="119" t="s">
        <v>442</v>
      </c>
      <c r="G508" s="120">
        <v>4239</v>
      </c>
      <c r="H508" s="24"/>
      <c r="I508" s="17"/>
      <c r="J508" s="18"/>
      <c r="K508" s="18"/>
      <c r="L508" s="28" t="s">
        <v>137</v>
      </c>
      <c r="M508" s="11">
        <v>5129</v>
      </c>
      <c r="N508" s="182">
        <f t="shared" si="92"/>
        <v>0</v>
      </c>
      <c r="O508" s="182"/>
      <c r="P508" s="182"/>
      <c r="Q508" s="160"/>
      <c r="R508" s="160"/>
      <c r="S508" s="345"/>
      <c r="T508" s="160"/>
      <c r="U508" s="160"/>
      <c r="V508" s="160"/>
    </row>
    <row r="509" spans="1:22">
      <c r="A509" s="121" t="str">
        <f t="shared" si="84"/>
        <v>71090201034511</v>
      </c>
      <c r="B509" s="115" t="s">
        <v>439</v>
      </c>
      <c r="C509" s="116" t="s">
        <v>187</v>
      </c>
      <c r="D509" s="117" t="s">
        <v>140</v>
      </c>
      <c r="E509" s="118" t="s">
        <v>106</v>
      </c>
      <c r="F509" s="119" t="s">
        <v>442</v>
      </c>
      <c r="G509" s="120">
        <v>4511</v>
      </c>
      <c r="H509" s="24"/>
      <c r="I509" s="17"/>
      <c r="J509" s="18"/>
      <c r="K509" s="18"/>
      <c r="L509" s="29" t="s">
        <v>741</v>
      </c>
      <c r="M509" s="11" t="s">
        <v>742</v>
      </c>
      <c r="N509" s="182">
        <f t="shared" si="92"/>
        <v>0</v>
      </c>
      <c r="O509" s="182"/>
      <c r="P509" s="182"/>
      <c r="Q509" s="160"/>
      <c r="R509" s="160"/>
      <c r="S509" s="345"/>
      <c r="T509" s="160"/>
      <c r="U509" s="160"/>
      <c r="V509" s="160"/>
    </row>
    <row r="510" spans="1:22" s="114" customFormat="1" ht="27">
      <c r="A510" s="121" t="str">
        <f t="shared" si="84"/>
        <v>71090201040000</v>
      </c>
      <c r="B510" s="123" t="s">
        <v>439</v>
      </c>
      <c r="C510" s="116" t="s">
        <v>187</v>
      </c>
      <c r="D510" s="117" t="s">
        <v>140</v>
      </c>
      <c r="E510" s="118" t="s">
        <v>106</v>
      </c>
      <c r="F510" s="119" t="s">
        <v>155</v>
      </c>
      <c r="G510" s="128" t="s">
        <v>440</v>
      </c>
      <c r="H510" s="44"/>
      <c r="I510" s="146"/>
      <c r="J510" s="147"/>
      <c r="K510" s="147"/>
      <c r="L510" s="26" t="s">
        <v>781</v>
      </c>
      <c r="M510" s="27"/>
      <c r="N510" s="196">
        <f>O510+P510</f>
        <v>0</v>
      </c>
      <c r="O510" s="196">
        <f>SUM(O511:O513)</f>
        <v>0</v>
      </c>
      <c r="P510" s="196">
        <f>SUM(P511:P513)</f>
        <v>0</v>
      </c>
      <c r="Q510" s="160"/>
      <c r="R510" s="160"/>
      <c r="S510" s="345"/>
      <c r="T510" s="160"/>
      <c r="U510" s="160"/>
      <c r="V510" s="160"/>
    </row>
    <row r="511" spans="1:22">
      <c r="A511" s="121" t="str">
        <f t="shared" si="84"/>
        <v>71090201044239</v>
      </c>
      <c r="B511" s="123" t="s">
        <v>439</v>
      </c>
      <c r="C511" s="116" t="s">
        <v>187</v>
      </c>
      <c r="D511" s="117" t="s">
        <v>140</v>
      </c>
      <c r="E511" s="118" t="s">
        <v>106</v>
      </c>
      <c r="F511" s="119" t="s">
        <v>155</v>
      </c>
      <c r="G511" s="120">
        <v>4239</v>
      </c>
      <c r="H511" s="24"/>
      <c r="I511" s="17"/>
      <c r="J511" s="18"/>
      <c r="K511" s="18"/>
      <c r="L511" s="29" t="s">
        <v>134</v>
      </c>
      <c r="M511" s="30">
        <v>4861</v>
      </c>
      <c r="N511" s="182">
        <f t="shared" si="92"/>
        <v>0</v>
      </c>
      <c r="O511" s="182"/>
      <c r="P511" s="182"/>
      <c r="Q511" s="160"/>
      <c r="R511" s="160"/>
      <c r="S511" s="345"/>
      <c r="T511" s="160"/>
      <c r="U511" s="160"/>
      <c r="V511" s="160"/>
    </row>
    <row r="512" spans="1:22">
      <c r="A512" s="121" t="str">
        <f t="shared" si="84"/>
        <v>71090201044511</v>
      </c>
      <c r="B512" s="115" t="s">
        <v>439</v>
      </c>
      <c r="C512" s="116" t="s">
        <v>187</v>
      </c>
      <c r="D512" s="117" t="s">
        <v>140</v>
      </c>
      <c r="E512" s="118" t="s">
        <v>106</v>
      </c>
      <c r="F512" s="119" t="s">
        <v>155</v>
      </c>
      <c r="G512" s="120">
        <v>4511</v>
      </c>
      <c r="H512" s="24"/>
      <c r="I512" s="17"/>
      <c r="J512" s="18"/>
      <c r="K512" s="18"/>
      <c r="L512" s="28" t="s">
        <v>125</v>
      </c>
      <c r="M512" s="11">
        <v>4239</v>
      </c>
      <c r="N512" s="182">
        <f t="shared" si="92"/>
        <v>0</v>
      </c>
      <c r="O512" s="189"/>
      <c r="P512" s="189"/>
      <c r="Q512" s="160"/>
      <c r="R512" s="160"/>
      <c r="S512" s="345"/>
      <c r="T512" s="160"/>
      <c r="U512" s="160"/>
      <c r="V512" s="160"/>
    </row>
    <row r="513" spans="1:22" s="155" customFormat="1">
      <c r="A513" s="121" t="str">
        <f t="shared" si="84"/>
        <v>71090202000000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441</v>
      </c>
      <c r="G513" s="128" t="s">
        <v>440</v>
      </c>
      <c r="H513" s="24"/>
      <c r="I513" s="17"/>
      <c r="J513" s="18"/>
      <c r="K513" s="18"/>
      <c r="L513" s="29" t="s">
        <v>174</v>
      </c>
      <c r="M513" s="30">
        <v>5113</v>
      </c>
      <c r="N513" s="182">
        <f t="shared" si="92"/>
        <v>0</v>
      </c>
      <c r="O513" s="189"/>
      <c r="P513" s="189"/>
      <c r="Q513" s="160"/>
      <c r="R513" s="160"/>
      <c r="S513" s="345"/>
      <c r="T513" s="160"/>
      <c r="U513" s="160"/>
      <c r="V513" s="160"/>
    </row>
    <row r="514" spans="1:22" ht="34.5" customHeight="1">
      <c r="A514" s="121" t="str">
        <f t="shared" si="84"/>
        <v>71090202000001</v>
      </c>
      <c r="B514" s="123" t="s">
        <v>439</v>
      </c>
      <c r="C514" s="116" t="s">
        <v>187</v>
      </c>
      <c r="D514" s="117" t="s">
        <v>140</v>
      </c>
      <c r="E514" s="118" t="s">
        <v>140</v>
      </c>
      <c r="F514" s="119" t="s">
        <v>441</v>
      </c>
      <c r="G514" s="128" t="s">
        <v>96</v>
      </c>
      <c r="H514" s="44"/>
      <c r="I514" s="146"/>
      <c r="J514" s="147"/>
      <c r="K514" s="147"/>
      <c r="L514" s="26" t="s">
        <v>836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5"/>
      <c r="T514" s="160"/>
      <c r="U514" s="160"/>
      <c r="V514" s="160"/>
    </row>
    <row r="515" spans="1:22">
      <c r="A515" s="121" t="str">
        <f t="shared" ref="A515" si="95">CONCATENATE(B515,C515,D515,E515,F515,G515)</f>
        <v>71090201014239</v>
      </c>
      <c r="B515" s="123" t="s">
        <v>439</v>
      </c>
      <c r="C515" s="116" t="s">
        <v>187</v>
      </c>
      <c r="D515" s="117" t="s">
        <v>140</v>
      </c>
      <c r="E515" s="118" t="s">
        <v>106</v>
      </c>
      <c r="F515" s="119" t="s">
        <v>106</v>
      </c>
      <c r="G515" s="120">
        <v>4239</v>
      </c>
      <c r="H515" s="16"/>
      <c r="I515" s="24"/>
      <c r="J515" s="25"/>
      <c r="K515" s="25"/>
      <c r="L515" s="28" t="s">
        <v>115</v>
      </c>
      <c r="M515" s="43">
        <v>4213</v>
      </c>
      <c r="N515" s="182">
        <f t="shared" ref="N515" si="96">O515+P515</f>
        <v>0</v>
      </c>
      <c r="O515" s="182"/>
      <c r="P515" s="182"/>
      <c r="Q515" s="160"/>
      <c r="R515" s="160"/>
      <c r="S515" s="345"/>
      <c r="T515" s="160"/>
      <c r="U515" s="160"/>
      <c r="V515" s="160"/>
    </row>
    <row r="516" spans="1:22">
      <c r="A516" s="121" t="str">
        <f t="shared" si="84"/>
        <v>71090202014239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106</v>
      </c>
      <c r="G516" s="120">
        <v>4239</v>
      </c>
      <c r="H516" s="164">
        <v>2820</v>
      </c>
      <c r="I516" s="165" t="s">
        <v>185</v>
      </c>
      <c r="J516" s="166">
        <v>2</v>
      </c>
      <c r="K516" s="166">
        <v>0</v>
      </c>
      <c r="L516" s="167" t="s">
        <v>289</v>
      </c>
      <c r="M516" s="175"/>
      <c r="N516" s="187">
        <f>+N518+N524+N529+N533+N549+N558</f>
        <v>0</v>
      </c>
      <c r="O516" s="187">
        <f>+O518+O524+O529+O533+O549+O558</f>
        <v>0</v>
      </c>
      <c r="P516" s="187">
        <f>+P518+P524+P529+P533+P549+P558</f>
        <v>0</v>
      </c>
      <c r="Q516" s="160"/>
      <c r="R516" s="160"/>
      <c r="S516" s="345"/>
      <c r="T516" s="160"/>
      <c r="U516" s="160"/>
      <c r="V516" s="160"/>
    </row>
    <row r="517" spans="1:22">
      <c r="A517" s="121" t="str">
        <f t="shared" si="84"/>
        <v>71090202014511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106</v>
      </c>
      <c r="G517" s="120">
        <v>4511</v>
      </c>
      <c r="H517" s="24"/>
      <c r="I517" s="17"/>
      <c r="J517" s="18"/>
      <c r="K517" s="18"/>
      <c r="L517" s="29" t="s">
        <v>110</v>
      </c>
      <c r="M517" s="30"/>
      <c r="N517" s="189"/>
      <c r="O517" s="189"/>
      <c r="P517" s="189"/>
      <c r="Q517" s="160"/>
      <c r="R517" s="160"/>
      <c r="S517" s="345"/>
      <c r="T517" s="160"/>
      <c r="U517" s="160"/>
      <c r="V517" s="160"/>
    </row>
    <row r="518" spans="1:22" s="114" customFormat="1">
      <c r="A518" s="121" t="str">
        <f t="shared" si="84"/>
        <v>71090202020000</v>
      </c>
      <c r="B518" s="123" t="s">
        <v>439</v>
      </c>
      <c r="C518" s="116" t="s">
        <v>187</v>
      </c>
      <c r="D518" s="117" t="s">
        <v>140</v>
      </c>
      <c r="E518" s="118" t="s">
        <v>140</v>
      </c>
      <c r="F518" s="119" t="s">
        <v>140</v>
      </c>
      <c r="G518" s="128" t="s">
        <v>440</v>
      </c>
      <c r="H518" s="150">
        <v>2821</v>
      </c>
      <c r="I518" s="151" t="s">
        <v>185</v>
      </c>
      <c r="J518" s="152">
        <v>2</v>
      </c>
      <c r="K518" s="152">
        <v>1</v>
      </c>
      <c r="L518" s="153" t="s">
        <v>290</v>
      </c>
      <c r="M518" s="154"/>
      <c r="N518" s="191">
        <f>+N520+N522</f>
        <v>0</v>
      </c>
      <c r="O518" s="191">
        <f t="shared" ref="O518:P518" si="97">+O520+O522</f>
        <v>0</v>
      </c>
      <c r="P518" s="191">
        <f t="shared" si="97"/>
        <v>0</v>
      </c>
      <c r="Q518" s="160"/>
      <c r="R518" s="160"/>
      <c r="S518" s="345"/>
      <c r="T518" s="160"/>
      <c r="U518" s="160"/>
      <c r="V518" s="160"/>
    </row>
    <row r="519" spans="1:22">
      <c r="A519" s="121" t="str">
        <f t="shared" si="84"/>
        <v>71090202024239</v>
      </c>
      <c r="B519" s="123" t="s">
        <v>439</v>
      </c>
      <c r="C519" s="116" t="s">
        <v>187</v>
      </c>
      <c r="D519" s="117" t="s">
        <v>140</v>
      </c>
      <c r="E519" s="118" t="s">
        <v>140</v>
      </c>
      <c r="F519" s="119" t="s">
        <v>140</v>
      </c>
      <c r="G519" s="120">
        <v>4239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5"/>
      <c r="T519" s="160"/>
      <c r="U519" s="160"/>
      <c r="V519" s="160"/>
    </row>
    <row r="520" spans="1:22">
      <c r="A520" s="121" t="str">
        <f t="shared" si="84"/>
        <v>71090202024511</v>
      </c>
      <c r="B520" s="115" t="s">
        <v>439</v>
      </c>
      <c r="C520" s="116" t="s">
        <v>187</v>
      </c>
      <c r="D520" s="117" t="s">
        <v>140</v>
      </c>
      <c r="E520" s="118" t="s">
        <v>140</v>
      </c>
      <c r="F520" s="119" t="s">
        <v>140</v>
      </c>
      <c r="G520" s="120">
        <v>4511</v>
      </c>
      <c r="H520" s="44"/>
      <c r="I520" s="146"/>
      <c r="J520" s="147"/>
      <c r="K520" s="147"/>
      <c r="L520" s="26" t="s">
        <v>291</v>
      </c>
      <c r="M520" s="27"/>
      <c r="N520" s="196">
        <f>O520+P520</f>
        <v>0</v>
      </c>
      <c r="O520" s="196">
        <f>SUM(O521)</f>
        <v>0</v>
      </c>
      <c r="P520" s="196">
        <f>SUM(P521)</f>
        <v>0</v>
      </c>
      <c r="Q520" s="160"/>
      <c r="R520" s="160"/>
      <c r="S520" s="345"/>
      <c r="T520" s="160"/>
      <c r="U520" s="160"/>
      <c r="V520" s="160"/>
    </row>
    <row r="521" spans="1:22" s="114" customFormat="1" ht="25.5">
      <c r="A521" s="121" t="str">
        <f t="shared" si="84"/>
        <v>71090202030000</v>
      </c>
      <c r="B521" s="123" t="s">
        <v>439</v>
      </c>
      <c r="C521" s="116" t="s">
        <v>187</v>
      </c>
      <c r="D521" s="117" t="s">
        <v>140</v>
      </c>
      <c r="E521" s="118" t="s">
        <v>140</v>
      </c>
      <c r="F521" s="119" t="s">
        <v>442</v>
      </c>
      <c r="G521" s="128" t="s">
        <v>440</v>
      </c>
      <c r="H521" s="24"/>
      <c r="I521" s="17"/>
      <c r="J521" s="18"/>
      <c r="K521" s="18"/>
      <c r="L521" s="28" t="s">
        <v>217</v>
      </c>
      <c r="M521" s="11">
        <v>4511</v>
      </c>
      <c r="N521" s="182">
        <f t="shared" ref="N521:N523" si="98">O521+P521</f>
        <v>0</v>
      </c>
      <c r="O521" s="305"/>
      <c r="P521" s="305"/>
      <c r="Q521" s="160"/>
      <c r="R521" s="160"/>
      <c r="S521" s="345"/>
      <c r="T521" s="160"/>
      <c r="U521" s="160"/>
      <c r="V521" s="160"/>
    </row>
    <row r="522" spans="1:22" ht="28.5" customHeight="1">
      <c r="A522" s="121" t="str">
        <f t="shared" si="84"/>
        <v>71090202034239</v>
      </c>
      <c r="B522" s="123" t="s">
        <v>439</v>
      </c>
      <c r="C522" s="116" t="s">
        <v>187</v>
      </c>
      <c r="D522" s="117" t="s">
        <v>140</v>
      </c>
      <c r="E522" s="118" t="s">
        <v>140</v>
      </c>
      <c r="F522" s="119" t="s">
        <v>442</v>
      </c>
      <c r="G522" s="120">
        <v>4239</v>
      </c>
      <c r="H522" s="44"/>
      <c r="I522" s="146"/>
      <c r="J522" s="147"/>
      <c r="K522" s="147"/>
      <c r="L522" s="26" t="s">
        <v>743</v>
      </c>
      <c r="M522" s="27"/>
      <c r="N522" s="196">
        <f>O522+P522</f>
        <v>0</v>
      </c>
      <c r="O522" s="196">
        <f>SUM(O523)</f>
        <v>0</v>
      </c>
      <c r="P522" s="196">
        <f>SUM(P523)</f>
        <v>0</v>
      </c>
      <c r="Q522" s="160"/>
      <c r="R522" s="160"/>
      <c r="S522" s="345"/>
      <c r="T522" s="160"/>
      <c r="U522" s="160"/>
      <c r="V522" s="160"/>
    </row>
    <row r="523" spans="1:22">
      <c r="A523" s="121" t="str">
        <f t="shared" si="84"/>
        <v>71090202034511</v>
      </c>
      <c r="B523" s="115" t="s">
        <v>439</v>
      </c>
      <c r="C523" s="116" t="s">
        <v>187</v>
      </c>
      <c r="D523" s="117" t="s">
        <v>140</v>
      </c>
      <c r="E523" s="118" t="s">
        <v>140</v>
      </c>
      <c r="F523" s="119" t="s">
        <v>442</v>
      </c>
      <c r="G523" s="120">
        <v>4511</v>
      </c>
      <c r="H523" s="24"/>
      <c r="I523" s="17"/>
      <c r="J523" s="18"/>
      <c r="K523" s="18"/>
      <c r="L523" s="28" t="s">
        <v>138</v>
      </c>
      <c r="M523" s="11">
        <v>5132</v>
      </c>
      <c r="N523" s="182">
        <f t="shared" si="98"/>
        <v>0</v>
      </c>
      <c r="O523" s="182"/>
      <c r="P523" s="182"/>
      <c r="Q523" s="160"/>
      <c r="R523" s="160"/>
      <c r="S523" s="345"/>
      <c r="T523" s="160"/>
      <c r="U523" s="160"/>
      <c r="V523" s="160"/>
    </row>
    <row r="524" spans="1:22">
      <c r="A524" s="121" t="str">
        <f t="shared" si="84"/>
        <v>71090202044511</v>
      </c>
      <c r="B524" s="115" t="s">
        <v>439</v>
      </c>
      <c r="C524" s="116" t="s">
        <v>187</v>
      </c>
      <c r="D524" s="117" t="s">
        <v>140</v>
      </c>
      <c r="E524" s="118" t="s">
        <v>140</v>
      </c>
      <c r="F524" s="119" t="s">
        <v>155</v>
      </c>
      <c r="G524" s="120">
        <v>4511</v>
      </c>
      <c r="H524" s="150">
        <v>2821</v>
      </c>
      <c r="I524" s="151" t="s">
        <v>185</v>
      </c>
      <c r="J524" s="152">
        <v>2</v>
      </c>
      <c r="K524" s="152">
        <v>2</v>
      </c>
      <c r="L524" s="153" t="s">
        <v>293</v>
      </c>
      <c r="M524" s="154"/>
      <c r="N524" s="191">
        <f>+N526</f>
        <v>0</v>
      </c>
      <c r="O524" s="191">
        <f t="shared" ref="O524:P524" si="99">+O526</f>
        <v>0</v>
      </c>
      <c r="P524" s="191">
        <f t="shared" si="99"/>
        <v>0</v>
      </c>
      <c r="Q524" s="160"/>
      <c r="R524" s="160"/>
      <c r="S524" s="345"/>
      <c r="T524" s="160"/>
      <c r="U524" s="160"/>
      <c r="V524" s="160"/>
    </row>
    <row r="525" spans="1:22" s="169" customFormat="1">
      <c r="A525" s="121" t="str">
        <f t="shared" si="84"/>
        <v>71090500000000</v>
      </c>
      <c r="B525" s="123" t="s">
        <v>439</v>
      </c>
      <c r="C525" s="116" t="s">
        <v>187</v>
      </c>
      <c r="D525" s="117" t="s">
        <v>149</v>
      </c>
      <c r="E525" s="118" t="s">
        <v>441</v>
      </c>
      <c r="F525" s="119" t="s">
        <v>441</v>
      </c>
      <c r="G525" s="128" t="s">
        <v>440</v>
      </c>
      <c r="H525" s="24"/>
      <c r="I525" s="24"/>
      <c r="J525" s="25"/>
      <c r="K525" s="25"/>
      <c r="L525" s="29" t="s">
        <v>108</v>
      </c>
      <c r="M525" s="30"/>
      <c r="N525" s="189"/>
      <c r="O525" s="189"/>
      <c r="P525" s="189"/>
      <c r="Q525" s="160"/>
      <c r="R525" s="160"/>
      <c r="S525" s="345"/>
      <c r="T525" s="160"/>
      <c r="U525" s="160"/>
      <c r="V525" s="160"/>
    </row>
    <row r="526" spans="1:22">
      <c r="A526" s="121" t="str">
        <f t="shared" ref="A526:A580" si="100">CONCATENATE(B526,C526,D526,E526,F526,G526)</f>
        <v>71090500000001</v>
      </c>
      <c r="B526" s="123" t="s">
        <v>439</v>
      </c>
      <c r="C526" s="116" t="s">
        <v>187</v>
      </c>
      <c r="D526" s="117" t="s">
        <v>149</v>
      </c>
      <c r="E526" s="118" t="s">
        <v>441</v>
      </c>
      <c r="F526" s="119" t="s">
        <v>441</v>
      </c>
      <c r="G526" s="128" t="s">
        <v>96</v>
      </c>
      <c r="H526" s="44"/>
      <c r="I526" s="146"/>
      <c r="J526" s="147"/>
      <c r="K526" s="147"/>
      <c r="L526" s="26" t="s">
        <v>294</v>
      </c>
      <c r="M526" s="27"/>
      <c r="N526" s="196">
        <f>O526+P526</f>
        <v>0</v>
      </c>
      <c r="O526" s="196">
        <f>SUM(O527:O528)</f>
        <v>0</v>
      </c>
      <c r="P526" s="196">
        <f>SUM(P527:P528)</f>
        <v>0</v>
      </c>
      <c r="Q526" s="160"/>
      <c r="R526" s="160"/>
      <c r="S526" s="345"/>
      <c r="T526" s="160"/>
      <c r="U526" s="160"/>
      <c r="V526" s="160"/>
    </row>
    <row r="527" spans="1:22" s="155" customFormat="1" ht="25.5">
      <c r="A527" s="121" t="str">
        <f t="shared" si="100"/>
        <v>71090501000000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441</v>
      </c>
      <c r="G527" s="128" t="s">
        <v>440</v>
      </c>
      <c r="H527" s="24"/>
      <c r="I527" s="24"/>
      <c r="J527" s="25"/>
      <c r="K527" s="25"/>
      <c r="L527" s="28" t="s">
        <v>217</v>
      </c>
      <c r="M527" s="11">
        <v>4511</v>
      </c>
      <c r="N527" s="182">
        <f t="shared" ref="N527:N528" si="101">O527+P527</f>
        <v>0</v>
      </c>
      <c r="O527" s="312"/>
      <c r="P527" s="312">
        <v>0</v>
      </c>
      <c r="Q527" s="160"/>
      <c r="R527" s="160"/>
      <c r="S527" s="345"/>
      <c r="T527" s="160"/>
      <c r="U527" s="160"/>
      <c r="V527" s="160"/>
    </row>
    <row r="528" spans="1:22" ht="25.5">
      <c r="A528" s="121" t="str">
        <f t="shared" si="100"/>
        <v>71090501000001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441</v>
      </c>
      <c r="G528" s="128" t="s">
        <v>96</v>
      </c>
      <c r="H528" s="24"/>
      <c r="I528" s="24"/>
      <c r="J528" s="25"/>
      <c r="K528" s="25"/>
      <c r="L528" s="28" t="s">
        <v>219</v>
      </c>
      <c r="M528" s="11">
        <v>4819</v>
      </c>
      <c r="N528" s="182">
        <f t="shared" si="101"/>
        <v>0</v>
      </c>
      <c r="O528" s="182"/>
      <c r="P528" s="182"/>
      <c r="Q528" s="160"/>
      <c r="R528" s="160"/>
      <c r="S528" s="345"/>
      <c r="T528" s="160"/>
      <c r="U528" s="160"/>
      <c r="V528" s="160"/>
    </row>
    <row r="529" spans="1:22">
      <c r="B529" s="123"/>
      <c r="H529" s="150">
        <v>2823</v>
      </c>
      <c r="I529" s="151" t="s">
        <v>185</v>
      </c>
      <c r="J529" s="152">
        <v>2</v>
      </c>
      <c r="K529" s="152">
        <v>3</v>
      </c>
      <c r="L529" s="153" t="s">
        <v>296</v>
      </c>
      <c r="M529" s="154"/>
      <c r="N529" s="191">
        <f>+N531</f>
        <v>0</v>
      </c>
      <c r="O529" s="191">
        <f>+O531</f>
        <v>0</v>
      </c>
      <c r="P529" s="191">
        <f>+P531</f>
        <v>0</v>
      </c>
      <c r="Q529" s="160"/>
      <c r="R529" s="160"/>
      <c r="S529" s="345"/>
      <c r="T529" s="160"/>
      <c r="U529" s="160"/>
      <c r="V529" s="160"/>
    </row>
    <row r="530" spans="1:22">
      <c r="B530" s="123"/>
      <c r="H530" s="24"/>
      <c r="I530" s="24"/>
      <c r="J530" s="25"/>
      <c r="K530" s="25"/>
      <c r="L530" s="29" t="s">
        <v>108</v>
      </c>
      <c r="M530" s="30"/>
      <c r="N530" s="189"/>
      <c r="O530" s="189"/>
      <c r="P530" s="189"/>
      <c r="Q530" s="160"/>
      <c r="R530" s="160"/>
      <c r="S530" s="345"/>
      <c r="T530" s="160"/>
      <c r="U530" s="160"/>
      <c r="V530" s="160"/>
    </row>
    <row r="531" spans="1:22" ht="27">
      <c r="B531" s="123"/>
      <c r="H531" s="44"/>
      <c r="I531" s="146"/>
      <c r="J531" s="147"/>
      <c r="K531" s="147"/>
      <c r="L531" s="26" t="s">
        <v>297</v>
      </c>
      <c r="M531" s="27"/>
      <c r="N531" s="196">
        <f>O531+P531</f>
        <v>0</v>
      </c>
      <c r="O531" s="196">
        <f>SUM(O532)</f>
        <v>0</v>
      </c>
      <c r="P531" s="196">
        <f>SUM(P532)</f>
        <v>0</v>
      </c>
      <c r="Q531" s="160"/>
      <c r="R531" s="160"/>
      <c r="S531" s="345"/>
      <c r="T531" s="160"/>
      <c r="U531" s="160"/>
      <c r="V531" s="160"/>
    </row>
    <row r="532" spans="1:22" s="114" customFormat="1" ht="25.5">
      <c r="A532" s="121" t="str">
        <f t="shared" si="100"/>
        <v>71090501030000</v>
      </c>
      <c r="B532" s="123" t="s">
        <v>439</v>
      </c>
      <c r="C532" s="116" t="s">
        <v>187</v>
      </c>
      <c r="D532" s="117" t="s">
        <v>149</v>
      </c>
      <c r="E532" s="118" t="s">
        <v>106</v>
      </c>
      <c r="F532" s="119" t="s">
        <v>442</v>
      </c>
      <c r="G532" s="128" t="s">
        <v>440</v>
      </c>
      <c r="H532" s="16"/>
      <c r="I532" s="24"/>
      <c r="J532" s="25"/>
      <c r="K532" s="25"/>
      <c r="L532" s="28" t="s">
        <v>217</v>
      </c>
      <c r="M532" s="32">
        <v>4511</v>
      </c>
      <c r="N532" s="182">
        <f t="shared" ref="N532" si="102">O532+P532</f>
        <v>0</v>
      </c>
      <c r="O532" s="182"/>
      <c r="P532" s="182"/>
      <c r="Q532" s="160"/>
      <c r="R532" s="160"/>
      <c r="S532" s="345"/>
      <c r="T532" s="160"/>
      <c r="U532" s="160"/>
      <c r="V532" s="160"/>
    </row>
    <row r="533" spans="1:22">
      <c r="A533" s="121" t="str">
        <f t="shared" si="100"/>
        <v>71090501044239</v>
      </c>
      <c r="B533" s="123" t="s">
        <v>439</v>
      </c>
      <c r="C533" s="116" t="s">
        <v>187</v>
      </c>
      <c r="D533" s="117" t="s">
        <v>149</v>
      </c>
      <c r="E533" s="118" t="s">
        <v>106</v>
      </c>
      <c r="F533" s="119" t="s">
        <v>155</v>
      </c>
      <c r="G533" s="120">
        <v>4239</v>
      </c>
      <c r="H533" s="150">
        <v>2824</v>
      </c>
      <c r="I533" s="151" t="s">
        <v>185</v>
      </c>
      <c r="J533" s="152">
        <v>2</v>
      </c>
      <c r="K533" s="152">
        <v>4</v>
      </c>
      <c r="L533" s="153" t="s">
        <v>299</v>
      </c>
      <c r="M533" s="154"/>
      <c r="N533" s="191">
        <f>+N535+N544+N546</f>
        <v>0</v>
      </c>
      <c r="O533" s="191">
        <f t="shared" ref="O533:P533" si="103">+O535+O544+O546</f>
        <v>0</v>
      </c>
      <c r="P533" s="191">
        <f t="shared" si="103"/>
        <v>0</v>
      </c>
      <c r="Q533" s="160"/>
      <c r="R533" s="160"/>
      <c r="S533" s="345"/>
      <c r="T533" s="160"/>
      <c r="U533" s="160"/>
      <c r="V533" s="160"/>
    </row>
    <row r="534" spans="1:22" s="114" customFormat="1">
      <c r="A534" s="121" t="str">
        <f t="shared" si="100"/>
        <v>71090501050000</v>
      </c>
      <c r="B534" s="123" t="s">
        <v>439</v>
      </c>
      <c r="C534" s="116" t="s">
        <v>187</v>
      </c>
      <c r="D534" s="117" t="s">
        <v>149</v>
      </c>
      <c r="E534" s="118" t="s">
        <v>106</v>
      </c>
      <c r="F534" s="119" t="s">
        <v>149</v>
      </c>
      <c r="G534" s="128" t="s">
        <v>440</v>
      </c>
      <c r="H534" s="24"/>
      <c r="I534" s="24"/>
      <c r="J534" s="25"/>
      <c r="K534" s="25"/>
      <c r="L534" s="29" t="s">
        <v>108</v>
      </c>
      <c r="M534" s="30"/>
      <c r="N534" s="189"/>
      <c r="O534" s="189"/>
      <c r="P534" s="189"/>
      <c r="Q534" s="160"/>
      <c r="R534" s="160"/>
      <c r="S534" s="345"/>
      <c r="T534" s="160"/>
      <c r="U534" s="160"/>
      <c r="V534" s="160"/>
    </row>
    <row r="535" spans="1:22">
      <c r="A535" s="121" t="str">
        <f t="shared" si="100"/>
        <v>71090501054819</v>
      </c>
      <c r="B535" s="123" t="s">
        <v>439</v>
      </c>
      <c r="C535" s="116" t="s">
        <v>187</v>
      </c>
      <c r="D535" s="117" t="s">
        <v>149</v>
      </c>
      <c r="E535" s="118" t="s">
        <v>106</v>
      </c>
      <c r="F535" s="119" t="s">
        <v>149</v>
      </c>
      <c r="G535" s="120">
        <v>4819</v>
      </c>
      <c r="H535" s="44"/>
      <c r="I535" s="146"/>
      <c r="J535" s="147"/>
      <c r="K535" s="147"/>
      <c r="L535" s="26" t="s">
        <v>300</v>
      </c>
      <c r="M535" s="27"/>
      <c r="N535" s="196">
        <f>SUM(N536:N543)</f>
        <v>0</v>
      </c>
      <c r="O535" s="196">
        <f t="shared" ref="O535:P535" si="104">SUM(O536:O543)</f>
        <v>0</v>
      </c>
      <c r="P535" s="196">
        <f t="shared" si="104"/>
        <v>0</v>
      </c>
      <c r="Q535" s="160"/>
      <c r="R535" s="160"/>
      <c r="S535" s="345"/>
      <c r="T535" s="160"/>
      <c r="U535" s="160"/>
      <c r="V535" s="160"/>
    </row>
    <row r="536" spans="1:22" s="169" customFormat="1">
      <c r="A536" s="121"/>
      <c r="B536" s="123"/>
      <c r="C536" s="116"/>
      <c r="D536" s="117"/>
      <c r="E536" s="118"/>
      <c r="F536" s="119"/>
      <c r="G536" s="128"/>
      <c r="H536" s="16"/>
      <c r="I536" s="24"/>
      <c r="J536" s="25"/>
      <c r="K536" s="25"/>
      <c r="L536" s="28" t="s">
        <v>118</v>
      </c>
      <c r="M536" s="11">
        <v>4216</v>
      </c>
      <c r="N536" s="182">
        <f t="shared" ref="N536:N539" si="105">O536+P536</f>
        <v>0</v>
      </c>
      <c r="O536" s="182"/>
      <c r="P536" s="182"/>
      <c r="Q536" s="160"/>
      <c r="R536" s="160"/>
      <c r="S536" s="345"/>
      <c r="T536" s="160"/>
      <c r="U536" s="160"/>
      <c r="V536" s="160"/>
    </row>
    <row r="537" spans="1:22" s="169" customFormat="1">
      <c r="A537" s="121" t="str">
        <f t="shared" si="100"/>
        <v>71090600000000</v>
      </c>
      <c r="B537" s="123" t="s">
        <v>439</v>
      </c>
      <c r="C537" s="116" t="s">
        <v>187</v>
      </c>
      <c r="D537" s="117" t="s">
        <v>157</v>
      </c>
      <c r="E537" s="118" t="s">
        <v>441</v>
      </c>
      <c r="F537" s="119" t="s">
        <v>441</v>
      </c>
      <c r="G537" s="128" t="s">
        <v>440</v>
      </c>
      <c r="H537" s="16"/>
      <c r="I537" s="24"/>
      <c r="J537" s="25"/>
      <c r="K537" s="25"/>
      <c r="L537" s="28" t="s">
        <v>758</v>
      </c>
      <c r="M537" s="11">
        <v>4234</v>
      </c>
      <c r="N537" s="182">
        <f t="shared" si="105"/>
        <v>0</v>
      </c>
      <c r="O537" s="182"/>
      <c r="P537" s="182"/>
      <c r="Q537" s="160"/>
      <c r="R537" s="160"/>
      <c r="S537" s="345"/>
      <c r="T537" s="160"/>
      <c r="U537" s="160"/>
      <c r="V537" s="160"/>
    </row>
    <row r="538" spans="1:22">
      <c r="A538" s="121" t="str">
        <f t="shared" si="100"/>
        <v>71090600000001</v>
      </c>
      <c r="B538" s="123" t="s">
        <v>439</v>
      </c>
      <c r="C538" s="116" t="s">
        <v>187</v>
      </c>
      <c r="D538" s="117" t="s">
        <v>157</v>
      </c>
      <c r="E538" s="118" t="s">
        <v>441</v>
      </c>
      <c r="F538" s="119" t="s">
        <v>441</v>
      </c>
      <c r="G538" s="128" t="s">
        <v>96</v>
      </c>
      <c r="H538" s="16"/>
      <c r="I538" s="24"/>
      <c r="J538" s="25"/>
      <c r="K538" s="25"/>
      <c r="L538" s="28" t="s">
        <v>125</v>
      </c>
      <c r="M538" s="30">
        <v>4239</v>
      </c>
      <c r="N538" s="182">
        <f t="shared" si="105"/>
        <v>0</v>
      </c>
      <c r="O538" s="182"/>
      <c r="P538" s="182"/>
      <c r="Q538" s="160"/>
      <c r="R538" s="160"/>
      <c r="S538" s="345"/>
      <c r="T538" s="160"/>
      <c r="U538" s="160"/>
      <c r="V538" s="160"/>
    </row>
    <row r="539" spans="1:22" s="155" customFormat="1">
      <c r="A539" s="121" t="str">
        <f t="shared" si="100"/>
        <v>71090601000000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441</v>
      </c>
      <c r="G539" s="128" t="s">
        <v>440</v>
      </c>
      <c r="H539" s="16"/>
      <c r="I539" s="24"/>
      <c r="J539" s="25"/>
      <c r="K539" s="25"/>
      <c r="L539" s="31" t="s">
        <v>130</v>
      </c>
      <c r="M539" s="47">
        <v>4267</v>
      </c>
      <c r="N539" s="182">
        <f t="shared" si="105"/>
        <v>0</v>
      </c>
      <c r="O539" s="182"/>
      <c r="P539" s="182"/>
      <c r="Q539" s="160"/>
      <c r="R539" s="160"/>
      <c r="S539" s="345"/>
      <c r="T539" s="160"/>
      <c r="U539" s="160"/>
      <c r="V539" s="160"/>
    </row>
    <row r="540" spans="1:22">
      <c r="A540" s="121" t="str">
        <f t="shared" si="100"/>
        <v>71090601000001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441</v>
      </c>
      <c r="G540" s="128" t="s">
        <v>96</v>
      </c>
      <c r="H540" s="176"/>
      <c r="I540" s="193"/>
      <c r="J540" s="200"/>
      <c r="K540" s="201"/>
      <c r="L540" s="202" t="s">
        <v>240</v>
      </c>
      <c r="M540" s="12">
        <v>4269</v>
      </c>
      <c r="N540" s="182">
        <f t="shared" ref="N540:N545" si="106">O540+P540</f>
        <v>0</v>
      </c>
      <c r="O540" s="182"/>
      <c r="P540" s="182"/>
      <c r="Q540" s="160"/>
      <c r="R540" s="160"/>
      <c r="S540" s="345"/>
      <c r="T540" s="160"/>
      <c r="U540" s="160"/>
      <c r="V540" s="160"/>
    </row>
    <row r="541" spans="1:22" s="114" customFormat="1">
      <c r="A541" s="121" t="str">
        <f t="shared" si="100"/>
        <v>71090601010000</v>
      </c>
      <c r="B541" s="123" t="s">
        <v>439</v>
      </c>
      <c r="C541" s="116" t="s">
        <v>187</v>
      </c>
      <c r="D541" s="117" t="s">
        <v>157</v>
      </c>
      <c r="E541" s="118" t="s">
        <v>106</v>
      </c>
      <c r="F541" s="119" t="s">
        <v>106</v>
      </c>
      <c r="G541" s="128" t="s">
        <v>440</v>
      </c>
      <c r="H541" s="24"/>
      <c r="I541" s="24"/>
      <c r="J541" s="25"/>
      <c r="K541" s="25"/>
      <c r="L541" s="35" t="s">
        <v>167</v>
      </c>
      <c r="M541" s="12">
        <v>4639</v>
      </c>
      <c r="N541" s="182">
        <f t="shared" si="106"/>
        <v>0</v>
      </c>
      <c r="O541" s="182"/>
      <c r="P541" s="182"/>
      <c r="Q541" s="160"/>
      <c r="R541" s="160"/>
      <c r="S541" s="345"/>
      <c r="T541" s="160"/>
      <c r="U541" s="160"/>
      <c r="V541" s="160"/>
    </row>
    <row r="542" spans="1:22" ht="25.5">
      <c r="A542" s="121" t="str">
        <f t="shared" ref="A542" si="107">CONCATENATE(B542,C542,D542,E542,F542,G542)</f>
        <v>71090501000001</v>
      </c>
      <c r="B542" s="123" t="s">
        <v>439</v>
      </c>
      <c r="C542" s="116" t="s">
        <v>187</v>
      </c>
      <c r="D542" s="117" t="s">
        <v>149</v>
      </c>
      <c r="E542" s="118" t="s">
        <v>106</v>
      </c>
      <c r="F542" s="119" t="s">
        <v>441</v>
      </c>
      <c r="G542" s="128" t="s">
        <v>96</v>
      </c>
      <c r="H542" s="24"/>
      <c r="I542" s="24"/>
      <c r="J542" s="25"/>
      <c r="K542" s="25"/>
      <c r="L542" s="28" t="s">
        <v>219</v>
      </c>
      <c r="M542" s="11">
        <v>4819</v>
      </c>
      <c r="N542" s="182">
        <f t="shared" si="106"/>
        <v>0</v>
      </c>
      <c r="O542" s="182"/>
      <c r="P542" s="182"/>
      <c r="Q542" s="160"/>
      <c r="R542" s="160"/>
      <c r="S542" s="345"/>
      <c r="T542" s="160"/>
      <c r="U542" s="160"/>
      <c r="V542" s="160"/>
    </row>
    <row r="543" spans="1:22">
      <c r="A543" s="121" t="str">
        <f t="shared" si="100"/>
        <v>71090601014251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106</v>
      </c>
      <c r="G543" s="120">
        <v>4251</v>
      </c>
      <c r="H543" s="36"/>
      <c r="I543" s="193"/>
      <c r="J543" s="194"/>
      <c r="K543" s="195"/>
      <c r="L543" s="28" t="s">
        <v>137</v>
      </c>
      <c r="M543" s="11">
        <v>5129</v>
      </c>
      <c r="N543" s="182">
        <f t="shared" si="106"/>
        <v>0</v>
      </c>
      <c r="O543" s="182"/>
      <c r="P543" s="182"/>
      <c r="Q543" s="160"/>
      <c r="R543" s="160"/>
      <c r="S543" s="345"/>
      <c r="T543" s="160"/>
      <c r="U543" s="160"/>
      <c r="V543" s="160"/>
    </row>
    <row r="544" spans="1:22" ht="18" customHeight="1">
      <c r="A544" s="121" t="str">
        <f t="shared" si="100"/>
        <v>71090601015113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106</v>
      </c>
      <c r="G544" s="120">
        <v>5113</v>
      </c>
      <c r="H544" s="44"/>
      <c r="I544" s="146"/>
      <c r="J544" s="147"/>
      <c r="K544" s="147"/>
      <c r="L544" s="26" t="s">
        <v>301</v>
      </c>
      <c r="M544" s="27"/>
      <c r="N544" s="196">
        <f>O544+P544</f>
        <v>0</v>
      </c>
      <c r="O544" s="196">
        <f>SUM(O545)</f>
        <v>0</v>
      </c>
      <c r="P544" s="196">
        <f>SUM(P545)</f>
        <v>0</v>
      </c>
      <c r="Q544" s="160"/>
      <c r="R544" s="160"/>
      <c r="S544" s="345"/>
      <c r="T544" s="160"/>
      <c r="U544" s="160"/>
      <c r="V544" s="160"/>
    </row>
    <row r="545" spans="1:22" s="114" customFormat="1" ht="25.5">
      <c r="A545" s="121" t="str">
        <f t="shared" si="100"/>
        <v>71090601020000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140</v>
      </c>
      <c r="G545" s="128" t="s">
        <v>440</v>
      </c>
      <c r="H545" s="24"/>
      <c r="I545" s="24"/>
      <c r="J545" s="25"/>
      <c r="K545" s="25"/>
      <c r="L545" s="28" t="s">
        <v>217</v>
      </c>
      <c r="M545" s="11">
        <v>4511</v>
      </c>
      <c r="N545" s="182">
        <f t="shared" si="106"/>
        <v>0</v>
      </c>
      <c r="O545" s="182"/>
      <c r="P545" s="182"/>
      <c r="Q545" s="160"/>
      <c r="R545" s="160"/>
      <c r="S545" s="345"/>
      <c r="T545" s="160"/>
      <c r="U545" s="160"/>
      <c r="V545" s="160"/>
    </row>
    <row r="546" spans="1:22" ht="18" customHeight="1">
      <c r="A546" s="121" t="str">
        <f t="shared" si="100"/>
        <v>71090601015113</v>
      </c>
      <c r="B546" s="123" t="s">
        <v>439</v>
      </c>
      <c r="C546" s="116" t="s">
        <v>187</v>
      </c>
      <c r="D546" s="117" t="s">
        <v>157</v>
      </c>
      <c r="E546" s="118" t="s">
        <v>106</v>
      </c>
      <c r="F546" s="119" t="s">
        <v>106</v>
      </c>
      <c r="G546" s="120">
        <v>5113</v>
      </c>
      <c r="H546" s="44"/>
      <c r="I546" s="146"/>
      <c r="J546" s="147"/>
      <c r="K546" s="147"/>
      <c r="L546" s="26" t="s">
        <v>771</v>
      </c>
      <c r="M546" s="27"/>
      <c r="N546" s="196">
        <f>O546+P546</f>
        <v>0</v>
      </c>
      <c r="O546" s="196">
        <f>SUM(O547:O548)</f>
        <v>0</v>
      </c>
      <c r="P546" s="196">
        <f>SUM(P547:P548)</f>
        <v>0</v>
      </c>
      <c r="Q546" s="160"/>
      <c r="R546" s="160"/>
      <c r="S546" s="345"/>
      <c r="T546" s="160"/>
      <c r="U546" s="160"/>
      <c r="V546" s="160"/>
    </row>
    <row r="547" spans="1:22">
      <c r="A547" s="121" t="str">
        <f t="shared" si="100"/>
        <v>71090201024511</v>
      </c>
      <c r="B547" s="115" t="s">
        <v>439</v>
      </c>
      <c r="C547" s="116" t="s">
        <v>187</v>
      </c>
      <c r="D547" s="117" t="s">
        <v>140</v>
      </c>
      <c r="E547" s="118" t="s">
        <v>106</v>
      </c>
      <c r="F547" s="119" t="s">
        <v>140</v>
      </c>
      <c r="G547" s="120">
        <v>4511</v>
      </c>
      <c r="H547" s="24"/>
      <c r="I547" s="17"/>
      <c r="J547" s="18"/>
      <c r="K547" s="18"/>
      <c r="L547" s="29" t="s">
        <v>173</v>
      </c>
      <c r="M547" s="30">
        <v>5112</v>
      </c>
      <c r="N547" s="182">
        <f t="shared" ref="N547:N548" si="108">O547+P547</f>
        <v>0</v>
      </c>
      <c r="O547" s="182">
        <v>0</v>
      </c>
      <c r="P547" s="182"/>
      <c r="Q547" s="160"/>
      <c r="R547" s="160"/>
      <c r="S547" s="345"/>
      <c r="T547" s="160"/>
      <c r="U547" s="160"/>
      <c r="V547" s="160"/>
    </row>
    <row r="548" spans="1:22" ht="16.5">
      <c r="A548" s="121" t="str">
        <f t="shared" ref="A548" si="109">CONCATENATE(B548,C548,D548,E548,F548,G548)</f>
        <v>71100700000001</v>
      </c>
      <c r="B548" s="123" t="s">
        <v>439</v>
      </c>
      <c r="C548" s="116" t="s">
        <v>189</v>
      </c>
      <c r="D548" s="117" t="s">
        <v>183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31" t="s">
        <v>143</v>
      </c>
      <c r="M548" s="47">
        <v>5113</v>
      </c>
      <c r="N548" s="182">
        <f t="shared" si="108"/>
        <v>0</v>
      </c>
      <c r="O548" s="305"/>
      <c r="P548" s="305"/>
      <c r="Q548" s="160"/>
      <c r="R548" s="160"/>
      <c r="S548" s="345"/>
      <c r="T548" s="160"/>
      <c r="U548" s="160"/>
      <c r="V548" s="160"/>
    </row>
    <row r="549" spans="1:22">
      <c r="A549" s="121" t="str">
        <f t="shared" si="100"/>
        <v>71090601045113</v>
      </c>
      <c r="B549" s="123" t="s">
        <v>439</v>
      </c>
      <c r="C549" s="116" t="s">
        <v>187</v>
      </c>
      <c r="D549" s="117" t="s">
        <v>157</v>
      </c>
      <c r="E549" s="118" t="s">
        <v>106</v>
      </c>
      <c r="F549" s="119" t="s">
        <v>155</v>
      </c>
      <c r="G549" s="120">
        <v>5113</v>
      </c>
      <c r="H549" s="150">
        <v>2825</v>
      </c>
      <c r="I549" s="151" t="s">
        <v>185</v>
      </c>
      <c r="J549" s="152">
        <v>2</v>
      </c>
      <c r="K549" s="152">
        <v>5</v>
      </c>
      <c r="L549" s="153" t="s">
        <v>303</v>
      </c>
      <c r="M549" s="154"/>
      <c r="N549" s="191">
        <f>+N551+N553+N555</f>
        <v>0</v>
      </c>
      <c r="O549" s="191">
        <f>+O551+O553+O555</f>
        <v>0</v>
      </c>
      <c r="P549" s="191">
        <f>+P551+P553+P555</f>
        <v>0</v>
      </c>
      <c r="Q549" s="160"/>
      <c r="R549" s="160"/>
      <c r="S549" s="345"/>
      <c r="T549" s="160"/>
      <c r="U549" s="160"/>
      <c r="V549" s="160"/>
    </row>
    <row r="550" spans="1:22" s="114" customFormat="1">
      <c r="A550" s="121" t="str">
        <f t="shared" si="100"/>
        <v>71090601050000</v>
      </c>
      <c r="B550" s="123" t="s">
        <v>439</v>
      </c>
      <c r="C550" s="116" t="s">
        <v>187</v>
      </c>
      <c r="D550" s="117" t="s">
        <v>157</v>
      </c>
      <c r="E550" s="118" t="s">
        <v>106</v>
      </c>
      <c r="F550" s="119" t="s">
        <v>149</v>
      </c>
      <c r="G550" s="128" t="s">
        <v>440</v>
      </c>
      <c r="H550" s="24"/>
      <c r="I550" s="24"/>
      <c r="J550" s="25"/>
      <c r="K550" s="25"/>
      <c r="L550" s="29" t="s">
        <v>108</v>
      </c>
      <c r="M550" s="47"/>
      <c r="N550" s="189"/>
      <c r="O550" s="189"/>
      <c r="P550" s="189"/>
      <c r="Q550" s="160"/>
      <c r="R550" s="160"/>
      <c r="S550" s="345"/>
      <c r="T550" s="160"/>
      <c r="U550" s="160"/>
      <c r="V550" s="160"/>
    </row>
    <row r="551" spans="1:22">
      <c r="A551" s="121" t="str">
        <f t="shared" si="100"/>
        <v>71090601054239</v>
      </c>
      <c r="B551" s="123" t="s">
        <v>439</v>
      </c>
      <c r="C551" s="116" t="s">
        <v>187</v>
      </c>
      <c r="D551" s="117" t="s">
        <v>157</v>
      </c>
      <c r="E551" s="118" t="s">
        <v>106</v>
      </c>
      <c r="F551" s="119" t="s">
        <v>149</v>
      </c>
      <c r="G551" s="128">
        <v>4239</v>
      </c>
      <c r="H551" s="44"/>
      <c r="I551" s="146"/>
      <c r="J551" s="147"/>
      <c r="K551" s="147"/>
      <c r="L551" s="26" t="s">
        <v>304</v>
      </c>
      <c r="M551" s="27"/>
      <c r="N551" s="196">
        <f>O551+P551</f>
        <v>0</v>
      </c>
      <c r="O551" s="196">
        <f>SUM(O552)</f>
        <v>0</v>
      </c>
      <c r="P551" s="196">
        <f>SUM(P552)</f>
        <v>0</v>
      </c>
      <c r="Q551" s="160"/>
      <c r="R551" s="160"/>
      <c r="S551" s="345"/>
      <c r="T551" s="160"/>
      <c r="U551" s="160"/>
      <c r="V551" s="160"/>
    </row>
    <row r="552" spans="1:22" ht="25.5">
      <c r="A552" s="121" t="str">
        <f t="shared" si="100"/>
        <v>71090601054637</v>
      </c>
      <c r="B552" s="115" t="s">
        <v>439</v>
      </c>
      <c r="C552" s="116" t="s">
        <v>187</v>
      </c>
      <c r="D552" s="117" t="s">
        <v>157</v>
      </c>
      <c r="E552" s="118" t="s">
        <v>106</v>
      </c>
      <c r="F552" s="119" t="s">
        <v>149</v>
      </c>
      <c r="G552" s="120">
        <v>4637</v>
      </c>
      <c r="H552" s="24"/>
      <c r="I552" s="24"/>
      <c r="J552" s="25"/>
      <c r="K552" s="25"/>
      <c r="L552" s="28" t="s">
        <v>217</v>
      </c>
      <c r="M552" s="11">
        <v>4511</v>
      </c>
      <c r="N552" s="182">
        <f t="shared" ref="N552:N557" si="110">O552+P552</f>
        <v>0</v>
      </c>
      <c r="O552" s="182"/>
      <c r="P552" s="182"/>
      <c r="Q552" s="160"/>
      <c r="R552" s="160"/>
      <c r="S552" s="345"/>
      <c r="T552" s="160"/>
      <c r="U552" s="160"/>
      <c r="V552" s="160"/>
    </row>
    <row r="553" spans="1:22" s="181" customFormat="1">
      <c r="A553" s="121" t="str">
        <f t="shared" si="100"/>
        <v>71100000000000</v>
      </c>
      <c r="B553" s="123" t="s">
        <v>439</v>
      </c>
      <c r="C553" s="116" t="s">
        <v>189</v>
      </c>
      <c r="D553" s="117" t="s">
        <v>441</v>
      </c>
      <c r="E553" s="118" t="s">
        <v>441</v>
      </c>
      <c r="F553" s="119" t="s">
        <v>441</v>
      </c>
      <c r="G553" s="128" t="s">
        <v>440</v>
      </c>
      <c r="H553" s="44"/>
      <c r="I553" s="146"/>
      <c r="J553" s="147"/>
      <c r="K553" s="147"/>
      <c r="L553" s="26" t="s">
        <v>305</v>
      </c>
      <c r="M553" s="27"/>
      <c r="N553" s="196">
        <f>O553+P553</f>
        <v>0</v>
      </c>
      <c r="O553" s="196">
        <f>SUM(O554)</f>
        <v>0</v>
      </c>
      <c r="P553" s="196">
        <f>SUM(P554)</f>
        <v>0</v>
      </c>
      <c r="Q553" s="160"/>
      <c r="R553" s="160"/>
      <c r="S553" s="345"/>
      <c r="T553" s="160"/>
      <c r="U553" s="160"/>
      <c r="V553" s="160"/>
    </row>
    <row r="554" spans="1:22" ht="25.5">
      <c r="A554" s="121" t="str">
        <f t="shared" si="100"/>
        <v>71100000000001</v>
      </c>
      <c r="B554" s="123" t="s">
        <v>439</v>
      </c>
      <c r="C554" s="116" t="s">
        <v>189</v>
      </c>
      <c r="D554" s="117" t="s">
        <v>441</v>
      </c>
      <c r="E554" s="118" t="s">
        <v>441</v>
      </c>
      <c r="F554" s="119" t="s">
        <v>441</v>
      </c>
      <c r="G554" s="128" t="s">
        <v>96</v>
      </c>
      <c r="H554" s="24"/>
      <c r="I554" s="24"/>
      <c r="J554" s="25"/>
      <c r="K554" s="25"/>
      <c r="L554" s="28" t="s">
        <v>217</v>
      </c>
      <c r="M554" s="11">
        <v>4511</v>
      </c>
      <c r="N554" s="182">
        <f t="shared" si="110"/>
        <v>0</v>
      </c>
      <c r="O554" s="182"/>
      <c r="P554" s="182"/>
      <c r="Q554" s="160"/>
      <c r="R554" s="160"/>
      <c r="S554" s="345"/>
      <c r="T554" s="160"/>
      <c r="U554" s="160"/>
      <c r="V554" s="160"/>
    </row>
    <row r="555" spans="1:22" s="169" customFormat="1">
      <c r="A555" s="121" t="str">
        <f t="shared" si="100"/>
        <v>71100700000000</v>
      </c>
      <c r="B555" s="123" t="s">
        <v>439</v>
      </c>
      <c r="C555" s="116" t="s">
        <v>189</v>
      </c>
      <c r="D555" s="117" t="s">
        <v>183</v>
      </c>
      <c r="E555" s="118" t="s">
        <v>441</v>
      </c>
      <c r="F555" s="119" t="s">
        <v>441</v>
      </c>
      <c r="G555" s="128" t="s">
        <v>440</v>
      </c>
      <c r="H555" s="44"/>
      <c r="I555" s="146"/>
      <c r="J555" s="147"/>
      <c r="K555" s="147"/>
      <c r="L555" s="26" t="s">
        <v>617</v>
      </c>
      <c r="M555" s="27"/>
      <c r="N555" s="196">
        <f>O555+P555</f>
        <v>0</v>
      </c>
      <c r="O555" s="196">
        <f>SUM(O556:O557)</f>
        <v>0</v>
      </c>
      <c r="P555" s="196">
        <f>SUM(P556:P557)</f>
        <v>0</v>
      </c>
      <c r="Q555" s="160"/>
      <c r="R555" s="160"/>
      <c r="S555" s="345"/>
      <c r="T555" s="160"/>
      <c r="U555" s="160"/>
      <c r="V555" s="160"/>
    </row>
    <row r="556" spans="1:22" ht="16.5">
      <c r="A556" s="121" t="str">
        <f t="shared" si="100"/>
        <v>71100700000001</v>
      </c>
      <c r="B556" s="123" t="s">
        <v>439</v>
      </c>
      <c r="C556" s="116" t="s">
        <v>189</v>
      </c>
      <c r="D556" s="117" t="s">
        <v>183</v>
      </c>
      <c r="E556" s="118" t="s">
        <v>441</v>
      </c>
      <c r="F556" s="119" t="s">
        <v>441</v>
      </c>
      <c r="G556" s="128" t="s">
        <v>96</v>
      </c>
      <c r="H556" s="24"/>
      <c r="I556" s="24"/>
      <c r="J556" s="25"/>
      <c r="K556" s="25"/>
      <c r="L556" s="31" t="s">
        <v>143</v>
      </c>
      <c r="M556" s="47">
        <v>5113</v>
      </c>
      <c r="N556" s="182">
        <f t="shared" si="110"/>
        <v>0</v>
      </c>
      <c r="O556" s="305"/>
      <c r="P556" s="305"/>
      <c r="Q556" s="160"/>
      <c r="R556" s="160"/>
      <c r="S556" s="345"/>
      <c r="T556" s="160"/>
      <c r="U556" s="160"/>
      <c r="V556" s="160"/>
    </row>
    <row r="557" spans="1:22" s="155" customFormat="1" ht="16.5">
      <c r="A557" s="121" t="str">
        <f t="shared" si="100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5"/>
      <c r="P557" s="305"/>
      <c r="Q557" s="160"/>
      <c r="R557" s="160"/>
      <c r="S557" s="345"/>
      <c r="T557" s="160"/>
      <c r="U557" s="160"/>
      <c r="V557" s="160"/>
    </row>
    <row r="558" spans="1:22" ht="25.5">
      <c r="A558" s="121" t="str">
        <f t="shared" si="100"/>
        <v>71100701000001</v>
      </c>
      <c r="B558" s="123" t="s">
        <v>439</v>
      </c>
      <c r="C558" s="116" t="s">
        <v>189</v>
      </c>
      <c r="D558" s="117" t="s">
        <v>183</v>
      </c>
      <c r="E558" s="118" t="s">
        <v>106</v>
      </c>
      <c r="F558" s="119" t="s">
        <v>441</v>
      </c>
      <c r="G558" s="128" t="s">
        <v>96</v>
      </c>
      <c r="H558" s="150">
        <v>2827</v>
      </c>
      <c r="I558" s="151" t="s">
        <v>185</v>
      </c>
      <c r="J558" s="152">
        <v>2</v>
      </c>
      <c r="K558" s="152">
        <v>7</v>
      </c>
      <c r="L558" s="153" t="s">
        <v>306</v>
      </c>
      <c r="M558" s="154"/>
      <c r="N558" s="191">
        <f>+N560</f>
        <v>0</v>
      </c>
      <c r="O558" s="191">
        <f t="shared" ref="O558:P558" si="111">+O560</f>
        <v>0</v>
      </c>
      <c r="P558" s="191">
        <f t="shared" si="111"/>
        <v>0</v>
      </c>
      <c r="Q558" s="160"/>
      <c r="R558" s="160"/>
      <c r="S558" s="345"/>
      <c r="T558" s="160"/>
      <c r="U558" s="160"/>
      <c r="V558" s="160"/>
    </row>
    <row r="559" spans="1:22" s="114" customFormat="1">
      <c r="A559" s="121" t="str">
        <f t="shared" si="100"/>
        <v>71100701010000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106</v>
      </c>
      <c r="G559" s="128" t="s">
        <v>440</v>
      </c>
      <c r="H559" s="24"/>
      <c r="I559" s="24"/>
      <c r="J559" s="25"/>
      <c r="K559" s="25"/>
      <c r="L559" s="29" t="s">
        <v>108</v>
      </c>
      <c r="M559" s="30"/>
      <c r="N559" s="189"/>
      <c r="O559" s="189"/>
      <c r="P559" s="189"/>
      <c r="Q559" s="160"/>
      <c r="R559" s="160"/>
      <c r="S559" s="345"/>
      <c r="T559" s="160"/>
      <c r="U559" s="160"/>
      <c r="V559" s="160"/>
    </row>
    <row r="560" spans="1:22">
      <c r="A560" s="121" t="str">
        <f t="shared" si="100"/>
        <v>71100701014216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106</v>
      </c>
      <c r="G560" s="120">
        <v>4216</v>
      </c>
      <c r="H560" s="44"/>
      <c r="I560" s="146"/>
      <c r="J560" s="147"/>
      <c r="K560" s="147"/>
      <c r="L560" s="26" t="s">
        <v>307</v>
      </c>
      <c r="M560" s="27"/>
      <c r="N560" s="196">
        <f>O560+P560</f>
        <v>0</v>
      </c>
      <c r="O560" s="196">
        <f>SUM(O561:O564)</f>
        <v>0</v>
      </c>
      <c r="P560" s="196">
        <f>SUM(P561:P564)</f>
        <v>0</v>
      </c>
      <c r="Q560" s="160"/>
      <c r="R560" s="160"/>
      <c r="S560" s="345"/>
      <c r="T560" s="160"/>
      <c r="U560" s="160"/>
      <c r="V560" s="160"/>
    </row>
    <row r="561" spans="1:22">
      <c r="A561" s="121" t="str">
        <f t="shared" si="100"/>
        <v>71100701014239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106</v>
      </c>
      <c r="G561" s="120">
        <v>4239</v>
      </c>
      <c r="H561" s="16"/>
      <c r="I561" s="24"/>
      <c r="J561" s="25"/>
      <c r="K561" s="25"/>
      <c r="L561" s="28" t="s">
        <v>125</v>
      </c>
      <c r="M561" s="30">
        <v>4239</v>
      </c>
      <c r="N561" s="182">
        <f t="shared" ref="N561:N564" si="112">O561+P561</f>
        <v>0</v>
      </c>
      <c r="O561" s="182"/>
      <c r="P561" s="182"/>
      <c r="Q561" s="160"/>
      <c r="R561" s="160"/>
      <c r="S561" s="345"/>
      <c r="T561" s="160"/>
      <c r="U561" s="160"/>
      <c r="V561" s="160"/>
    </row>
    <row r="562" spans="1:22" ht="25.5">
      <c r="A562" s="121" t="str">
        <f t="shared" si="100"/>
        <v>71100701014639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106</v>
      </c>
      <c r="G562" s="120">
        <v>4639</v>
      </c>
      <c r="H562" s="24"/>
      <c r="I562" s="24"/>
      <c r="J562" s="25"/>
      <c r="K562" s="25"/>
      <c r="L562" s="29" t="s">
        <v>142</v>
      </c>
      <c r="M562" s="30">
        <v>4251</v>
      </c>
      <c r="N562" s="182">
        <f t="shared" si="112"/>
        <v>0</v>
      </c>
      <c r="O562" s="182"/>
      <c r="P562" s="182">
        <v>0</v>
      </c>
      <c r="Q562" s="160"/>
      <c r="R562" s="160"/>
      <c r="S562" s="345"/>
      <c r="T562" s="160"/>
      <c r="U562" s="160"/>
      <c r="V562" s="160"/>
    </row>
    <row r="563" spans="1:22" s="155" customFormat="1" ht="16.5">
      <c r="A563" s="121" t="str">
        <f t="shared" si="100"/>
        <v>71100701000000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441</v>
      </c>
      <c r="G563" s="128" t="s">
        <v>440</v>
      </c>
      <c r="H563" s="24"/>
      <c r="I563" s="24"/>
      <c r="J563" s="25"/>
      <c r="K563" s="25"/>
      <c r="L563" s="28" t="s">
        <v>137</v>
      </c>
      <c r="M563" s="11">
        <v>5129</v>
      </c>
      <c r="N563" s="182">
        <f t="shared" si="112"/>
        <v>0</v>
      </c>
      <c r="O563" s="305"/>
      <c r="P563" s="305"/>
      <c r="Q563" s="160"/>
      <c r="R563" s="160"/>
      <c r="S563" s="345"/>
      <c r="T563" s="160"/>
      <c r="U563" s="160"/>
      <c r="V563" s="160"/>
    </row>
    <row r="564" spans="1:22">
      <c r="A564" s="121" t="str">
        <f t="shared" si="100"/>
        <v>71060401024511</v>
      </c>
      <c r="B564" s="123" t="s">
        <v>439</v>
      </c>
      <c r="C564" s="116" t="s">
        <v>157</v>
      </c>
      <c r="D564" s="117" t="s">
        <v>155</v>
      </c>
      <c r="E564" s="118" t="s">
        <v>106</v>
      </c>
      <c r="F564" s="119" t="s">
        <v>140</v>
      </c>
      <c r="G564" s="128">
        <v>4511</v>
      </c>
      <c r="H564" s="36"/>
      <c r="I564" s="193"/>
      <c r="J564" s="194"/>
      <c r="K564" s="195"/>
      <c r="L564" s="28" t="s">
        <v>138</v>
      </c>
      <c r="M564" s="11">
        <v>5132</v>
      </c>
      <c r="N564" s="182">
        <f t="shared" si="112"/>
        <v>0</v>
      </c>
      <c r="O564" s="182"/>
      <c r="P564" s="182"/>
      <c r="Q564" s="160"/>
      <c r="R564" s="160"/>
      <c r="S564" s="345"/>
      <c r="T564" s="160"/>
      <c r="U564" s="160"/>
      <c r="V564" s="160"/>
    </row>
    <row r="565" spans="1:22">
      <c r="A565" s="121" t="str">
        <f t="shared" si="100"/>
        <v>71100701034819</v>
      </c>
      <c r="B565" s="123" t="s">
        <v>439</v>
      </c>
      <c r="C565" s="116" t="s">
        <v>189</v>
      </c>
      <c r="D565" s="117" t="s">
        <v>183</v>
      </c>
      <c r="E565" s="118" t="s">
        <v>106</v>
      </c>
      <c r="F565" s="119" t="s">
        <v>442</v>
      </c>
      <c r="G565" s="120">
        <v>4819</v>
      </c>
      <c r="H565" s="164">
        <v>2840</v>
      </c>
      <c r="I565" s="165" t="s">
        <v>185</v>
      </c>
      <c r="J565" s="166">
        <v>4</v>
      </c>
      <c r="K565" s="166">
        <v>0</v>
      </c>
      <c r="L565" s="167" t="s">
        <v>313</v>
      </c>
      <c r="M565" s="175"/>
      <c r="N565" s="187">
        <f>+N567+N572</f>
        <v>0</v>
      </c>
      <c r="O565" s="187">
        <f>+O567+O572</f>
        <v>0</v>
      </c>
      <c r="P565" s="187">
        <f>+P567+P572</f>
        <v>0</v>
      </c>
      <c r="Q565" s="160"/>
      <c r="R565" s="160"/>
      <c r="S565" s="345"/>
      <c r="T565" s="160"/>
      <c r="U565" s="160"/>
      <c r="V565" s="160"/>
    </row>
    <row r="566" spans="1:22" s="114" customFormat="1">
      <c r="A566" s="121" t="str">
        <f t="shared" si="100"/>
        <v>71100701040000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8" t="s">
        <v>440</v>
      </c>
      <c r="H566" s="24"/>
      <c r="I566" s="17"/>
      <c r="J566" s="18"/>
      <c r="K566" s="18"/>
      <c r="L566" s="29" t="s">
        <v>110</v>
      </c>
      <c r="M566" s="30"/>
      <c r="N566" s="189"/>
      <c r="O566" s="189"/>
      <c r="P566" s="189"/>
      <c r="Q566" s="160"/>
      <c r="R566" s="160"/>
      <c r="S566" s="345"/>
      <c r="T566" s="160"/>
      <c r="U566" s="160"/>
      <c r="V566" s="160"/>
    </row>
    <row r="567" spans="1:22">
      <c r="A567" s="121" t="str">
        <f t="shared" si="100"/>
        <v>71100701044216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4216</v>
      </c>
      <c r="H567" s="150" t="s">
        <v>744</v>
      </c>
      <c r="I567" s="151" t="s">
        <v>185</v>
      </c>
      <c r="J567" s="152">
        <v>4</v>
      </c>
      <c r="K567" s="152">
        <v>1</v>
      </c>
      <c r="L567" s="153" t="s">
        <v>745</v>
      </c>
      <c r="M567" s="154"/>
      <c r="N567" s="191">
        <f t="shared" ref="N567" si="113">+N569</f>
        <v>0</v>
      </c>
      <c r="O567" s="191">
        <f>+O569</f>
        <v>0</v>
      </c>
      <c r="P567" s="191">
        <f>+P569</f>
        <v>0</v>
      </c>
      <c r="Q567" s="160"/>
      <c r="R567" s="160"/>
      <c r="S567" s="345"/>
      <c r="T567" s="160"/>
      <c r="U567" s="160"/>
      <c r="V567" s="160"/>
    </row>
    <row r="568" spans="1:22">
      <c r="A568" s="121" t="str">
        <f t="shared" si="100"/>
        <v>71100701044239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155</v>
      </c>
      <c r="G568" s="120">
        <v>4239</v>
      </c>
      <c r="H568" s="24"/>
      <c r="I568" s="17"/>
      <c r="J568" s="18"/>
      <c r="K568" s="18"/>
      <c r="L568" s="29" t="s">
        <v>108</v>
      </c>
      <c r="M568" s="30"/>
      <c r="N568" s="189"/>
      <c r="O568" s="189"/>
      <c r="P568" s="189"/>
      <c r="Q568" s="160"/>
      <c r="R568" s="160"/>
      <c r="S568" s="345"/>
      <c r="T568" s="160"/>
      <c r="U568" s="160"/>
      <c r="V568" s="160"/>
    </row>
    <row r="569" spans="1:22">
      <c r="A569" s="121" t="str">
        <f t="shared" si="100"/>
        <v>71100701044269</v>
      </c>
      <c r="B569" s="123" t="s">
        <v>439</v>
      </c>
      <c r="C569" s="116" t="s">
        <v>189</v>
      </c>
      <c r="D569" s="117" t="s">
        <v>183</v>
      </c>
      <c r="E569" s="118" t="s">
        <v>106</v>
      </c>
      <c r="F569" s="119" t="s">
        <v>155</v>
      </c>
      <c r="G569" s="120">
        <v>4269</v>
      </c>
      <c r="H569" s="44"/>
      <c r="I569" s="146"/>
      <c r="J569" s="147"/>
      <c r="K569" s="147"/>
      <c r="L569" s="26" t="s">
        <v>746</v>
      </c>
      <c r="M569" s="27"/>
      <c r="N569" s="196">
        <f>SUM(N570:N571)</f>
        <v>0</v>
      </c>
      <c r="O569" s="196">
        <f t="shared" ref="O569:P569" si="114">SUM(O570:O571)</f>
        <v>0</v>
      </c>
      <c r="P569" s="196">
        <f t="shared" si="114"/>
        <v>0</v>
      </c>
      <c r="Q569" s="160"/>
      <c r="R569" s="160"/>
      <c r="S569" s="345"/>
      <c r="T569" s="160"/>
      <c r="U569" s="160"/>
      <c r="V569" s="160"/>
    </row>
    <row r="570" spans="1:22" ht="16.5">
      <c r="A570" s="121" t="str">
        <f t="shared" si="100"/>
        <v>71100701044521</v>
      </c>
      <c r="B570" s="123" t="s">
        <v>439</v>
      </c>
      <c r="C570" s="116" t="s">
        <v>189</v>
      </c>
      <c r="D570" s="117" t="s">
        <v>183</v>
      </c>
      <c r="E570" s="118" t="s">
        <v>106</v>
      </c>
      <c r="F570" s="119" t="s">
        <v>155</v>
      </c>
      <c r="G570" s="120">
        <v>4521</v>
      </c>
      <c r="H570" s="24"/>
      <c r="I570" s="17"/>
      <c r="J570" s="18"/>
      <c r="K570" s="18"/>
      <c r="L570" s="28" t="s">
        <v>125</v>
      </c>
      <c r="M570" s="11">
        <v>4239</v>
      </c>
      <c r="N570" s="182">
        <f t="shared" ref="N570:N571" si="115">O570+P570</f>
        <v>0</v>
      </c>
      <c r="O570" s="305"/>
      <c r="P570" s="305"/>
      <c r="Q570" s="160"/>
      <c r="R570" s="160"/>
      <c r="S570" s="345"/>
      <c r="T570" s="160"/>
      <c r="U570" s="160"/>
      <c r="V570" s="160"/>
    </row>
    <row r="571" spans="1:22" ht="25.5">
      <c r="A571" s="121" t="str">
        <f t="shared" si="100"/>
        <v>71090501000001</v>
      </c>
      <c r="B571" s="123" t="s">
        <v>439</v>
      </c>
      <c r="C571" s="116" t="s">
        <v>187</v>
      </c>
      <c r="D571" s="117" t="s">
        <v>149</v>
      </c>
      <c r="E571" s="118" t="s">
        <v>106</v>
      </c>
      <c r="F571" s="119" t="s">
        <v>441</v>
      </c>
      <c r="G571" s="128" t="s">
        <v>96</v>
      </c>
      <c r="H571" s="24"/>
      <c r="I571" s="24"/>
      <c r="J571" s="25"/>
      <c r="K571" s="25"/>
      <c r="L571" s="28" t="s">
        <v>219</v>
      </c>
      <c r="M571" s="11">
        <v>4819</v>
      </c>
      <c r="N571" s="182">
        <f t="shared" si="115"/>
        <v>0</v>
      </c>
      <c r="O571" s="182"/>
      <c r="P571" s="182"/>
      <c r="Q571" s="160"/>
      <c r="R571" s="160"/>
      <c r="S571" s="345"/>
      <c r="T571" s="160"/>
      <c r="U571" s="160"/>
      <c r="V571" s="160"/>
    </row>
    <row r="572" spans="1:22">
      <c r="A572" s="121" t="str">
        <f t="shared" si="100"/>
        <v>71100701044639</v>
      </c>
      <c r="B572" s="123" t="s">
        <v>439</v>
      </c>
      <c r="C572" s="116" t="s">
        <v>189</v>
      </c>
      <c r="D572" s="117" t="s">
        <v>183</v>
      </c>
      <c r="E572" s="118" t="s">
        <v>106</v>
      </c>
      <c r="F572" s="119" t="s">
        <v>155</v>
      </c>
      <c r="G572" s="120">
        <v>4639</v>
      </c>
      <c r="H572" s="150">
        <v>2843</v>
      </c>
      <c r="I572" s="151" t="s">
        <v>185</v>
      </c>
      <c r="J572" s="152">
        <v>4</v>
      </c>
      <c r="K572" s="152">
        <v>3</v>
      </c>
      <c r="L572" s="153" t="s">
        <v>313</v>
      </c>
      <c r="M572" s="154"/>
      <c r="N572" s="191">
        <f>+N64</f>
        <v>0</v>
      </c>
      <c r="O572" s="191">
        <f>+O64</f>
        <v>0</v>
      </c>
      <c r="P572" s="191">
        <f>+P64</f>
        <v>0</v>
      </c>
      <c r="Q572" s="160"/>
      <c r="R572" s="160"/>
      <c r="S572" s="345"/>
      <c r="T572" s="160"/>
      <c r="U572" s="160"/>
      <c r="V572" s="160"/>
    </row>
    <row r="573" spans="1:22">
      <c r="A573" s="121" t="str">
        <f t="shared" si="100"/>
        <v>71100701044729</v>
      </c>
      <c r="B573" s="123" t="s">
        <v>439</v>
      </c>
      <c r="C573" s="116" t="s">
        <v>189</v>
      </c>
      <c r="D573" s="117" t="s">
        <v>183</v>
      </c>
      <c r="E573" s="118" t="s">
        <v>106</v>
      </c>
      <c r="F573" s="119" t="s">
        <v>155</v>
      </c>
      <c r="G573" s="120">
        <v>4729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5"/>
      <c r="T573" s="160"/>
      <c r="U573" s="160"/>
      <c r="V573" s="160"/>
    </row>
    <row r="574" spans="1:22">
      <c r="A574" s="121" t="str">
        <f t="shared" si="100"/>
        <v>71100701054819</v>
      </c>
      <c r="B574" s="123" t="s">
        <v>439</v>
      </c>
      <c r="C574" s="116" t="s">
        <v>189</v>
      </c>
      <c r="D574" s="117" t="s">
        <v>183</v>
      </c>
      <c r="E574" s="118" t="s">
        <v>106</v>
      </c>
      <c r="F574" s="119" t="s">
        <v>149</v>
      </c>
      <c r="G574" s="120">
        <v>4819</v>
      </c>
      <c r="H574" s="358">
        <v>2900</v>
      </c>
      <c r="I574" s="211" t="s">
        <v>187</v>
      </c>
      <c r="J574" s="212">
        <v>0</v>
      </c>
      <c r="K574" s="212">
        <v>0</v>
      </c>
      <c r="L574" s="161" t="s">
        <v>315</v>
      </c>
      <c r="M574" s="173"/>
      <c r="N574" s="162">
        <f>+N576+N606+N622+N647</f>
        <v>0</v>
      </c>
      <c r="O574" s="162">
        <f>+O576+O606+O622+O647</f>
        <v>0</v>
      </c>
      <c r="P574" s="162">
        <f>+P576+P606+P622+P647</f>
        <v>0</v>
      </c>
      <c r="Q574" s="160"/>
      <c r="R574" s="160"/>
      <c r="S574" s="345"/>
      <c r="T574" s="160"/>
      <c r="U574" s="160"/>
      <c r="V574" s="160"/>
    </row>
    <row r="575" spans="1:22" s="169" customFormat="1">
      <c r="A575" s="121" t="str">
        <f t="shared" si="100"/>
        <v>71100900000000</v>
      </c>
      <c r="B575" s="123" t="s">
        <v>439</v>
      </c>
      <c r="C575" s="116" t="s">
        <v>189</v>
      </c>
      <c r="D575" s="117" t="s">
        <v>187</v>
      </c>
      <c r="E575" s="118" t="s">
        <v>441</v>
      </c>
      <c r="F575" s="119" t="s">
        <v>441</v>
      </c>
      <c r="G575" s="128" t="s">
        <v>440</v>
      </c>
      <c r="H575" s="24"/>
      <c r="I575" s="17"/>
      <c r="J575" s="18"/>
      <c r="K575" s="18"/>
      <c r="L575" s="29" t="s">
        <v>108</v>
      </c>
      <c r="M575" s="30"/>
      <c r="N575" s="149"/>
      <c r="O575" s="149"/>
      <c r="P575" s="149"/>
      <c r="Q575" s="160"/>
      <c r="R575" s="160"/>
      <c r="S575" s="345"/>
      <c r="T575" s="160"/>
      <c r="U575" s="160"/>
      <c r="V575" s="160"/>
    </row>
    <row r="576" spans="1:22">
      <c r="A576" s="121" t="str">
        <f t="shared" si="100"/>
        <v>71100900000001</v>
      </c>
      <c r="B576" s="123" t="s">
        <v>439</v>
      </c>
      <c r="C576" s="116" t="s">
        <v>189</v>
      </c>
      <c r="D576" s="117" t="s">
        <v>187</v>
      </c>
      <c r="E576" s="118" t="s">
        <v>441</v>
      </c>
      <c r="F576" s="119" t="s">
        <v>441</v>
      </c>
      <c r="G576" s="128" t="s">
        <v>96</v>
      </c>
      <c r="H576" s="164">
        <v>2910</v>
      </c>
      <c r="I576" s="165" t="s">
        <v>187</v>
      </c>
      <c r="J576" s="166">
        <v>1</v>
      </c>
      <c r="K576" s="166">
        <v>0</v>
      </c>
      <c r="L576" s="167" t="s">
        <v>316</v>
      </c>
      <c r="M576" s="175"/>
      <c r="N576" s="187">
        <f>+N578+N601</f>
        <v>0</v>
      </c>
      <c r="O576" s="187">
        <f>+O578+O601</f>
        <v>0</v>
      </c>
      <c r="P576" s="187">
        <f>+P578+P601</f>
        <v>0</v>
      </c>
      <c r="Q576" s="160"/>
      <c r="R576" s="160"/>
      <c r="S576" s="345"/>
      <c r="T576" s="160"/>
      <c r="U576" s="160"/>
      <c r="V576" s="160"/>
    </row>
    <row r="577" spans="1:22" s="155" customFormat="1">
      <c r="A577" s="121" t="str">
        <f t="shared" si="100"/>
        <v>71100901000000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441</v>
      </c>
      <c r="G577" s="128" t="s">
        <v>440</v>
      </c>
      <c r="H577" s="24"/>
      <c r="I577" s="17"/>
      <c r="J577" s="18"/>
      <c r="K577" s="18"/>
      <c r="L577" s="29" t="s">
        <v>110</v>
      </c>
      <c r="M577" s="30"/>
      <c r="N577" s="189"/>
      <c r="O577" s="189"/>
      <c r="P577" s="189"/>
      <c r="Q577" s="160"/>
      <c r="R577" s="160"/>
      <c r="S577" s="345"/>
      <c r="T577" s="160"/>
      <c r="U577" s="160"/>
      <c r="V577" s="160"/>
    </row>
    <row r="578" spans="1:22">
      <c r="A578" s="121" t="str">
        <f t="shared" si="100"/>
        <v>71100901000001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441</v>
      </c>
      <c r="G578" s="128" t="s">
        <v>96</v>
      </c>
      <c r="H578" s="150">
        <v>2911</v>
      </c>
      <c r="I578" s="151" t="s">
        <v>187</v>
      </c>
      <c r="J578" s="152">
        <v>1</v>
      </c>
      <c r="K578" s="152">
        <v>1</v>
      </c>
      <c r="L578" s="153" t="s">
        <v>317</v>
      </c>
      <c r="M578" s="154"/>
      <c r="N578" s="191">
        <f>+N580+N585+N589+N593+N595+N597+N599</f>
        <v>0</v>
      </c>
      <c r="O578" s="191">
        <f t="shared" ref="O578:P578" si="116">+O580+O585+O589+O593+O595+O597+O599</f>
        <v>0</v>
      </c>
      <c r="P578" s="191">
        <f t="shared" si="116"/>
        <v>0</v>
      </c>
      <c r="Q578" s="160"/>
      <c r="R578" s="160"/>
      <c r="S578" s="345"/>
      <c r="T578" s="160"/>
      <c r="U578" s="160"/>
      <c r="V578" s="160"/>
    </row>
    <row r="579" spans="1:22" s="114" customFormat="1">
      <c r="A579" s="121" t="str">
        <f t="shared" si="100"/>
        <v>71100901010000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8" t="s">
        <v>440</v>
      </c>
      <c r="H579" s="24"/>
      <c r="I579" s="24"/>
      <c r="J579" s="25"/>
      <c r="K579" s="25"/>
      <c r="L579" s="29" t="s">
        <v>108</v>
      </c>
      <c r="M579" s="30"/>
      <c r="N579" s="189"/>
      <c r="O579" s="189"/>
      <c r="P579" s="189"/>
      <c r="Q579" s="160"/>
      <c r="R579" s="160"/>
      <c r="S579" s="345"/>
      <c r="T579" s="160"/>
      <c r="U579" s="160"/>
      <c r="V579" s="160"/>
    </row>
    <row r="580" spans="1:22">
      <c r="A580" s="121" t="str">
        <f t="shared" si="100"/>
        <v>71100901014111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4111</v>
      </c>
      <c r="H580" s="44"/>
      <c r="I580" s="146"/>
      <c r="J580" s="147"/>
      <c r="K580" s="147"/>
      <c r="L580" s="26" t="s">
        <v>318</v>
      </c>
      <c r="M580" s="27"/>
      <c r="N580" s="196">
        <f>O580+P580</f>
        <v>0</v>
      </c>
      <c r="O580" s="196">
        <f>SUM(O581:O584)</f>
        <v>0</v>
      </c>
      <c r="P580" s="196">
        <f>SUM(P581:P584)</f>
        <v>0</v>
      </c>
      <c r="Q580" s="160"/>
      <c r="R580" s="160"/>
      <c r="S580" s="345"/>
      <c r="T580" s="160"/>
      <c r="U580" s="160"/>
      <c r="V580" s="160"/>
    </row>
    <row r="581" spans="1:22" ht="16.5">
      <c r="A581" s="121" t="str">
        <f t="shared" ref="A581:A610" si="117">CONCATENATE(B581,C581,D581,E581,F581,G581)</f>
        <v>71100901014212</v>
      </c>
      <c r="B581" s="123" t="s">
        <v>439</v>
      </c>
      <c r="C581" s="116" t="s">
        <v>189</v>
      </c>
      <c r="D581" s="117" t="s">
        <v>187</v>
      </c>
      <c r="E581" s="118" t="s">
        <v>106</v>
      </c>
      <c r="F581" s="119" t="s">
        <v>106</v>
      </c>
      <c r="G581" s="120">
        <v>4212</v>
      </c>
      <c r="H581" s="24"/>
      <c r="I581" s="17"/>
      <c r="J581" s="18"/>
      <c r="K581" s="18"/>
      <c r="L581" s="28" t="s">
        <v>125</v>
      </c>
      <c r="M581" s="11">
        <v>4239</v>
      </c>
      <c r="N581" s="182">
        <f t="shared" ref="N581:N596" si="118">O581+P581</f>
        <v>0</v>
      </c>
      <c r="O581" s="305"/>
      <c r="P581" s="305"/>
      <c r="Q581" s="160"/>
      <c r="R581" s="160"/>
      <c r="S581" s="345"/>
      <c r="T581" s="160"/>
      <c r="U581" s="160"/>
      <c r="V581" s="160"/>
    </row>
    <row r="582" spans="1:22" ht="16.5">
      <c r="A582" s="121" t="str">
        <f t="shared" si="117"/>
        <v>71100901014213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4213</v>
      </c>
      <c r="H582" s="24"/>
      <c r="I582" s="17"/>
      <c r="J582" s="18"/>
      <c r="K582" s="18"/>
      <c r="L582" s="31" t="s">
        <v>364</v>
      </c>
      <c r="M582" s="43">
        <v>4269</v>
      </c>
      <c r="N582" s="182">
        <f t="shared" si="118"/>
        <v>0</v>
      </c>
      <c r="O582" s="305"/>
      <c r="P582" s="305"/>
      <c r="Q582" s="160"/>
      <c r="R582" s="160"/>
      <c r="S582" s="345"/>
      <c r="T582" s="160"/>
      <c r="U582" s="160"/>
      <c r="V582" s="160"/>
    </row>
    <row r="583" spans="1:22" ht="25.5">
      <c r="A583" s="121" t="str">
        <f t="shared" si="117"/>
        <v>71100901014214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4214</v>
      </c>
      <c r="H583" s="24"/>
      <c r="I583" s="17"/>
      <c r="J583" s="18"/>
      <c r="K583" s="18"/>
      <c r="L583" s="28" t="s">
        <v>217</v>
      </c>
      <c r="M583" s="11">
        <v>4511</v>
      </c>
      <c r="N583" s="182">
        <f t="shared" si="118"/>
        <v>0</v>
      </c>
      <c r="O583" s="305"/>
      <c r="P583" s="305">
        <v>0</v>
      </c>
      <c r="Q583" s="160"/>
      <c r="R583" s="160"/>
      <c r="S583" s="345"/>
      <c r="T583" s="160"/>
      <c r="U583" s="160"/>
      <c r="V583" s="160"/>
    </row>
    <row r="584" spans="1:22">
      <c r="A584" s="121" t="str">
        <f t="shared" si="117"/>
        <v>71100901014216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4216</v>
      </c>
      <c r="H584" s="331"/>
      <c r="I584" s="332"/>
      <c r="J584" s="333"/>
      <c r="K584" s="333"/>
      <c r="L584" s="28" t="s">
        <v>137</v>
      </c>
      <c r="M584" s="11">
        <v>5129</v>
      </c>
      <c r="N584" s="182">
        <f t="shared" si="118"/>
        <v>0</v>
      </c>
      <c r="O584" s="312"/>
      <c r="P584" s="312"/>
      <c r="Q584" s="160"/>
      <c r="R584" s="160"/>
      <c r="S584" s="345"/>
      <c r="T584" s="160"/>
      <c r="U584" s="160"/>
      <c r="V584" s="160"/>
    </row>
    <row r="585" spans="1:22" ht="27">
      <c r="A585" s="121" t="str">
        <f t="shared" si="117"/>
        <v>71100901014221</v>
      </c>
      <c r="B585" s="123" t="s">
        <v>439</v>
      </c>
      <c r="C585" s="116" t="s">
        <v>189</v>
      </c>
      <c r="D585" s="117" t="s">
        <v>187</v>
      </c>
      <c r="E585" s="118" t="s">
        <v>106</v>
      </c>
      <c r="F585" s="119" t="s">
        <v>106</v>
      </c>
      <c r="G585" s="120">
        <v>4221</v>
      </c>
      <c r="H585" s="44"/>
      <c r="I585" s="146"/>
      <c r="J585" s="147"/>
      <c r="K585" s="147"/>
      <c r="L585" s="26" t="s">
        <v>319</v>
      </c>
      <c r="M585" s="27"/>
      <c r="N585" s="196">
        <f>O585+P585</f>
        <v>0</v>
      </c>
      <c r="O585" s="196">
        <f>SUM(O586:O588)</f>
        <v>0</v>
      </c>
      <c r="P585" s="196">
        <f>SUM(P586:P588)</f>
        <v>0</v>
      </c>
      <c r="Q585" s="160"/>
      <c r="R585" s="160"/>
      <c r="S585" s="345"/>
      <c r="T585" s="160"/>
      <c r="U585" s="160"/>
      <c r="V585" s="160"/>
    </row>
    <row r="586" spans="1:22" ht="16.5">
      <c r="A586" s="121" t="str">
        <f t="shared" si="117"/>
        <v>71100901014252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4252</v>
      </c>
      <c r="H586" s="16"/>
      <c r="I586" s="307"/>
      <c r="J586" s="308"/>
      <c r="K586" s="308"/>
      <c r="L586" s="31" t="s">
        <v>364</v>
      </c>
      <c r="M586" s="43">
        <v>4269</v>
      </c>
      <c r="N586" s="182">
        <f t="shared" si="118"/>
        <v>0</v>
      </c>
      <c r="O586" s="306"/>
      <c r="P586" s="306"/>
      <c r="Q586" s="160"/>
      <c r="R586" s="160"/>
      <c r="S586" s="345"/>
      <c r="T586" s="160"/>
      <c r="U586" s="160"/>
      <c r="V586" s="160"/>
    </row>
    <row r="587" spans="1:22" ht="16.5">
      <c r="B587" s="123"/>
      <c r="H587" s="16"/>
      <c r="I587" s="307"/>
      <c r="J587" s="308"/>
      <c r="K587" s="308"/>
      <c r="L587" s="31" t="s">
        <v>734</v>
      </c>
      <c r="M587" s="47" t="s">
        <v>735</v>
      </c>
      <c r="N587" s="182">
        <f t="shared" ref="N587" si="119">O587+P587</f>
        <v>0</v>
      </c>
      <c r="O587" s="306"/>
      <c r="P587" s="306"/>
      <c r="Q587" s="160"/>
      <c r="R587" s="160"/>
      <c r="S587" s="345"/>
      <c r="T587" s="160"/>
      <c r="U587" s="160"/>
      <c r="V587" s="160"/>
    </row>
    <row r="588" spans="1:22" ht="16.5">
      <c r="A588" s="121" t="str">
        <f t="shared" si="117"/>
        <v>71100901014261</v>
      </c>
      <c r="B588" s="123" t="s">
        <v>439</v>
      </c>
      <c r="C588" s="116" t="s">
        <v>189</v>
      </c>
      <c r="D588" s="117" t="s">
        <v>187</v>
      </c>
      <c r="E588" s="118" t="s">
        <v>106</v>
      </c>
      <c r="F588" s="119" t="s">
        <v>106</v>
      </c>
      <c r="G588" s="120">
        <v>4261</v>
      </c>
      <c r="H588" s="24"/>
      <c r="I588" s="24"/>
      <c r="J588" s="25"/>
      <c r="K588" s="25"/>
      <c r="L588" s="28" t="s">
        <v>137</v>
      </c>
      <c r="M588" s="11">
        <v>5129</v>
      </c>
      <c r="N588" s="182">
        <f t="shared" si="118"/>
        <v>0</v>
      </c>
      <c r="O588" s="306"/>
      <c r="P588" s="306"/>
      <c r="Q588" s="160"/>
      <c r="R588" s="160"/>
      <c r="S588" s="345"/>
      <c r="T588" s="160"/>
      <c r="U588" s="160"/>
      <c r="V588" s="160"/>
    </row>
    <row r="589" spans="1:22" ht="27">
      <c r="A589" s="121" t="str">
        <f t="shared" si="117"/>
        <v>71100901014264</v>
      </c>
      <c r="B589" s="123" t="s">
        <v>439</v>
      </c>
      <c r="C589" s="116" t="s">
        <v>189</v>
      </c>
      <c r="D589" s="117" t="s">
        <v>187</v>
      </c>
      <c r="E589" s="118" t="s">
        <v>106</v>
      </c>
      <c r="F589" s="119" t="s">
        <v>106</v>
      </c>
      <c r="G589" s="120">
        <v>4264</v>
      </c>
      <c r="H589" s="44"/>
      <c r="I589" s="146"/>
      <c r="J589" s="147"/>
      <c r="K589" s="147"/>
      <c r="L589" s="350" t="s">
        <v>782</v>
      </c>
      <c r="M589" s="27"/>
      <c r="N589" s="196">
        <f>O589+P589</f>
        <v>0</v>
      </c>
      <c r="O589" s="196">
        <f>SUM(O590:O592)</f>
        <v>0</v>
      </c>
      <c r="P589" s="196">
        <f>SUM(P590:P592)</f>
        <v>0</v>
      </c>
      <c r="Q589" s="160"/>
      <c r="R589" s="160"/>
      <c r="S589" s="345"/>
      <c r="T589" s="160"/>
      <c r="U589" s="160"/>
      <c r="V589" s="160"/>
    </row>
    <row r="590" spans="1:22">
      <c r="A590" s="121" t="str">
        <f t="shared" si="117"/>
        <v>71100901014267</v>
      </c>
      <c r="B590" s="123" t="s">
        <v>439</v>
      </c>
      <c r="C590" s="116" t="s">
        <v>189</v>
      </c>
      <c r="D590" s="117" t="s">
        <v>187</v>
      </c>
      <c r="E590" s="118" t="s">
        <v>106</v>
      </c>
      <c r="F590" s="119" t="s">
        <v>106</v>
      </c>
      <c r="G590" s="120">
        <v>4267</v>
      </c>
      <c r="H590" s="24"/>
      <c r="I590" s="24"/>
      <c r="J590" s="25"/>
      <c r="K590" s="25"/>
      <c r="L590" s="28" t="s">
        <v>125</v>
      </c>
      <c r="M590" s="11">
        <v>4239</v>
      </c>
      <c r="N590" s="182">
        <f t="shared" si="118"/>
        <v>0</v>
      </c>
      <c r="O590" s="182"/>
      <c r="P590" s="182"/>
      <c r="Q590" s="160"/>
      <c r="R590" s="160"/>
      <c r="S590" s="345"/>
      <c r="T590" s="160"/>
      <c r="U590" s="160"/>
      <c r="V590" s="160"/>
    </row>
    <row r="591" spans="1:22">
      <c r="B591" s="123"/>
      <c r="H591" s="24"/>
      <c r="I591" s="24"/>
      <c r="J591" s="25"/>
      <c r="K591" s="25"/>
      <c r="L591" s="31" t="s">
        <v>734</v>
      </c>
      <c r="M591" s="47" t="s">
        <v>735</v>
      </c>
      <c r="N591" s="182"/>
      <c r="O591" s="182"/>
      <c r="P591" s="182"/>
      <c r="Q591" s="160"/>
      <c r="R591" s="160"/>
      <c r="S591" s="345"/>
      <c r="T591" s="160"/>
      <c r="U591" s="160"/>
      <c r="V591" s="160"/>
    </row>
    <row r="592" spans="1:22" ht="25.5">
      <c r="A592" s="121" t="str">
        <f t="shared" si="117"/>
        <v>71100901014823</v>
      </c>
      <c r="B592" s="123" t="s">
        <v>439</v>
      </c>
      <c r="C592" s="116" t="s">
        <v>189</v>
      </c>
      <c r="D592" s="117" t="s">
        <v>187</v>
      </c>
      <c r="E592" s="118" t="s">
        <v>106</v>
      </c>
      <c r="F592" s="119" t="s">
        <v>106</v>
      </c>
      <c r="G592" s="120">
        <v>4823</v>
      </c>
      <c r="H592" s="36"/>
      <c r="I592" s="193"/>
      <c r="J592" s="194"/>
      <c r="K592" s="195"/>
      <c r="L592" s="35" t="s">
        <v>217</v>
      </c>
      <c r="M592" s="11" t="s">
        <v>83</v>
      </c>
      <c r="N592" s="182">
        <f t="shared" si="118"/>
        <v>0</v>
      </c>
      <c r="O592" s="309"/>
      <c r="P592" s="309"/>
      <c r="Q592" s="160"/>
      <c r="R592" s="160"/>
      <c r="S592" s="345"/>
      <c r="T592" s="160"/>
      <c r="U592" s="160"/>
      <c r="V592" s="160"/>
    </row>
    <row r="593" spans="1:22" ht="44.25" customHeight="1">
      <c r="B593" s="123"/>
      <c r="H593" s="44"/>
      <c r="I593" s="146"/>
      <c r="J593" s="147"/>
      <c r="K593" s="147"/>
      <c r="L593" s="26" t="s">
        <v>767</v>
      </c>
      <c r="M593" s="27"/>
      <c r="N593" s="196">
        <f>O593+P593</f>
        <v>0</v>
      </c>
      <c r="O593" s="196">
        <f>SUM(O594)</f>
        <v>0</v>
      </c>
      <c r="P593" s="196">
        <f>SUM(P594)</f>
        <v>0</v>
      </c>
      <c r="Q593" s="160"/>
      <c r="R593" s="160"/>
      <c r="S593" s="345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0">O594+P594</f>
        <v>0</v>
      </c>
      <c r="O594" s="309"/>
      <c r="P594" s="309">
        <v>0</v>
      </c>
      <c r="Q594" s="160"/>
      <c r="R594" s="160"/>
      <c r="S594" s="345"/>
      <c r="T594" s="160"/>
      <c r="U594" s="160"/>
      <c r="V594" s="160"/>
    </row>
    <row r="595" spans="1:22" ht="46.5" customHeight="1">
      <c r="B595" s="123"/>
      <c r="H595" s="44"/>
      <c r="I595" s="146"/>
      <c r="J595" s="147"/>
      <c r="K595" s="147"/>
      <c r="L595" s="349" t="s">
        <v>775</v>
      </c>
      <c r="M595" s="27"/>
      <c r="N595" s="196">
        <f>O595+P595</f>
        <v>0</v>
      </c>
      <c r="O595" s="196">
        <f>SUM(O596)</f>
        <v>0</v>
      </c>
      <c r="P595" s="196">
        <f>SUM(P596)</f>
        <v>0</v>
      </c>
      <c r="Q595" s="160"/>
      <c r="R595" s="160"/>
      <c r="S595" s="345"/>
      <c r="T595" s="160"/>
      <c r="U595" s="160"/>
      <c r="V595" s="160"/>
    </row>
    <row r="596" spans="1:22">
      <c r="B596" s="123"/>
      <c r="H596" s="36"/>
      <c r="I596" s="193"/>
      <c r="J596" s="194"/>
      <c r="K596" s="195"/>
      <c r="L596" s="29" t="s">
        <v>134</v>
      </c>
      <c r="M596" s="30">
        <v>4861</v>
      </c>
      <c r="N596" s="182">
        <f t="shared" si="118"/>
        <v>0</v>
      </c>
      <c r="O596" s="312"/>
      <c r="P596" s="312">
        <v>0</v>
      </c>
      <c r="Q596" s="160"/>
      <c r="R596" s="160"/>
      <c r="S596" s="345"/>
      <c r="T596" s="160"/>
      <c r="U596" s="160"/>
      <c r="V596" s="160"/>
    </row>
    <row r="597" spans="1:22" ht="78" customHeight="1">
      <c r="B597" s="123"/>
      <c r="H597" s="44"/>
      <c r="I597" s="146"/>
      <c r="J597" s="147"/>
      <c r="K597" s="147"/>
      <c r="L597" s="349" t="s">
        <v>777</v>
      </c>
      <c r="M597" s="27"/>
      <c r="N597" s="196">
        <f>O597+P597</f>
        <v>0</v>
      </c>
      <c r="O597" s="196">
        <f>SUM(O598)</f>
        <v>0</v>
      </c>
      <c r="P597" s="196">
        <f>SUM(P598)</f>
        <v>0</v>
      </c>
      <c r="Q597" s="160"/>
      <c r="R597" s="160"/>
      <c r="S597" s="345"/>
      <c r="T597" s="160"/>
      <c r="U597" s="160"/>
      <c r="V597" s="160"/>
    </row>
    <row r="598" spans="1:22">
      <c r="B598" s="123"/>
      <c r="H598" s="36"/>
      <c r="I598" s="193"/>
      <c r="J598" s="194"/>
      <c r="K598" s="195"/>
      <c r="L598" s="28" t="s">
        <v>348</v>
      </c>
      <c r="M598" s="11">
        <v>4729</v>
      </c>
      <c r="N598" s="182">
        <f t="shared" ref="N598" si="121">O598+P598</f>
        <v>0</v>
      </c>
      <c r="O598" s="309"/>
      <c r="P598" s="309">
        <v>0</v>
      </c>
      <c r="Q598" s="160"/>
      <c r="R598" s="160"/>
      <c r="S598" s="345"/>
      <c r="T598" s="160"/>
      <c r="U598" s="160"/>
      <c r="V598" s="160"/>
    </row>
    <row r="599" spans="1:22" ht="40.5">
      <c r="B599" s="123"/>
      <c r="H599" s="44"/>
      <c r="I599" s="146"/>
      <c r="J599" s="147"/>
      <c r="K599" s="147"/>
      <c r="L599" s="350" t="s">
        <v>783</v>
      </c>
      <c r="M599" s="27"/>
      <c r="N599" s="196">
        <f>N600</f>
        <v>0</v>
      </c>
      <c r="O599" s="196">
        <f t="shared" ref="O599:P599" si="122">O600</f>
        <v>0</v>
      </c>
      <c r="P599" s="196">
        <f t="shared" si="122"/>
        <v>0</v>
      </c>
      <c r="Q599" s="160"/>
      <c r="R599" s="160"/>
      <c r="S599" s="345"/>
      <c r="T599" s="160"/>
      <c r="U599" s="160"/>
      <c r="V599" s="160"/>
    </row>
    <row r="600" spans="1:22">
      <c r="B600" s="123"/>
      <c r="H600" s="36"/>
      <c r="I600" s="193"/>
      <c r="J600" s="194"/>
      <c r="K600" s="195"/>
      <c r="L600" s="28" t="s">
        <v>348</v>
      </c>
      <c r="M600" s="11">
        <v>4729</v>
      </c>
      <c r="N600" s="182">
        <f t="shared" ref="N600" si="123">O600+P600</f>
        <v>0</v>
      </c>
      <c r="O600" s="309"/>
      <c r="P600" s="309">
        <v>0</v>
      </c>
      <c r="Q600" s="160"/>
      <c r="R600" s="160"/>
      <c r="S600" s="345"/>
      <c r="T600" s="160"/>
      <c r="U600" s="160"/>
      <c r="V600" s="160"/>
    </row>
    <row r="601" spans="1:22" ht="25.5">
      <c r="A601" s="121" t="str">
        <f t="shared" si="117"/>
        <v>71100901014861</v>
      </c>
      <c r="B601" s="123" t="s">
        <v>439</v>
      </c>
      <c r="C601" s="116" t="s">
        <v>189</v>
      </c>
      <c r="D601" s="117" t="s">
        <v>187</v>
      </c>
      <c r="E601" s="118" t="s">
        <v>106</v>
      </c>
      <c r="F601" s="119" t="s">
        <v>106</v>
      </c>
      <c r="G601" s="120">
        <v>4861</v>
      </c>
      <c r="H601" s="150">
        <v>2911</v>
      </c>
      <c r="I601" s="151" t="s">
        <v>187</v>
      </c>
      <c r="J601" s="152">
        <v>1</v>
      </c>
      <c r="K601" s="152">
        <v>2</v>
      </c>
      <c r="L601" s="153" t="s">
        <v>321</v>
      </c>
      <c r="M601" s="154"/>
      <c r="N601" s="191">
        <f>+N603</f>
        <v>0</v>
      </c>
      <c r="O601" s="191">
        <f>+O603</f>
        <v>0</v>
      </c>
      <c r="P601" s="191">
        <f>+P603</f>
        <v>0</v>
      </c>
      <c r="Q601" s="160"/>
      <c r="R601" s="160"/>
      <c r="S601" s="345"/>
      <c r="T601" s="160"/>
      <c r="U601" s="160"/>
      <c r="V601" s="160"/>
    </row>
    <row r="602" spans="1:22">
      <c r="A602" s="121" t="str">
        <f t="shared" si="117"/>
        <v>71100901015122</v>
      </c>
      <c r="B602" s="123" t="s">
        <v>439</v>
      </c>
      <c r="C602" s="116" t="s">
        <v>189</v>
      </c>
      <c r="D602" s="117" t="s">
        <v>187</v>
      </c>
      <c r="E602" s="118" t="s">
        <v>106</v>
      </c>
      <c r="F602" s="119" t="s">
        <v>106</v>
      </c>
      <c r="G602" s="120">
        <v>5122</v>
      </c>
      <c r="H602" s="24"/>
      <c r="I602" s="24"/>
      <c r="J602" s="25"/>
      <c r="K602" s="25"/>
      <c r="L602" s="29" t="s">
        <v>108</v>
      </c>
      <c r="M602" s="30"/>
      <c r="N602" s="189"/>
      <c r="O602" s="189"/>
      <c r="P602" s="189"/>
      <c r="Q602" s="160"/>
      <c r="R602" s="160"/>
      <c r="S602" s="345"/>
      <c r="T602" s="160"/>
      <c r="U602" s="160"/>
      <c r="V602" s="160"/>
    </row>
    <row r="603" spans="1:22" s="155" customFormat="1">
      <c r="A603" s="121" t="str">
        <f t="shared" si="117"/>
        <v>71100902000000</v>
      </c>
      <c r="B603" s="123" t="s">
        <v>439</v>
      </c>
      <c r="C603" s="116" t="s">
        <v>189</v>
      </c>
      <c r="D603" s="117" t="s">
        <v>187</v>
      </c>
      <c r="E603" s="118" t="s">
        <v>140</v>
      </c>
      <c r="F603" s="119" t="s">
        <v>441</v>
      </c>
      <c r="G603" s="128" t="s">
        <v>440</v>
      </c>
      <c r="H603" s="44"/>
      <c r="I603" s="146"/>
      <c r="J603" s="147"/>
      <c r="K603" s="147"/>
      <c r="L603" s="26" t="s">
        <v>322</v>
      </c>
      <c r="M603" s="27"/>
      <c r="N603" s="196">
        <f>SUM(N604:N605)</f>
        <v>0</v>
      </c>
      <c r="O603" s="196">
        <f>SUM(O604:O605)</f>
        <v>0</v>
      </c>
      <c r="P603" s="196">
        <f>SUM(P604:P605)</f>
        <v>0</v>
      </c>
      <c r="Q603" s="160"/>
      <c r="R603" s="160"/>
      <c r="S603" s="345"/>
      <c r="T603" s="160"/>
      <c r="U603" s="160"/>
      <c r="V603" s="160"/>
    </row>
    <row r="604" spans="1:22">
      <c r="A604" s="121" t="str">
        <f t="shared" si="117"/>
        <v>71100902000001</v>
      </c>
      <c r="B604" s="123" t="s">
        <v>439</v>
      </c>
      <c r="C604" s="116" t="s">
        <v>189</v>
      </c>
      <c r="D604" s="117" t="s">
        <v>187</v>
      </c>
      <c r="E604" s="118" t="s">
        <v>140</v>
      </c>
      <c r="F604" s="119" t="s">
        <v>441</v>
      </c>
      <c r="G604" s="128" t="s">
        <v>96</v>
      </c>
      <c r="H604" s="24"/>
      <c r="I604" s="17"/>
      <c r="J604" s="18"/>
      <c r="K604" s="18"/>
      <c r="L604" s="28" t="s">
        <v>125</v>
      </c>
      <c r="M604" s="11">
        <v>4239</v>
      </c>
      <c r="N604" s="182">
        <f t="shared" ref="N604:N605" si="124">O604+P604</f>
        <v>0</v>
      </c>
      <c r="O604" s="182">
        <v>0</v>
      </c>
      <c r="P604" s="182"/>
      <c r="Q604" s="160"/>
      <c r="R604" s="160"/>
      <c r="S604" s="345"/>
      <c r="T604" s="160"/>
      <c r="U604" s="160"/>
      <c r="V604" s="160"/>
    </row>
    <row r="605" spans="1:22" s="114" customFormat="1" ht="25.5">
      <c r="A605" s="121" t="str">
        <f t="shared" si="117"/>
        <v>71100902010000</v>
      </c>
      <c r="B605" s="123" t="s">
        <v>439</v>
      </c>
      <c r="C605" s="116" t="s">
        <v>189</v>
      </c>
      <c r="D605" s="117" t="s">
        <v>187</v>
      </c>
      <c r="E605" s="118" t="s">
        <v>140</v>
      </c>
      <c r="F605" s="119" t="s">
        <v>106</v>
      </c>
      <c r="G605" s="128" t="s">
        <v>440</v>
      </c>
      <c r="H605" s="176"/>
      <c r="I605" s="193"/>
      <c r="J605" s="200"/>
      <c r="K605" s="201"/>
      <c r="L605" s="202" t="s">
        <v>217</v>
      </c>
      <c r="M605" s="12">
        <v>4511</v>
      </c>
      <c r="N605" s="182">
        <f t="shared" si="124"/>
        <v>0</v>
      </c>
      <c r="O605" s="309"/>
      <c r="P605" s="309"/>
      <c r="Q605" s="160"/>
      <c r="R605" s="160"/>
      <c r="S605" s="345"/>
      <c r="T605" s="160"/>
      <c r="U605" s="160"/>
      <c r="V605" s="160"/>
    </row>
    <row r="606" spans="1:22">
      <c r="A606" s="121" t="str">
        <f t="shared" si="117"/>
        <v>71110100000001</v>
      </c>
      <c r="B606" s="123" t="s">
        <v>439</v>
      </c>
      <c r="C606" s="116" t="s">
        <v>104</v>
      </c>
      <c r="D606" s="117" t="s">
        <v>106</v>
      </c>
      <c r="E606" s="118" t="s">
        <v>441</v>
      </c>
      <c r="F606" s="119" t="s">
        <v>441</v>
      </c>
      <c r="G606" s="128" t="s">
        <v>96</v>
      </c>
      <c r="H606" s="164">
        <v>2920</v>
      </c>
      <c r="I606" s="165" t="s">
        <v>187</v>
      </c>
      <c r="J606" s="166">
        <v>2</v>
      </c>
      <c r="K606" s="166">
        <v>0</v>
      </c>
      <c r="L606" s="167" t="s">
        <v>325</v>
      </c>
      <c r="M606" s="175"/>
      <c r="N606" s="187">
        <f>+N608+N617</f>
        <v>0</v>
      </c>
      <c r="O606" s="187">
        <f>+O608+O617</f>
        <v>0</v>
      </c>
      <c r="P606" s="187">
        <f>+P608+P617</f>
        <v>0</v>
      </c>
      <c r="Q606" s="160"/>
      <c r="R606" s="160"/>
      <c r="S606" s="345"/>
      <c r="T606" s="160"/>
      <c r="U606" s="160"/>
      <c r="V606" s="160"/>
    </row>
    <row r="607" spans="1:22" s="155" customFormat="1">
      <c r="A607" s="121" t="str">
        <f t="shared" si="117"/>
        <v>71110102000000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440</v>
      </c>
      <c r="H607" s="24"/>
      <c r="I607" s="17"/>
      <c r="J607" s="18"/>
      <c r="K607" s="18"/>
      <c r="L607" s="29" t="s">
        <v>110</v>
      </c>
      <c r="M607" s="30"/>
      <c r="N607" s="189"/>
      <c r="O607" s="189"/>
      <c r="P607" s="189"/>
      <c r="Q607" s="160"/>
      <c r="R607" s="160"/>
      <c r="S607" s="345"/>
      <c r="T607" s="160"/>
      <c r="U607" s="160"/>
      <c r="V607" s="160"/>
    </row>
    <row r="608" spans="1:22" ht="25.5">
      <c r="A608" s="121" t="str">
        <f t="shared" si="117"/>
        <v>71110102000001</v>
      </c>
      <c r="B608" s="123" t="s">
        <v>439</v>
      </c>
      <c r="C608" s="116" t="s">
        <v>104</v>
      </c>
      <c r="D608" s="117" t="s">
        <v>106</v>
      </c>
      <c r="E608" s="118" t="s">
        <v>140</v>
      </c>
      <c r="F608" s="119" t="s">
        <v>441</v>
      </c>
      <c r="G608" s="128" t="s">
        <v>96</v>
      </c>
      <c r="H608" s="150">
        <v>2921</v>
      </c>
      <c r="I608" s="151" t="s">
        <v>187</v>
      </c>
      <c r="J608" s="152">
        <v>2</v>
      </c>
      <c r="K608" s="152">
        <v>1</v>
      </c>
      <c r="L608" s="153" t="s">
        <v>326</v>
      </c>
      <c r="M608" s="154"/>
      <c r="N608" s="191">
        <f>N610+N613</f>
        <v>0</v>
      </c>
      <c r="O608" s="191">
        <f>O610+O613+O615</f>
        <v>0</v>
      </c>
      <c r="P608" s="191">
        <f>P610+P613+P615</f>
        <v>0</v>
      </c>
      <c r="Q608" s="160"/>
      <c r="R608" s="160"/>
      <c r="S608" s="345"/>
      <c r="T608" s="160"/>
      <c r="U608" s="160"/>
      <c r="V608" s="160"/>
    </row>
    <row r="609" spans="1:22">
      <c r="A609" s="121" t="str">
        <f t="shared" si="117"/>
        <v>71110102004891</v>
      </c>
      <c r="B609" s="123" t="s">
        <v>439</v>
      </c>
      <c r="C609" s="116" t="s">
        <v>104</v>
      </c>
      <c r="D609" s="117" t="s">
        <v>106</v>
      </c>
      <c r="E609" s="118" t="s">
        <v>140</v>
      </c>
      <c r="F609" s="119" t="s">
        <v>441</v>
      </c>
      <c r="G609" s="128">
        <v>4891</v>
      </c>
      <c r="H609" s="24"/>
      <c r="I609" s="24"/>
      <c r="J609" s="25"/>
      <c r="K609" s="25"/>
      <c r="L609" s="29" t="s">
        <v>108</v>
      </c>
      <c r="M609" s="30"/>
      <c r="N609" s="189"/>
      <c r="O609" s="189"/>
      <c r="P609" s="189"/>
      <c r="Q609" s="160"/>
      <c r="R609" s="160"/>
      <c r="S609" s="345"/>
      <c r="T609" s="160"/>
      <c r="U609" s="160"/>
      <c r="V609" s="160"/>
    </row>
    <row r="610" spans="1:22">
      <c r="A610" s="121" t="str">
        <f t="shared" si="117"/>
        <v>7111010200x</v>
      </c>
      <c r="B610" s="123" t="s">
        <v>439</v>
      </c>
      <c r="C610" s="116" t="s">
        <v>104</v>
      </c>
      <c r="D610" s="117" t="s">
        <v>106</v>
      </c>
      <c r="E610" s="118" t="s">
        <v>140</v>
      </c>
      <c r="F610" s="119" t="s">
        <v>441</v>
      </c>
      <c r="G610" s="128" t="s">
        <v>361</v>
      </c>
      <c r="H610" s="44"/>
      <c r="I610" s="146"/>
      <c r="J610" s="147"/>
      <c r="K610" s="147"/>
      <c r="L610" s="26" t="s">
        <v>322</v>
      </c>
      <c r="M610" s="27"/>
      <c r="N610" s="196">
        <f>O610+P610</f>
        <v>0</v>
      </c>
      <c r="O610" s="196">
        <f>SUM(O611:O612)</f>
        <v>0</v>
      </c>
      <c r="P610" s="196">
        <f>SUM(P611:P612)</f>
        <v>0</v>
      </c>
      <c r="Q610" s="160"/>
      <c r="R610" s="160"/>
      <c r="S610" s="345"/>
      <c r="T610" s="160"/>
      <c r="U610" s="160"/>
      <c r="V610" s="160"/>
    </row>
    <row r="611" spans="1:22">
      <c r="H611" s="24"/>
      <c r="I611" s="17"/>
      <c r="J611" s="18"/>
      <c r="K611" s="18"/>
      <c r="L611" s="28" t="s">
        <v>125</v>
      </c>
      <c r="M611" s="11">
        <v>4239</v>
      </c>
      <c r="N611" s="182">
        <f t="shared" ref="N611:N612" si="125">O611+P611</f>
        <v>0</v>
      </c>
      <c r="O611" s="182">
        <v>0</v>
      </c>
      <c r="P611" s="182"/>
      <c r="Q611" s="160"/>
      <c r="R611" s="160"/>
      <c r="S611" s="345"/>
      <c r="T611" s="160"/>
      <c r="U611" s="160"/>
      <c r="V611" s="160"/>
    </row>
    <row r="612" spans="1:22" ht="25.5">
      <c r="H612" s="176"/>
      <c r="I612" s="193"/>
      <c r="J612" s="200"/>
      <c r="K612" s="201"/>
      <c r="L612" s="202" t="s">
        <v>217</v>
      </c>
      <c r="M612" s="12">
        <v>4511</v>
      </c>
      <c r="N612" s="182">
        <f t="shared" si="125"/>
        <v>0</v>
      </c>
      <c r="O612" s="309"/>
      <c r="P612" s="309"/>
      <c r="Q612" s="160"/>
      <c r="R612" s="160"/>
      <c r="S612" s="345"/>
      <c r="T612" s="160"/>
      <c r="U612" s="160"/>
      <c r="V612" s="160"/>
    </row>
    <row r="613" spans="1:22" ht="45.75" customHeight="1">
      <c r="A613" s="121" t="str">
        <f t="shared" ref="A613" si="126">CONCATENATE(B613,C613,D613,E613,F613,G613)</f>
        <v>7111010200x</v>
      </c>
      <c r="B613" s="123" t="s">
        <v>439</v>
      </c>
      <c r="C613" s="116" t="s">
        <v>104</v>
      </c>
      <c r="D613" s="117" t="s">
        <v>106</v>
      </c>
      <c r="E613" s="118" t="s">
        <v>140</v>
      </c>
      <c r="F613" s="119" t="s">
        <v>441</v>
      </c>
      <c r="G613" s="128" t="s">
        <v>361</v>
      </c>
      <c r="H613" s="44"/>
      <c r="I613" s="146"/>
      <c r="J613" s="147"/>
      <c r="K613" s="147"/>
      <c r="L613" s="26" t="s">
        <v>779</v>
      </c>
      <c r="M613" s="27"/>
      <c r="N613" s="196">
        <f>O613+P613</f>
        <v>0</v>
      </c>
      <c r="O613" s="196">
        <f>O614</f>
        <v>0</v>
      </c>
      <c r="P613" s="196">
        <f>P614</f>
        <v>0</v>
      </c>
      <c r="Q613" s="160"/>
      <c r="R613" s="160"/>
      <c r="S613" s="345"/>
      <c r="T613" s="160"/>
      <c r="U613" s="160"/>
      <c r="V613" s="160"/>
    </row>
    <row r="614" spans="1:22">
      <c r="H614" s="24"/>
      <c r="I614" s="17"/>
      <c r="J614" s="18"/>
      <c r="K614" s="18"/>
      <c r="L614" s="28" t="s">
        <v>348</v>
      </c>
      <c r="M614" s="11">
        <v>4729</v>
      </c>
      <c r="N614" s="182">
        <f t="shared" ref="N614" si="127">O614+P614</f>
        <v>0</v>
      </c>
      <c r="O614" s="182"/>
      <c r="P614" s="182">
        <v>0</v>
      </c>
      <c r="Q614" s="160"/>
      <c r="R614" s="160"/>
      <c r="S614" s="345"/>
      <c r="T614" s="160"/>
      <c r="U614" s="160"/>
      <c r="V614" s="160"/>
    </row>
    <row r="615" spans="1:22" ht="45.75" customHeight="1">
      <c r="A615" s="121" t="str">
        <f t="shared" ref="A615" si="128">CONCATENATE(B615,C615,D615,E615,F615,G615)</f>
        <v>7111010200x</v>
      </c>
      <c r="B615" s="123" t="s">
        <v>439</v>
      </c>
      <c r="C615" s="116" t="s">
        <v>104</v>
      </c>
      <c r="D615" s="117" t="s">
        <v>106</v>
      </c>
      <c r="E615" s="118" t="s">
        <v>140</v>
      </c>
      <c r="F615" s="119" t="s">
        <v>441</v>
      </c>
      <c r="G615" s="128" t="s">
        <v>361</v>
      </c>
      <c r="H615" s="44"/>
      <c r="I615" s="146"/>
      <c r="J615" s="147"/>
      <c r="K615" s="147"/>
      <c r="L615" s="26" t="s">
        <v>874</v>
      </c>
      <c r="M615" s="27"/>
      <c r="N615" s="196">
        <f>O615+P615</f>
        <v>0</v>
      </c>
      <c r="O615" s="196">
        <f>O616</f>
        <v>0</v>
      </c>
      <c r="P615" s="196">
        <f>P616</f>
        <v>0</v>
      </c>
      <c r="Q615" s="160"/>
      <c r="R615" s="160"/>
      <c r="S615" s="345"/>
      <c r="T615" s="160"/>
      <c r="U615" s="160"/>
      <c r="V615" s="160"/>
    </row>
    <row r="616" spans="1:22" ht="25.5">
      <c r="H616" s="24"/>
      <c r="I616" s="17"/>
      <c r="J616" s="18"/>
      <c r="K616" s="18"/>
      <c r="L616" s="31" t="s">
        <v>872</v>
      </c>
      <c r="M616" s="47" t="s">
        <v>871</v>
      </c>
      <c r="N616" s="182">
        <f t="shared" ref="N616" si="129">O616+P616</f>
        <v>0</v>
      </c>
      <c r="O616" s="182"/>
      <c r="P616" s="182">
        <v>0</v>
      </c>
      <c r="Q616" s="160"/>
      <c r="R616" s="160"/>
      <c r="S616" s="345"/>
      <c r="T616" s="160"/>
      <c r="U616" s="160"/>
      <c r="V616" s="160"/>
    </row>
    <row r="617" spans="1:22" ht="25.5">
      <c r="A617" s="4"/>
      <c r="B617" s="4"/>
      <c r="C617" s="4"/>
      <c r="D617" s="4"/>
      <c r="E617" s="4"/>
      <c r="F617" s="4"/>
      <c r="G617" s="4"/>
      <c r="H617" s="150">
        <v>2922</v>
      </c>
      <c r="I617" s="151" t="s">
        <v>187</v>
      </c>
      <c r="J617" s="152">
        <v>2</v>
      </c>
      <c r="K617" s="152">
        <v>2</v>
      </c>
      <c r="L617" s="153" t="s">
        <v>328</v>
      </c>
      <c r="M617" s="154"/>
      <c r="N617" s="191">
        <f>+N619</f>
        <v>0</v>
      </c>
      <c r="O617" s="191">
        <f>SUM(O619)</f>
        <v>0</v>
      </c>
      <c r="P617" s="191">
        <f>+P619</f>
        <v>0</v>
      </c>
      <c r="Q617" s="160"/>
      <c r="R617" s="160"/>
      <c r="S617" s="345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24"/>
      <c r="I618" s="24"/>
      <c r="J618" s="25"/>
      <c r="K618" s="25"/>
      <c r="L618" s="29" t="s">
        <v>108</v>
      </c>
      <c r="M618" s="30"/>
      <c r="N618" s="189"/>
      <c r="O618" s="189"/>
      <c r="P618" s="189"/>
      <c r="Q618" s="160"/>
      <c r="R618" s="160"/>
      <c r="S618" s="345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44"/>
      <c r="I619" s="146"/>
      <c r="J619" s="147"/>
      <c r="K619" s="147"/>
      <c r="L619" s="26" t="s">
        <v>322</v>
      </c>
      <c r="M619" s="27"/>
      <c r="N619" s="196">
        <f>O619+P619</f>
        <v>0</v>
      </c>
      <c r="O619" s="196">
        <f>SUM(O620:O621)</f>
        <v>0</v>
      </c>
      <c r="P619" s="196">
        <f>SUM(P620:P621)</f>
        <v>0</v>
      </c>
      <c r="Q619" s="160"/>
      <c r="R619" s="160"/>
      <c r="S619" s="345"/>
      <c r="T619" s="160"/>
      <c r="U619" s="160"/>
      <c r="V619" s="160"/>
    </row>
    <row r="620" spans="1:22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125</v>
      </c>
      <c r="M620" s="11">
        <v>4239</v>
      </c>
      <c r="N620" s="182">
        <f t="shared" ref="N620:N621" si="130">O620+P620</f>
        <v>0</v>
      </c>
      <c r="O620" s="182">
        <v>0</v>
      </c>
      <c r="P620" s="182"/>
      <c r="Q620" s="160"/>
      <c r="R620" s="160"/>
      <c r="S620" s="345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217</v>
      </c>
      <c r="M621" s="12">
        <v>4511</v>
      </c>
      <c r="N621" s="182">
        <f t="shared" si="130"/>
        <v>0</v>
      </c>
      <c r="O621" s="309"/>
      <c r="P621" s="309"/>
      <c r="Q621" s="160"/>
      <c r="R621" s="160"/>
      <c r="S621" s="345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4">
        <v>2950</v>
      </c>
      <c r="I622" s="165" t="s">
        <v>187</v>
      </c>
      <c r="J622" s="166">
        <v>5</v>
      </c>
      <c r="K622" s="166">
        <v>0</v>
      </c>
      <c r="L622" s="167" t="s">
        <v>329</v>
      </c>
      <c r="M622" s="175"/>
      <c r="N622" s="187">
        <f>+N624</f>
        <v>0</v>
      </c>
      <c r="O622" s="187">
        <f>+O624</f>
        <v>0</v>
      </c>
      <c r="P622" s="187">
        <f>+P624</f>
        <v>0</v>
      </c>
      <c r="Q622" s="160"/>
      <c r="R622" s="160"/>
      <c r="S622" s="345"/>
      <c r="T622" s="160"/>
      <c r="U622" s="160"/>
      <c r="V622" s="160"/>
    </row>
    <row r="623" spans="1:22">
      <c r="A623" s="4"/>
      <c r="B623" s="4"/>
      <c r="C623" s="4"/>
      <c r="D623" s="4"/>
      <c r="E623" s="4"/>
      <c r="F623" s="4"/>
      <c r="G623" s="4"/>
      <c r="H623" s="24"/>
      <c r="I623" s="17"/>
      <c r="J623" s="18"/>
      <c r="K623" s="18"/>
      <c r="L623" s="29" t="s">
        <v>110</v>
      </c>
      <c r="M623" s="30"/>
      <c r="N623" s="189"/>
      <c r="O623" s="189"/>
      <c r="P623" s="189"/>
      <c r="Q623" s="160"/>
      <c r="R623" s="160"/>
      <c r="S623" s="345"/>
      <c r="T623" s="160"/>
      <c r="U623" s="160"/>
      <c r="V623" s="160"/>
    </row>
    <row r="624" spans="1:22">
      <c r="A624" s="4"/>
      <c r="B624" s="4"/>
      <c r="C624" s="4"/>
      <c r="D624" s="4"/>
      <c r="E624" s="4"/>
      <c r="F624" s="4"/>
      <c r="G624" s="4"/>
      <c r="H624" s="150">
        <v>2951</v>
      </c>
      <c r="I624" s="151" t="s">
        <v>187</v>
      </c>
      <c r="J624" s="152">
        <v>5</v>
      </c>
      <c r="K624" s="152">
        <v>1</v>
      </c>
      <c r="L624" s="153" t="s">
        <v>330</v>
      </c>
      <c r="M624" s="154"/>
      <c r="N624" s="191">
        <f>+N626+N631+N634+N637+N639+N644</f>
        <v>0</v>
      </c>
      <c r="O624" s="191">
        <f>+O626+O631+O634+O637+O639+O644</f>
        <v>0</v>
      </c>
      <c r="P624" s="191">
        <f>+P626+P631+P634+P637+P639+P644</f>
        <v>0</v>
      </c>
      <c r="Q624" s="160"/>
      <c r="R624" s="160"/>
      <c r="S624" s="345"/>
      <c r="T624" s="160"/>
      <c r="U624" s="160"/>
      <c r="V624" s="160"/>
    </row>
    <row r="625" spans="1:22">
      <c r="H625" s="24"/>
      <c r="I625" s="24"/>
      <c r="J625" s="25"/>
      <c r="K625" s="25"/>
      <c r="L625" s="29" t="s">
        <v>108</v>
      </c>
      <c r="M625" s="30"/>
      <c r="N625" s="189"/>
      <c r="O625" s="189"/>
      <c r="P625" s="189"/>
      <c r="Q625" s="160"/>
      <c r="R625" s="160"/>
      <c r="S625" s="345"/>
      <c r="T625" s="160"/>
      <c r="U625" s="160"/>
      <c r="V625" s="160"/>
    </row>
    <row r="626" spans="1:22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331</v>
      </c>
      <c r="M626" s="27"/>
      <c r="N626" s="196">
        <f>O626+P626</f>
        <v>0</v>
      </c>
      <c r="O626" s="196">
        <f>SUM(O627:O630)</f>
        <v>0</v>
      </c>
      <c r="P626" s="196">
        <f>SUM(P627:P630)</f>
        <v>0</v>
      </c>
      <c r="Q626" s="160"/>
      <c r="R626" s="160"/>
      <c r="S626" s="345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114</v>
      </c>
      <c r="M627" s="11" t="s">
        <v>810</v>
      </c>
      <c r="N627" s="182">
        <f t="shared" ref="N627:N645" si="131">O627+P627</f>
        <v>0</v>
      </c>
      <c r="O627" s="312"/>
      <c r="P627" s="312">
        <v>0</v>
      </c>
      <c r="Q627" s="160"/>
      <c r="R627" s="160"/>
      <c r="S627" s="345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24"/>
      <c r="I628" s="17"/>
      <c r="J628" s="18"/>
      <c r="K628" s="18"/>
      <c r="L628" s="28" t="s">
        <v>131</v>
      </c>
      <c r="M628" s="11">
        <v>4511</v>
      </c>
      <c r="N628" s="182">
        <f t="shared" si="131"/>
        <v>0</v>
      </c>
      <c r="O628" s="182"/>
      <c r="P628" s="182"/>
      <c r="Q628" s="160"/>
      <c r="R628" s="160"/>
      <c r="S628" s="345"/>
      <c r="T628" s="160"/>
      <c r="U628" s="160"/>
      <c r="V628" s="160"/>
    </row>
    <row r="629" spans="1:22" ht="25.5">
      <c r="A629" s="4"/>
      <c r="B629" s="4"/>
      <c r="C629" s="4"/>
      <c r="D629" s="4"/>
      <c r="E629" s="4"/>
      <c r="F629" s="4"/>
      <c r="G629" s="4"/>
      <c r="H629" s="176"/>
      <c r="I629" s="193"/>
      <c r="J629" s="200"/>
      <c r="K629" s="201"/>
      <c r="L629" s="202" t="s">
        <v>219</v>
      </c>
      <c r="M629" s="12">
        <v>4819</v>
      </c>
      <c r="N629" s="182">
        <f t="shared" si="131"/>
        <v>0</v>
      </c>
      <c r="O629" s="182"/>
      <c r="P629" s="182"/>
      <c r="Q629" s="160"/>
      <c r="R629" s="160"/>
      <c r="S629" s="345"/>
      <c r="T629" s="160"/>
      <c r="U629" s="160"/>
      <c r="V629" s="160"/>
    </row>
    <row r="630" spans="1:22">
      <c r="A630" s="4"/>
      <c r="B630" s="4"/>
      <c r="C630" s="4"/>
      <c r="D630" s="4"/>
      <c r="E630" s="4"/>
      <c r="F630" s="4"/>
      <c r="G630" s="4"/>
      <c r="H630" s="16"/>
      <c r="I630" s="24"/>
      <c r="J630" s="25"/>
      <c r="K630" s="25"/>
      <c r="L630" s="31" t="s">
        <v>332</v>
      </c>
      <c r="M630" s="32">
        <v>5122</v>
      </c>
      <c r="N630" s="182">
        <f t="shared" si="131"/>
        <v>0</v>
      </c>
      <c r="O630" s="182">
        <v>0</v>
      </c>
      <c r="P630" s="182"/>
      <c r="Q630" s="160"/>
      <c r="R630" s="160"/>
      <c r="S630" s="345"/>
      <c r="T630" s="160"/>
      <c r="U630" s="160"/>
      <c r="V630" s="160"/>
    </row>
    <row r="631" spans="1:22" ht="27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615</v>
      </c>
      <c r="M631" s="27"/>
      <c r="N631" s="196">
        <f>O631+P631</f>
        <v>0</v>
      </c>
      <c r="O631" s="196">
        <f>SUM(O632:O633)</f>
        <v>0</v>
      </c>
      <c r="P631" s="196">
        <f>SUM(P632:P633)</f>
        <v>0</v>
      </c>
      <c r="Q631" s="160"/>
      <c r="R631" s="160"/>
      <c r="S631" s="345"/>
      <c r="T631" s="160"/>
      <c r="U631" s="160"/>
      <c r="V631" s="160"/>
    </row>
    <row r="632" spans="1:22" ht="25.5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219</v>
      </c>
      <c r="M632" s="43">
        <v>4819</v>
      </c>
      <c r="N632" s="182">
        <f t="shared" si="131"/>
        <v>0</v>
      </c>
      <c r="O632" s="182"/>
      <c r="P632" s="182"/>
      <c r="Q632" s="160"/>
      <c r="R632" s="160"/>
      <c r="S632" s="345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8" t="s">
        <v>137</v>
      </c>
      <c r="M633" s="11">
        <v>5129</v>
      </c>
      <c r="N633" s="182">
        <f t="shared" si="131"/>
        <v>0</v>
      </c>
      <c r="O633" s="182"/>
      <c r="P633" s="182"/>
      <c r="Q633" s="160"/>
      <c r="R633" s="160"/>
      <c r="S633" s="345"/>
      <c r="T633" s="160"/>
      <c r="U633" s="160"/>
      <c r="V633" s="160"/>
    </row>
    <row r="634" spans="1:22" ht="40.5">
      <c r="A634" s="4"/>
      <c r="B634" s="4"/>
      <c r="C634" s="4"/>
      <c r="D634" s="4"/>
      <c r="E634" s="4"/>
      <c r="F634" s="4"/>
      <c r="G634" s="4"/>
      <c r="H634" s="44"/>
      <c r="I634" s="146"/>
      <c r="J634" s="147"/>
      <c r="K634" s="147"/>
      <c r="L634" s="26" t="s">
        <v>334</v>
      </c>
      <c r="M634" s="27"/>
      <c r="N634" s="196">
        <f>O634+P634</f>
        <v>0</v>
      </c>
      <c r="O634" s="196">
        <f>SUM(O635:O636)</f>
        <v>0</v>
      </c>
      <c r="P634" s="196">
        <f>SUM(P635:P636)</f>
        <v>0</v>
      </c>
      <c r="Q634" s="160"/>
      <c r="R634" s="160"/>
      <c r="S634" s="345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8" t="s">
        <v>125</v>
      </c>
      <c r="M635" s="11">
        <v>4239</v>
      </c>
      <c r="N635" s="182">
        <f t="shared" si="131"/>
        <v>0</v>
      </c>
      <c r="O635" s="182">
        <v>0</v>
      </c>
      <c r="P635" s="182"/>
      <c r="Q635" s="160"/>
      <c r="R635" s="160"/>
      <c r="S635" s="345"/>
      <c r="T635" s="160"/>
      <c r="U635" s="160"/>
      <c r="V635" s="160"/>
    </row>
    <row r="636" spans="1:22" ht="25.5">
      <c r="A636" s="4"/>
      <c r="B636" s="4"/>
      <c r="C636" s="4"/>
      <c r="D636" s="4"/>
      <c r="E636" s="4"/>
      <c r="F636" s="4"/>
      <c r="G636" s="4"/>
      <c r="H636" s="176"/>
      <c r="I636" s="193"/>
      <c r="J636" s="200"/>
      <c r="K636" s="201"/>
      <c r="L636" s="202" t="s">
        <v>217</v>
      </c>
      <c r="M636" s="12">
        <v>4511</v>
      </c>
      <c r="N636" s="182">
        <f t="shared" si="131"/>
        <v>0</v>
      </c>
      <c r="O636" s="309"/>
      <c r="P636" s="309">
        <v>0</v>
      </c>
      <c r="Q636" s="160"/>
      <c r="R636" s="160"/>
      <c r="S636" s="345"/>
      <c r="T636" s="160"/>
      <c r="U636" s="160"/>
      <c r="V636" s="160"/>
    </row>
    <row r="637" spans="1:22" ht="27">
      <c r="A637" s="4"/>
      <c r="B637" s="4"/>
      <c r="C637" s="4"/>
      <c r="D637" s="4"/>
      <c r="E637" s="4"/>
      <c r="F637" s="4"/>
      <c r="G637" s="4"/>
      <c r="H637" s="44"/>
      <c r="I637" s="146"/>
      <c r="J637" s="147"/>
      <c r="K637" s="147"/>
      <c r="L637" s="26" t="s">
        <v>335</v>
      </c>
      <c r="M637" s="27"/>
      <c r="N637" s="196">
        <f>O637+P637</f>
        <v>0</v>
      </c>
      <c r="O637" s="196">
        <f>SUM(O638)</f>
        <v>0</v>
      </c>
      <c r="P637" s="196">
        <f>SUM(P638)</f>
        <v>0</v>
      </c>
      <c r="Q637" s="160"/>
      <c r="R637" s="160"/>
      <c r="S637" s="345"/>
      <c r="T637" s="160"/>
      <c r="U637" s="160"/>
      <c r="V637" s="160"/>
    </row>
    <row r="638" spans="1:22" ht="25.5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202" t="s">
        <v>217</v>
      </c>
      <c r="M638" s="12">
        <v>4511</v>
      </c>
      <c r="N638" s="182">
        <f t="shared" si="131"/>
        <v>0</v>
      </c>
      <c r="O638" s="305"/>
      <c r="P638" s="305">
        <v>0</v>
      </c>
      <c r="Q638" s="160"/>
      <c r="R638" s="160"/>
      <c r="S638" s="345"/>
      <c r="T638" s="160"/>
      <c r="U638" s="160"/>
      <c r="V638" s="160"/>
    </row>
    <row r="639" spans="1:22" ht="54">
      <c r="A639" s="4"/>
      <c r="B639" s="4"/>
      <c r="C639" s="4"/>
      <c r="D639" s="4"/>
      <c r="E639" s="4"/>
      <c r="F639" s="4"/>
      <c r="G639" s="4"/>
      <c r="H639" s="44"/>
      <c r="I639" s="146"/>
      <c r="J639" s="147"/>
      <c r="K639" s="147"/>
      <c r="L639" s="26" t="s">
        <v>784</v>
      </c>
      <c r="M639" s="27"/>
      <c r="N639" s="196">
        <f>O639+P639</f>
        <v>0</v>
      </c>
      <c r="O639" s="196">
        <f>SUM(O640:O643)</f>
        <v>0</v>
      </c>
      <c r="P639" s="196">
        <f>SUM(P640:P643)</f>
        <v>0</v>
      </c>
      <c r="Q639" s="160"/>
      <c r="R639" s="160"/>
      <c r="S639" s="345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8" t="s">
        <v>348</v>
      </c>
      <c r="M640" s="11">
        <v>4729</v>
      </c>
      <c r="N640" s="182">
        <f t="shared" si="131"/>
        <v>0</v>
      </c>
      <c r="O640" s="182"/>
      <c r="P640" s="182"/>
      <c r="Q640" s="160"/>
      <c r="R640" s="160"/>
      <c r="S640" s="345"/>
      <c r="T640" s="160"/>
      <c r="U640" s="160"/>
      <c r="V640" s="160"/>
    </row>
    <row r="641" spans="1:22">
      <c r="A641" s="4"/>
      <c r="B641" s="4"/>
      <c r="C641" s="4"/>
      <c r="D641" s="4"/>
      <c r="E641" s="4"/>
      <c r="F641" s="4"/>
      <c r="G641" s="4"/>
      <c r="H641" s="24"/>
      <c r="I641" s="17"/>
      <c r="J641" s="18"/>
      <c r="K641" s="18"/>
      <c r="L641" s="29" t="s">
        <v>173</v>
      </c>
      <c r="M641" s="30">
        <v>5112</v>
      </c>
      <c r="N641" s="182">
        <f t="shared" si="131"/>
        <v>0</v>
      </c>
      <c r="O641" s="182"/>
      <c r="P641" s="182"/>
      <c r="Q641" s="160"/>
      <c r="R641" s="160"/>
      <c r="S641" s="345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17"/>
      <c r="J642" s="18"/>
      <c r="K642" s="18"/>
      <c r="L642" s="31" t="s">
        <v>143</v>
      </c>
      <c r="M642" s="47">
        <v>5113</v>
      </c>
      <c r="N642" s="182">
        <f t="shared" si="131"/>
        <v>0</v>
      </c>
      <c r="O642" s="182"/>
      <c r="P642" s="182"/>
      <c r="Q642" s="160"/>
      <c r="R642" s="160"/>
      <c r="S642" s="345"/>
      <c r="T642" s="160"/>
      <c r="U642" s="160"/>
      <c r="V642" s="160"/>
    </row>
    <row r="643" spans="1:22">
      <c r="A643" s="4"/>
      <c r="B643" s="4"/>
      <c r="C643" s="4"/>
      <c r="D643" s="4"/>
      <c r="E643" s="4"/>
      <c r="F643" s="4"/>
      <c r="G643" s="4"/>
      <c r="H643" s="24"/>
      <c r="I643" s="17"/>
      <c r="J643" s="18"/>
      <c r="K643" s="18"/>
      <c r="L643" s="29" t="s">
        <v>268</v>
      </c>
      <c r="M643" s="43">
        <v>5129</v>
      </c>
      <c r="N643" s="182">
        <f t="shared" si="131"/>
        <v>0</v>
      </c>
      <c r="O643" s="182">
        <v>0</v>
      </c>
      <c r="P643" s="182"/>
      <c r="Q643" s="160"/>
      <c r="R643" s="160"/>
      <c r="S643" s="345"/>
      <c r="T643" s="160"/>
      <c r="U643" s="160"/>
      <c r="V643" s="160"/>
    </row>
    <row r="644" spans="1:22" ht="27">
      <c r="H644" s="44"/>
      <c r="I644" s="146"/>
      <c r="J644" s="147"/>
      <c r="K644" s="147"/>
      <c r="L644" s="26" t="s">
        <v>791</v>
      </c>
      <c r="M644" s="27"/>
      <c r="N644" s="196">
        <f>SUM(N645:N646)</f>
        <v>0</v>
      </c>
      <c r="O644" s="196">
        <f>SUM(O645:O646)</f>
        <v>0</v>
      </c>
      <c r="P644" s="196">
        <f>SUM(P645:P646)</f>
        <v>0</v>
      </c>
      <c r="Q644" s="160"/>
      <c r="R644" s="160"/>
      <c r="S644" s="345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24"/>
      <c r="I645" s="17"/>
      <c r="J645" s="18"/>
      <c r="K645" s="18"/>
      <c r="L645" s="29" t="s">
        <v>173</v>
      </c>
      <c r="M645" s="30">
        <v>5112</v>
      </c>
      <c r="N645" s="182">
        <f t="shared" si="131"/>
        <v>0</v>
      </c>
      <c r="O645" s="312"/>
      <c r="P645" s="312"/>
      <c r="Q645" s="160"/>
      <c r="R645" s="160"/>
      <c r="S645" s="345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24"/>
      <c r="I646" s="17"/>
      <c r="J646" s="18"/>
      <c r="K646" s="18"/>
      <c r="L646" s="31" t="s">
        <v>143</v>
      </c>
      <c r="M646" s="47">
        <v>5113</v>
      </c>
      <c r="N646" s="182">
        <f t="shared" ref="N646" si="132">O646+P646</f>
        <v>0</v>
      </c>
      <c r="O646" s="182">
        <v>0</v>
      </c>
      <c r="P646" s="182"/>
      <c r="Q646" s="160"/>
      <c r="R646" s="160"/>
      <c r="S646" s="345"/>
      <c r="T646" s="160"/>
      <c r="U646" s="160"/>
      <c r="V646" s="160"/>
    </row>
    <row r="647" spans="1:22">
      <c r="A647" s="4"/>
      <c r="B647" s="4"/>
      <c r="C647" s="4"/>
      <c r="D647" s="4"/>
      <c r="E647" s="4"/>
      <c r="F647" s="4"/>
      <c r="G647" s="4"/>
      <c r="H647" s="164">
        <v>2960</v>
      </c>
      <c r="I647" s="165" t="s">
        <v>187</v>
      </c>
      <c r="J647" s="166">
        <v>6</v>
      </c>
      <c r="K647" s="166">
        <v>0</v>
      </c>
      <c r="L647" s="167" t="s">
        <v>337</v>
      </c>
      <c r="M647" s="175"/>
      <c r="N647" s="187">
        <f>+N649</f>
        <v>0</v>
      </c>
      <c r="O647" s="187">
        <f>+O649</f>
        <v>0</v>
      </c>
      <c r="P647" s="187">
        <f>+P649</f>
        <v>0</v>
      </c>
      <c r="Q647" s="160"/>
      <c r="R647" s="160"/>
      <c r="S647" s="345"/>
      <c r="T647" s="160"/>
      <c r="U647" s="160"/>
      <c r="V647" s="160"/>
    </row>
    <row r="648" spans="1:22">
      <c r="A648" s="4"/>
      <c r="B648" s="4"/>
      <c r="C648" s="4"/>
      <c r="D648" s="4"/>
      <c r="E648" s="4"/>
      <c r="F648" s="4"/>
      <c r="G648" s="4"/>
      <c r="H648" s="24"/>
      <c r="I648" s="17"/>
      <c r="J648" s="18"/>
      <c r="K648" s="18"/>
      <c r="L648" s="29" t="s">
        <v>110</v>
      </c>
      <c r="M648" s="30"/>
      <c r="N648" s="189"/>
      <c r="O648" s="189"/>
      <c r="P648" s="189"/>
      <c r="Q648" s="160"/>
      <c r="R648" s="160"/>
      <c r="S648" s="345"/>
      <c r="T648" s="160"/>
      <c r="U648" s="160"/>
      <c r="V648" s="160"/>
    </row>
    <row r="649" spans="1:22">
      <c r="H649" s="150">
        <v>2961</v>
      </c>
      <c r="I649" s="151" t="s">
        <v>187</v>
      </c>
      <c r="J649" s="152">
        <v>6</v>
      </c>
      <c r="K649" s="152">
        <v>1</v>
      </c>
      <c r="L649" s="153" t="s">
        <v>337</v>
      </c>
      <c r="M649" s="154"/>
      <c r="N649" s="191">
        <f>+N651+N656+N658+N660+N662+N665+N667</f>
        <v>0</v>
      </c>
      <c r="O649" s="191">
        <f t="shared" ref="O649:P649" si="133">+O651+O656+O658+O660+O662+O665+O667</f>
        <v>0</v>
      </c>
      <c r="P649" s="191">
        <f t="shared" si="133"/>
        <v>0</v>
      </c>
      <c r="Q649" s="160"/>
      <c r="R649" s="160"/>
      <c r="S649" s="345"/>
      <c r="T649" s="160"/>
      <c r="U649" s="160"/>
      <c r="V649" s="160"/>
    </row>
    <row r="650" spans="1:22">
      <c r="A650" s="4"/>
      <c r="B650" s="4"/>
      <c r="C650" s="4"/>
      <c r="D650" s="4"/>
      <c r="E650" s="4"/>
      <c r="F650" s="4"/>
      <c r="G650" s="4"/>
      <c r="H650" s="24"/>
      <c r="I650" s="24"/>
      <c r="J650" s="25"/>
      <c r="K650" s="25"/>
      <c r="L650" s="29" t="s">
        <v>108</v>
      </c>
      <c r="M650" s="30"/>
      <c r="N650" s="189"/>
      <c r="O650" s="189"/>
      <c r="P650" s="189"/>
      <c r="Q650" s="160"/>
      <c r="R650" s="160"/>
      <c r="S650" s="345"/>
      <c r="T650" s="160"/>
      <c r="U650" s="160"/>
      <c r="V650" s="160"/>
    </row>
    <row r="651" spans="1:22" ht="27">
      <c r="A651" s="4"/>
      <c r="B651" s="4"/>
      <c r="C651" s="4"/>
      <c r="D651" s="4"/>
      <c r="E651" s="4"/>
      <c r="F651" s="4"/>
      <c r="G651" s="4"/>
      <c r="H651" s="44"/>
      <c r="I651" s="146"/>
      <c r="J651" s="147"/>
      <c r="K651" s="147"/>
      <c r="L651" s="26" t="s">
        <v>772</v>
      </c>
      <c r="M651" s="27"/>
      <c r="N651" s="196">
        <f>O651+P651</f>
        <v>0</v>
      </c>
      <c r="O651" s="196">
        <f>SUM(O652:O655)</f>
        <v>0</v>
      </c>
      <c r="P651" s="196">
        <f>SUM(P652:P655)</f>
        <v>0</v>
      </c>
      <c r="Q651" s="160"/>
      <c r="R651" s="160"/>
      <c r="S651" s="345"/>
      <c r="T651" s="160"/>
      <c r="U651" s="160"/>
      <c r="V651" s="160"/>
    </row>
    <row r="652" spans="1:22" ht="25.5">
      <c r="H652" s="16"/>
      <c r="I652" s="24"/>
      <c r="J652" s="25"/>
      <c r="K652" s="25"/>
      <c r="L652" s="29" t="s">
        <v>142</v>
      </c>
      <c r="M652" s="12">
        <v>4251</v>
      </c>
      <c r="N652" s="182">
        <f t="shared" ref="N652:N664" si="134">O652+P652</f>
        <v>0</v>
      </c>
      <c r="O652" s="182"/>
      <c r="P652" s="182"/>
      <c r="Q652" s="160"/>
      <c r="R652" s="160"/>
      <c r="S652" s="345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16"/>
      <c r="I653" s="24"/>
      <c r="J653" s="25"/>
      <c r="K653" s="25"/>
      <c r="L653" s="28" t="s">
        <v>167</v>
      </c>
      <c r="M653" s="11">
        <v>4639</v>
      </c>
      <c r="N653" s="182">
        <f t="shared" si="134"/>
        <v>0</v>
      </c>
      <c r="O653" s="182"/>
      <c r="P653" s="182"/>
      <c r="Q653" s="160"/>
      <c r="R653" s="160"/>
      <c r="S653" s="345"/>
      <c r="T653" s="160"/>
      <c r="U653" s="160"/>
      <c r="V653" s="160"/>
    </row>
    <row r="654" spans="1:22">
      <c r="A654" s="4"/>
      <c r="B654" s="4"/>
      <c r="C654" s="4"/>
      <c r="D654" s="4"/>
      <c r="E654" s="4"/>
      <c r="F654" s="4"/>
      <c r="G654" s="4"/>
      <c r="H654" s="16"/>
      <c r="I654" s="24"/>
      <c r="J654" s="25"/>
      <c r="K654" s="25"/>
      <c r="L654" s="29" t="s">
        <v>173</v>
      </c>
      <c r="M654" s="30">
        <v>5112</v>
      </c>
      <c r="N654" s="182">
        <f t="shared" si="134"/>
        <v>0</v>
      </c>
      <c r="O654" s="182"/>
      <c r="P654" s="182"/>
      <c r="Q654" s="160"/>
      <c r="R654" s="160"/>
      <c r="S654" s="345"/>
      <c r="T654" s="160"/>
      <c r="U654" s="160"/>
      <c r="V654" s="160"/>
    </row>
    <row r="655" spans="1:22">
      <c r="H655" s="24"/>
      <c r="I655" s="24"/>
      <c r="J655" s="25"/>
      <c r="K655" s="25"/>
      <c r="L655" s="31" t="s">
        <v>143</v>
      </c>
      <c r="M655" s="47">
        <v>5113</v>
      </c>
      <c r="N655" s="182">
        <f t="shared" si="134"/>
        <v>0</v>
      </c>
      <c r="O655" s="182"/>
      <c r="P655" s="182"/>
      <c r="Q655" s="160"/>
      <c r="R655" s="160"/>
      <c r="S655" s="345"/>
      <c r="T655" s="160"/>
      <c r="U655" s="160"/>
      <c r="V655" s="160"/>
    </row>
    <row r="656" spans="1:22" ht="27">
      <c r="A656" s="4"/>
      <c r="B656" s="4"/>
      <c r="C656" s="4"/>
      <c r="D656" s="4"/>
      <c r="E656" s="4"/>
      <c r="F656" s="4"/>
      <c r="G656" s="4"/>
      <c r="H656" s="44"/>
      <c r="I656" s="146"/>
      <c r="J656" s="147"/>
      <c r="K656" s="147"/>
      <c r="L656" s="26" t="s">
        <v>339</v>
      </c>
      <c r="M656" s="27"/>
      <c r="N656" s="196">
        <f>O656+P656</f>
        <v>0</v>
      </c>
      <c r="O656" s="196">
        <f>SUM(O657)</f>
        <v>0</v>
      </c>
      <c r="P656" s="196">
        <f>SUM(P657)</f>
        <v>0</v>
      </c>
      <c r="Q656" s="160"/>
      <c r="R656" s="160"/>
      <c r="S656" s="345"/>
      <c r="T656" s="160"/>
      <c r="U656" s="160"/>
      <c r="V656" s="160"/>
    </row>
    <row r="657" spans="1:22">
      <c r="A657" s="4"/>
      <c r="B657" s="4"/>
      <c r="C657" s="4"/>
      <c r="D657" s="4"/>
      <c r="E657" s="4"/>
      <c r="F657" s="4"/>
      <c r="G657" s="4"/>
      <c r="H657" s="24"/>
      <c r="I657" s="24"/>
      <c r="J657" s="25"/>
      <c r="K657" s="25"/>
      <c r="L657" s="28" t="s">
        <v>125</v>
      </c>
      <c r="M657" s="11">
        <v>4239</v>
      </c>
      <c r="N657" s="182">
        <f t="shared" si="134"/>
        <v>0</v>
      </c>
      <c r="O657" s="182"/>
      <c r="P657" s="182"/>
      <c r="Q657" s="160"/>
      <c r="R657" s="160"/>
      <c r="S657" s="345"/>
      <c r="T657" s="160"/>
      <c r="U657" s="160"/>
      <c r="V657" s="160"/>
    </row>
    <row r="658" spans="1:22" ht="40.5">
      <c r="A658" s="4"/>
      <c r="B658" s="4"/>
      <c r="C658" s="4"/>
      <c r="D658" s="4"/>
      <c r="E658" s="4"/>
      <c r="F658" s="4"/>
      <c r="G658" s="4"/>
      <c r="H658" s="44"/>
      <c r="I658" s="146"/>
      <c r="J658" s="147"/>
      <c r="K658" s="147"/>
      <c r="L658" s="26" t="s">
        <v>747</v>
      </c>
      <c r="M658" s="27"/>
      <c r="N658" s="196">
        <f>O658+P658</f>
        <v>0</v>
      </c>
      <c r="O658" s="196">
        <f>SUM(O659)</f>
        <v>0</v>
      </c>
      <c r="P658" s="196">
        <f>SUM(P659)</f>
        <v>0</v>
      </c>
      <c r="Q658" s="160"/>
      <c r="R658" s="160"/>
      <c r="S658" s="345"/>
      <c r="T658" s="160"/>
      <c r="U658" s="160"/>
      <c r="V658" s="160"/>
    </row>
    <row r="659" spans="1:22">
      <c r="H659" s="24"/>
      <c r="I659" s="24"/>
      <c r="J659" s="25"/>
      <c r="K659" s="25"/>
      <c r="L659" s="28" t="s">
        <v>348</v>
      </c>
      <c r="M659" s="11">
        <v>4729</v>
      </c>
      <c r="N659" s="182">
        <f t="shared" si="134"/>
        <v>0</v>
      </c>
      <c r="O659" s="309"/>
      <c r="P659" s="309"/>
      <c r="Q659" s="160"/>
      <c r="R659" s="160"/>
      <c r="S659" s="345"/>
      <c r="T659" s="160"/>
      <c r="U659" s="160"/>
      <c r="V659" s="160"/>
    </row>
    <row r="660" spans="1:22" ht="54">
      <c r="A660" s="4"/>
      <c r="B660" s="4"/>
      <c r="C660" s="4"/>
      <c r="D660" s="4"/>
      <c r="E660" s="4"/>
      <c r="F660" s="4"/>
      <c r="G660" s="4"/>
      <c r="H660" s="45"/>
      <c r="I660" s="146"/>
      <c r="J660" s="147"/>
      <c r="K660" s="147"/>
      <c r="L660" s="26" t="s">
        <v>748</v>
      </c>
      <c r="M660" s="27"/>
      <c r="N660" s="196">
        <f>O660+P660</f>
        <v>0</v>
      </c>
      <c r="O660" s="196">
        <f>SUM(O661)</f>
        <v>0</v>
      </c>
      <c r="P660" s="196">
        <f>SUM(P661)</f>
        <v>0</v>
      </c>
      <c r="Q660" s="160"/>
      <c r="R660" s="160"/>
      <c r="S660" s="345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24"/>
      <c r="I661" s="24"/>
      <c r="J661" s="25"/>
      <c r="K661" s="25"/>
      <c r="L661" s="28" t="s">
        <v>348</v>
      </c>
      <c r="M661" s="11">
        <v>4729</v>
      </c>
      <c r="N661" s="182">
        <f t="shared" si="134"/>
        <v>0</v>
      </c>
      <c r="O661" s="309"/>
      <c r="P661" s="309"/>
      <c r="Q661" s="160"/>
      <c r="R661" s="160"/>
      <c r="S661" s="345"/>
      <c r="T661" s="160"/>
      <c r="U661" s="160"/>
      <c r="V661" s="160"/>
    </row>
    <row r="662" spans="1:22" ht="40.5">
      <c r="A662" s="4"/>
      <c r="B662" s="4"/>
      <c r="C662" s="4"/>
      <c r="D662" s="4"/>
      <c r="E662" s="4"/>
      <c r="F662" s="4"/>
      <c r="G662" s="4"/>
      <c r="H662" s="45"/>
      <c r="I662" s="146"/>
      <c r="J662" s="147"/>
      <c r="K662" s="147"/>
      <c r="L662" s="26" t="s">
        <v>785</v>
      </c>
      <c r="M662" s="27"/>
      <c r="N662" s="196">
        <f>O662+P662</f>
        <v>0</v>
      </c>
      <c r="O662" s="196">
        <f>SUM(O663:O664)</f>
        <v>0</v>
      </c>
      <c r="P662" s="196">
        <f>SUM(P663:P664)</f>
        <v>0</v>
      </c>
      <c r="Q662" s="160"/>
      <c r="R662" s="160"/>
      <c r="S662" s="345"/>
      <c r="T662" s="160"/>
      <c r="U662" s="160"/>
      <c r="V662" s="160"/>
    </row>
    <row r="663" spans="1:22">
      <c r="H663" s="24"/>
      <c r="I663" s="24"/>
      <c r="J663" s="25"/>
      <c r="K663" s="25"/>
      <c r="L663" s="28" t="s">
        <v>348</v>
      </c>
      <c r="M663" s="11">
        <v>4729</v>
      </c>
      <c r="N663" s="182">
        <f t="shared" si="134"/>
        <v>0</v>
      </c>
      <c r="O663" s="309"/>
      <c r="P663" s="309"/>
      <c r="Q663" s="160"/>
      <c r="R663" s="160"/>
      <c r="S663" s="345"/>
      <c r="T663" s="160"/>
      <c r="U663" s="160"/>
      <c r="V663" s="160"/>
    </row>
    <row r="664" spans="1:22" ht="25.5">
      <c r="A664" s="4"/>
      <c r="B664" s="4"/>
      <c r="C664" s="4"/>
      <c r="D664" s="4"/>
      <c r="E664" s="4"/>
      <c r="F664" s="4"/>
      <c r="G664" s="4"/>
      <c r="H664" s="176"/>
      <c r="I664" s="193"/>
      <c r="J664" s="200"/>
      <c r="K664" s="201"/>
      <c r="L664" s="202" t="s">
        <v>215</v>
      </c>
      <c r="M664" s="12">
        <v>4637</v>
      </c>
      <c r="N664" s="182">
        <f t="shared" si="134"/>
        <v>0</v>
      </c>
      <c r="O664" s="182"/>
      <c r="P664" s="182"/>
      <c r="Q664" s="160"/>
      <c r="R664" s="160"/>
      <c r="S664" s="345"/>
      <c r="T664" s="160"/>
      <c r="U664" s="160"/>
      <c r="V664" s="160"/>
    </row>
    <row r="665" spans="1:22" ht="27">
      <c r="A665" s="4"/>
      <c r="B665" s="4"/>
      <c r="C665" s="4"/>
      <c r="D665" s="4"/>
      <c r="E665" s="4"/>
      <c r="F665" s="4"/>
      <c r="G665" s="4"/>
      <c r="H665" s="45"/>
      <c r="I665" s="146"/>
      <c r="J665" s="147"/>
      <c r="K665" s="147"/>
      <c r="L665" s="350" t="s">
        <v>837</v>
      </c>
      <c r="M665" s="352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5"/>
      <c r="T665" s="160"/>
      <c r="U665" s="160"/>
      <c r="V665" s="160"/>
    </row>
    <row r="666" spans="1:22" ht="18.600000000000001" customHeight="1">
      <c r="A666" s="4"/>
      <c r="B666" s="4"/>
      <c r="C666" s="4"/>
      <c r="D666" s="4"/>
      <c r="E666" s="4"/>
      <c r="F666" s="4"/>
      <c r="G666" s="4"/>
      <c r="H666" s="176"/>
      <c r="I666" s="193"/>
      <c r="J666" s="200"/>
      <c r="K666" s="201"/>
      <c r="L666" s="31" t="s">
        <v>838</v>
      </c>
      <c r="M666" s="47">
        <v>4861</v>
      </c>
      <c r="N666" s="182">
        <f t="shared" ref="N666" si="135">O666+P666</f>
        <v>0</v>
      </c>
      <c r="O666" s="309"/>
      <c r="P666" s="309">
        <v>0</v>
      </c>
      <c r="Q666" s="160"/>
      <c r="R666" s="160"/>
      <c r="S666" s="345"/>
      <c r="T666" s="160"/>
      <c r="U666" s="160"/>
      <c r="V666" s="160"/>
    </row>
    <row r="667" spans="1:22" ht="27">
      <c r="A667" s="4"/>
      <c r="B667" s="4"/>
      <c r="C667" s="4"/>
      <c r="D667" s="4"/>
      <c r="E667" s="4"/>
      <c r="F667" s="4"/>
      <c r="G667" s="4"/>
      <c r="H667" s="45"/>
      <c r="I667" s="146"/>
      <c r="J667" s="147"/>
      <c r="K667" s="147"/>
      <c r="L667" s="350" t="s">
        <v>870</v>
      </c>
      <c r="M667" s="352"/>
      <c r="N667" s="196">
        <f>O667+P667</f>
        <v>0</v>
      </c>
      <c r="O667" s="196">
        <f>SUM(O668)</f>
        <v>0</v>
      </c>
      <c r="P667" s="196">
        <f>SUM(P668)</f>
        <v>0</v>
      </c>
      <c r="Q667" s="160"/>
      <c r="R667" s="160"/>
      <c r="S667" s="345"/>
      <c r="T667" s="160"/>
      <c r="U667" s="160"/>
      <c r="V667" s="160"/>
    </row>
    <row r="668" spans="1:22" ht="27.6" customHeight="1">
      <c r="A668" s="4"/>
      <c r="B668" s="4"/>
      <c r="C668" s="4"/>
      <c r="D668" s="4"/>
      <c r="E668" s="4"/>
      <c r="F668" s="4"/>
      <c r="G668" s="4"/>
      <c r="H668" s="176"/>
      <c r="I668" s="193"/>
      <c r="J668" s="200"/>
      <c r="K668" s="201"/>
      <c r="L668" s="31" t="s">
        <v>872</v>
      </c>
      <c r="M668" s="47" t="s">
        <v>871</v>
      </c>
      <c r="N668" s="182">
        <f t="shared" ref="N668" si="136">O668+P668</f>
        <v>0</v>
      </c>
      <c r="O668" s="309"/>
      <c r="P668" s="309">
        <v>0</v>
      </c>
      <c r="Q668" s="160"/>
      <c r="R668" s="160"/>
      <c r="S668" s="345"/>
      <c r="T668" s="160"/>
      <c r="U668" s="160"/>
      <c r="V668" s="160"/>
    </row>
    <row r="669" spans="1:22">
      <c r="A669" s="4"/>
      <c r="B669" s="4"/>
      <c r="C669" s="4"/>
      <c r="D669" s="4"/>
      <c r="E669" s="4"/>
      <c r="F669" s="4"/>
      <c r="G669" s="4"/>
      <c r="H669" s="179">
        <v>3000</v>
      </c>
      <c r="I669" s="211" t="s">
        <v>189</v>
      </c>
      <c r="J669" s="212">
        <v>0</v>
      </c>
      <c r="K669" s="212">
        <v>0</v>
      </c>
      <c r="L669" s="161" t="s">
        <v>343</v>
      </c>
      <c r="M669" s="173"/>
      <c r="N669" s="162">
        <f>+N671+N677+N698+N751</f>
        <v>0</v>
      </c>
      <c r="O669" s="162">
        <f>+O671+O677+O698+O751</f>
        <v>0</v>
      </c>
      <c r="P669" s="162">
        <f>+P671+P677+P698+P751</f>
        <v>0</v>
      </c>
      <c r="Q669" s="160"/>
      <c r="R669" s="160"/>
      <c r="S669" s="345"/>
      <c r="T669" s="160"/>
      <c r="U669" s="160"/>
      <c r="V669" s="160"/>
    </row>
    <row r="670" spans="1:22">
      <c r="H670" s="24"/>
      <c r="I670" s="17"/>
      <c r="J670" s="18"/>
      <c r="K670" s="18"/>
      <c r="L670" s="29" t="s">
        <v>108</v>
      </c>
      <c r="M670" s="30"/>
      <c r="N670" s="189"/>
      <c r="O670" s="189"/>
      <c r="P670" s="189"/>
      <c r="Q670" s="160"/>
      <c r="R670" s="160"/>
      <c r="S670" s="345"/>
      <c r="T670" s="160"/>
      <c r="U670" s="160"/>
      <c r="V670" s="160"/>
    </row>
    <row r="671" spans="1:22">
      <c r="A671" s="4"/>
      <c r="B671" s="4"/>
      <c r="C671" s="4"/>
      <c r="D671" s="4"/>
      <c r="E671" s="4"/>
      <c r="F671" s="4"/>
      <c r="G671" s="4"/>
      <c r="H671" s="164">
        <v>3030</v>
      </c>
      <c r="I671" s="165" t="s">
        <v>189</v>
      </c>
      <c r="J671" s="166">
        <v>3</v>
      </c>
      <c r="K671" s="166">
        <v>0</v>
      </c>
      <c r="L671" s="167" t="s">
        <v>749</v>
      </c>
      <c r="M671" s="175"/>
      <c r="N671" s="187">
        <f>+N673</f>
        <v>0</v>
      </c>
      <c r="O671" s="187">
        <f>+O673</f>
        <v>0</v>
      </c>
      <c r="P671" s="187">
        <f>+P673</f>
        <v>0</v>
      </c>
      <c r="Q671" s="160"/>
      <c r="R671" s="160"/>
      <c r="S671" s="345"/>
      <c r="T671" s="160"/>
      <c r="U671" s="160"/>
      <c r="V671" s="160"/>
    </row>
    <row r="672" spans="1:22">
      <c r="H672" s="24"/>
      <c r="I672" s="17"/>
      <c r="J672" s="18"/>
      <c r="K672" s="18"/>
      <c r="L672" s="29" t="s">
        <v>110</v>
      </c>
      <c r="M672" s="30"/>
      <c r="N672" s="189"/>
      <c r="O672" s="189"/>
      <c r="P672" s="189"/>
      <c r="Q672" s="160"/>
      <c r="R672" s="160"/>
      <c r="S672" s="345"/>
      <c r="T672" s="160"/>
      <c r="U672" s="160"/>
      <c r="V672" s="160"/>
    </row>
    <row r="673" spans="1:22">
      <c r="A673" s="4"/>
      <c r="B673" s="4"/>
      <c r="C673" s="4"/>
      <c r="D673" s="4"/>
      <c r="E673" s="4"/>
      <c r="F673" s="4"/>
      <c r="G673" s="4"/>
      <c r="H673" s="150">
        <v>3031</v>
      </c>
      <c r="I673" s="151" t="s">
        <v>189</v>
      </c>
      <c r="J673" s="152">
        <v>3</v>
      </c>
      <c r="K673" s="152">
        <v>1</v>
      </c>
      <c r="L673" s="153" t="s">
        <v>749</v>
      </c>
      <c r="M673" s="154"/>
      <c r="N673" s="191">
        <f>+N675</f>
        <v>0</v>
      </c>
      <c r="O673" s="191">
        <f>+O675</f>
        <v>0</v>
      </c>
      <c r="P673" s="191">
        <f>+P675</f>
        <v>0</v>
      </c>
      <c r="Q673" s="160"/>
      <c r="R673" s="160"/>
      <c r="S673" s="345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303"/>
      <c r="I674" s="331"/>
      <c r="J674" s="335"/>
      <c r="K674" s="335"/>
      <c r="L674" s="29" t="s">
        <v>108</v>
      </c>
      <c r="M674" s="336"/>
      <c r="N674" s="189"/>
      <c r="O674" s="189"/>
      <c r="P674" s="189"/>
      <c r="Q674" s="160"/>
      <c r="R674" s="160"/>
      <c r="S674" s="345"/>
      <c r="T674" s="160"/>
      <c r="U674" s="160"/>
      <c r="V674" s="160"/>
    </row>
    <row r="675" spans="1:22" ht="27">
      <c r="H675" s="44"/>
      <c r="I675" s="146"/>
      <c r="J675" s="147"/>
      <c r="K675" s="147"/>
      <c r="L675" s="26" t="s">
        <v>750</v>
      </c>
      <c r="M675" s="27"/>
      <c r="N675" s="196">
        <f>O675+P675</f>
        <v>0</v>
      </c>
      <c r="O675" s="196">
        <f>SUM(O676)</f>
        <v>0</v>
      </c>
      <c r="P675" s="196">
        <f>SUM(P676)</f>
        <v>0</v>
      </c>
      <c r="Q675" s="160"/>
      <c r="R675" s="160"/>
      <c r="S675" s="345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125</v>
      </c>
      <c r="M676" s="12">
        <v>4239</v>
      </c>
      <c r="N676" s="182">
        <f t="shared" ref="N676" si="137">O676+P676</f>
        <v>0</v>
      </c>
      <c r="O676" s="182"/>
      <c r="P676" s="182"/>
      <c r="Q676" s="160"/>
      <c r="R676" s="160"/>
      <c r="S676" s="345"/>
      <c r="T676" s="160"/>
      <c r="U676" s="160"/>
      <c r="V676" s="160"/>
    </row>
    <row r="677" spans="1:22">
      <c r="H677" s="164">
        <v>3040</v>
      </c>
      <c r="I677" s="165" t="s">
        <v>189</v>
      </c>
      <c r="J677" s="166">
        <v>4</v>
      </c>
      <c r="K677" s="166">
        <v>0</v>
      </c>
      <c r="L677" s="167" t="s">
        <v>751</v>
      </c>
      <c r="M677" s="175"/>
      <c r="N677" s="187">
        <f>+N679</f>
        <v>0</v>
      </c>
      <c r="O677" s="187">
        <f>+O679</f>
        <v>0</v>
      </c>
      <c r="P677" s="187">
        <f>+P679</f>
        <v>0</v>
      </c>
      <c r="Q677" s="160"/>
      <c r="R677" s="160"/>
      <c r="S677" s="345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24"/>
      <c r="I678" s="17"/>
      <c r="J678" s="18"/>
      <c r="K678" s="18"/>
      <c r="L678" s="29" t="s">
        <v>110</v>
      </c>
      <c r="M678" s="30"/>
      <c r="N678" s="189"/>
      <c r="O678" s="189"/>
      <c r="P678" s="189"/>
      <c r="Q678" s="160"/>
      <c r="R678" s="160"/>
      <c r="S678" s="345"/>
      <c r="T678" s="160"/>
      <c r="U678" s="160"/>
      <c r="V678" s="160"/>
    </row>
    <row r="679" spans="1:22">
      <c r="H679" s="150">
        <v>3041</v>
      </c>
      <c r="I679" s="151" t="s">
        <v>189</v>
      </c>
      <c r="J679" s="152">
        <v>4</v>
      </c>
      <c r="K679" s="152">
        <v>1</v>
      </c>
      <c r="L679" s="153" t="s">
        <v>751</v>
      </c>
      <c r="M679" s="154"/>
      <c r="N679" s="191">
        <f>+N681+N689+N692+N695</f>
        <v>0</v>
      </c>
      <c r="O679" s="191">
        <f t="shared" ref="O679:P679" si="138">+O681+O689+O692+O695</f>
        <v>0</v>
      </c>
      <c r="P679" s="191">
        <f t="shared" si="138"/>
        <v>0</v>
      </c>
      <c r="Q679" s="160"/>
      <c r="R679" s="160"/>
      <c r="S679" s="345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303"/>
      <c r="I680" s="331"/>
      <c r="J680" s="335"/>
      <c r="K680" s="335"/>
      <c r="L680" s="29" t="s">
        <v>108</v>
      </c>
      <c r="M680" s="336"/>
      <c r="N680" s="189"/>
      <c r="O680" s="189"/>
      <c r="P680" s="189"/>
      <c r="Q680" s="160"/>
      <c r="R680" s="160"/>
      <c r="S680" s="345"/>
      <c r="T680" s="160"/>
      <c r="U680" s="160"/>
      <c r="V680" s="160"/>
    </row>
    <row r="681" spans="1:22" ht="28.5" customHeight="1">
      <c r="H681" s="44"/>
      <c r="I681" s="146"/>
      <c r="J681" s="147"/>
      <c r="K681" s="147"/>
      <c r="L681" s="26" t="s">
        <v>752</v>
      </c>
      <c r="M681" s="27"/>
      <c r="N681" s="196">
        <f>O681+P681</f>
        <v>0</v>
      </c>
      <c r="O681" s="196">
        <f>SUM(O682:O688)</f>
        <v>0</v>
      </c>
      <c r="P681" s="196">
        <f>SUM(P682:P688)</f>
        <v>0</v>
      </c>
      <c r="Q681" s="160"/>
      <c r="R681" s="160"/>
      <c r="S681" s="345"/>
      <c r="T681" s="160"/>
      <c r="U681" s="160"/>
      <c r="V681" s="160"/>
    </row>
    <row r="682" spans="1:22">
      <c r="A682" s="4"/>
      <c r="B682" s="4"/>
      <c r="C682" s="4"/>
      <c r="D682" s="4"/>
      <c r="E682" s="4"/>
      <c r="F682" s="4"/>
      <c r="G682" s="4"/>
      <c r="H682" s="16"/>
      <c r="I682" s="24"/>
      <c r="J682" s="25"/>
      <c r="K682" s="25"/>
      <c r="L682" s="28" t="s">
        <v>118</v>
      </c>
      <c r="M682" s="12">
        <v>4216</v>
      </c>
      <c r="N682" s="182">
        <f t="shared" ref="N682:N691" si="139">O682+P682</f>
        <v>0</v>
      </c>
      <c r="O682" s="182"/>
      <c r="P682" s="182"/>
      <c r="Q682" s="160"/>
      <c r="R682" s="160"/>
      <c r="S682" s="345"/>
      <c r="T682" s="160"/>
      <c r="U682" s="160"/>
      <c r="V682" s="160"/>
    </row>
    <row r="683" spans="1:22" ht="25.5">
      <c r="A683" s="4"/>
      <c r="B683" s="4"/>
      <c r="C683" s="4"/>
      <c r="D683" s="4"/>
      <c r="E683" s="4"/>
      <c r="F683" s="4"/>
      <c r="G683" s="4"/>
      <c r="H683" s="16"/>
      <c r="I683" s="24"/>
      <c r="J683" s="25"/>
      <c r="K683" s="25"/>
      <c r="L683" s="35" t="s">
        <v>394</v>
      </c>
      <c r="M683" s="12">
        <v>4233</v>
      </c>
      <c r="N683" s="182">
        <f t="shared" si="139"/>
        <v>0</v>
      </c>
      <c r="O683" s="182"/>
      <c r="P683" s="182"/>
      <c r="Q683" s="160"/>
      <c r="R683" s="160"/>
      <c r="S683" s="345"/>
      <c r="T683" s="160"/>
      <c r="U683" s="160"/>
      <c r="V683" s="160"/>
    </row>
    <row r="684" spans="1:22">
      <c r="A684" s="4"/>
      <c r="B684" s="4"/>
      <c r="C684" s="4"/>
      <c r="D684" s="4"/>
      <c r="E684" s="4"/>
      <c r="F684" s="4"/>
      <c r="G684" s="4"/>
      <c r="H684" s="16"/>
      <c r="I684" s="24"/>
      <c r="J684" s="25"/>
      <c r="K684" s="25"/>
      <c r="L684" s="28" t="s">
        <v>122</v>
      </c>
      <c r="M684" s="11">
        <v>4234</v>
      </c>
      <c r="N684" s="182"/>
      <c r="O684" s="182"/>
      <c r="P684" s="182"/>
      <c r="Q684" s="160"/>
      <c r="R684" s="160"/>
      <c r="S684" s="345"/>
      <c r="T684" s="160"/>
      <c r="U684" s="160"/>
      <c r="V684" s="160"/>
    </row>
    <row r="685" spans="1:22">
      <c r="A685" s="4"/>
      <c r="B685" s="4"/>
      <c r="C685" s="4"/>
      <c r="D685" s="4"/>
      <c r="E685" s="4"/>
      <c r="F685" s="4"/>
      <c r="G685" s="4"/>
      <c r="H685" s="16"/>
      <c r="I685" s="24"/>
      <c r="J685" s="25"/>
      <c r="K685" s="25"/>
      <c r="L685" s="28" t="s">
        <v>125</v>
      </c>
      <c r="M685" s="43">
        <v>4239</v>
      </c>
      <c r="N685" s="182"/>
      <c r="O685" s="182"/>
      <c r="P685" s="182"/>
      <c r="Q685" s="160"/>
      <c r="R685" s="160"/>
      <c r="S685" s="345"/>
      <c r="T685" s="160"/>
      <c r="U685" s="160"/>
      <c r="V685" s="160"/>
    </row>
    <row r="686" spans="1:22">
      <c r="A686" s="4"/>
      <c r="B686" s="4"/>
      <c r="C686" s="4"/>
      <c r="D686" s="4"/>
      <c r="E686" s="4"/>
      <c r="F686" s="4"/>
      <c r="G686" s="4"/>
      <c r="H686" s="16"/>
      <c r="I686" s="24"/>
      <c r="J686" s="25"/>
      <c r="K686" s="25"/>
      <c r="L686" s="28" t="s">
        <v>839</v>
      </c>
      <c r="M686" s="11" t="s">
        <v>840</v>
      </c>
      <c r="N686" s="182"/>
      <c r="O686" s="182"/>
      <c r="P686" s="182"/>
      <c r="Q686" s="160"/>
      <c r="R686" s="160"/>
      <c r="S686" s="345"/>
      <c r="T686" s="160"/>
      <c r="U686" s="160"/>
      <c r="V686" s="160"/>
    </row>
    <row r="687" spans="1:22">
      <c r="A687" s="4"/>
      <c r="B687" s="4"/>
      <c r="C687" s="4"/>
      <c r="D687" s="4"/>
      <c r="E687" s="4"/>
      <c r="F687" s="4"/>
      <c r="G687" s="4"/>
      <c r="H687" s="16"/>
      <c r="I687" s="24"/>
      <c r="J687" s="25"/>
      <c r="K687" s="25"/>
      <c r="L687" s="28" t="s">
        <v>130</v>
      </c>
      <c r="M687" s="12">
        <v>4267</v>
      </c>
      <c r="N687" s="182"/>
      <c r="O687" s="182"/>
      <c r="P687" s="182"/>
      <c r="Q687" s="160"/>
      <c r="R687" s="160"/>
      <c r="S687" s="345"/>
      <c r="T687" s="160"/>
      <c r="U687" s="160"/>
      <c r="V687" s="160"/>
    </row>
    <row r="688" spans="1:22">
      <c r="A688" s="4"/>
      <c r="B688" s="4"/>
      <c r="C688" s="4"/>
      <c r="D688" s="4"/>
      <c r="E688" s="4"/>
      <c r="F688" s="4"/>
      <c r="G688" s="4"/>
      <c r="H688" s="16"/>
      <c r="I688" s="24"/>
      <c r="J688" s="25"/>
      <c r="K688" s="25"/>
      <c r="L688" s="340" t="s">
        <v>841</v>
      </c>
      <c r="M688" s="359" t="s">
        <v>842</v>
      </c>
      <c r="N688" s="182">
        <f t="shared" si="139"/>
        <v>0</v>
      </c>
      <c r="O688" s="182"/>
      <c r="P688" s="182"/>
      <c r="Q688" s="160"/>
      <c r="R688" s="160"/>
      <c r="S688" s="345"/>
      <c r="T688" s="160"/>
      <c r="U688" s="160"/>
      <c r="V688" s="160"/>
    </row>
    <row r="689" spans="1:22" ht="30.75" customHeight="1">
      <c r="H689" s="44"/>
      <c r="I689" s="146"/>
      <c r="J689" s="147"/>
      <c r="K689" s="147"/>
      <c r="L689" s="350" t="s">
        <v>786</v>
      </c>
      <c r="M689" s="352"/>
      <c r="N689" s="196">
        <f>O689+P689</f>
        <v>0</v>
      </c>
      <c r="O689" s="196">
        <f>SUM(O690:O691)</f>
        <v>0</v>
      </c>
      <c r="P689" s="196">
        <f>SUM(P690:P691)</f>
        <v>0</v>
      </c>
      <c r="Q689" s="160"/>
      <c r="R689" s="160"/>
      <c r="S689" s="345"/>
      <c r="T689" s="160"/>
      <c r="U689" s="160"/>
      <c r="V689" s="160"/>
    </row>
    <row r="690" spans="1:22">
      <c r="A690" s="4"/>
      <c r="B690" s="4"/>
      <c r="C690" s="4"/>
      <c r="D690" s="4"/>
      <c r="E690" s="4"/>
      <c r="F690" s="4"/>
      <c r="G690" s="4"/>
      <c r="H690" s="16"/>
      <c r="I690" s="24"/>
      <c r="J690" s="25"/>
      <c r="K690" s="25"/>
      <c r="L690" s="28" t="s">
        <v>125</v>
      </c>
      <c r="M690" s="43">
        <v>4239</v>
      </c>
      <c r="N690" s="182">
        <f t="shared" si="139"/>
        <v>0</v>
      </c>
      <c r="O690" s="182"/>
      <c r="P690" s="182"/>
      <c r="Q690" s="160"/>
      <c r="R690" s="160"/>
      <c r="S690" s="345"/>
      <c r="T690" s="160"/>
      <c r="U690" s="160"/>
      <c r="V690" s="160"/>
    </row>
    <row r="691" spans="1:22">
      <c r="H691" s="16"/>
      <c r="I691" s="24"/>
      <c r="J691" s="25"/>
      <c r="K691" s="25"/>
      <c r="L691" s="29" t="s">
        <v>134</v>
      </c>
      <c r="M691" s="30">
        <v>4861</v>
      </c>
      <c r="N691" s="182">
        <f t="shared" si="139"/>
        <v>0</v>
      </c>
      <c r="O691" s="182"/>
      <c r="P691" s="182"/>
      <c r="Q691" s="160"/>
      <c r="R691" s="160"/>
      <c r="S691" s="345"/>
      <c r="T691" s="160"/>
      <c r="U691" s="160"/>
      <c r="V691" s="160"/>
    </row>
    <row r="692" spans="1:22" ht="54" customHeight="1">
      <c r="H692" s="44"/>
      <c r="I692" s="146"/>
      <c r="J692" s="147"/>
      <c r="K692" s="147"/>
      <c r="L692" s="350" t="s">
        <v>787</v>
      </c>
      <c r="M692" s="352"/>
      <c r="N692" s="196">
        <f>SUM(N693:N694)</f>
        <v>0</v>
      </c>
      <c r="O692" s="196">
        <f t="shared" ref="O692:P692" si="140">SUM(O693:O694)</f>
        <v>0</v>
      </c>
      <c r="P692" s="196">
        <f t="shared" si="140"/>
        <v>0</v>
      </c>
      <c r="Q692" s="160"/>
      <c r="R692" s="160"/>
      <c r="S692" s="345"/>
      <c r="T692" s="160"/>
      <c r="U692" s="160"/>
      <c r="V692" s="160"/>
    </row>
    <row r="693" spans="1:22">
      <c r="H693" s="16"/>
      <c r="I693" s="24"/>
      <c r="J693" s="25"/>
      <c r="K693" s="25"/>
      <c r="L693" s="28" t="s">
        <v>123</v>
      </c>
      <c r="M693" s="11">
        <v>4235</v>
      </c>
      <c r="N693" s="182">
        <f t="shared" ref="N693:N694" si="141">O693+P693</f>
        <v>0</v>
      </c>
      <c r="O693" s="182"/>
      <c r="P693" s="182"/>
      <c r="Q693" s="160"/>
      <c r="R693" s="160"/>
      <c r="S693" s="345"/>
      <c r="T693" s="160"/>
      <c r="U693" s="160"/>
      <c r="V693" s="160"/>
    </row>
    <row r="694" spans="1:22">
      <c r="H694" s="16"/>
      <c r="I694" s="24"/>
      <c r="J694" s="25"/>
      <c r="K694" s="25"/>
      <c r="L694" s="29" t="s">
        <v>134</v>
      </c>
      <c r="M694" s="30">
        <v>4861</v>
      </c>
      <c r="N694" s="182">
        <f t="shared" si="141"/>
        <v>0</v>
      </c>
      <c r="O694" s="182"/>
      <c r="P694" s="182"/>
      <c r="Q694" s="160"/>
      <c r="R694" s="160"/>
      <c r="S694" s="345"/>
      <c r="T694" s="160"/>
      <c r="U694" s="160"/>
      <c r="V694" s="160"/>
    </row>
    <row r="695" spans="1:22" ht="45" customHeight="1">
      <c r="H695" s="44"/>
      <c r="I695" s="146"/>
      <c r="J695" s="147"/>
      <c r="K695" s="147"/>
      <c r="L695" s="350" t="s">
        <v>788</v>
      </c>
      <c r="M695" s="352"/>
      <c r="N695" s="196">
        <f>SUM(N696:N697)</f>
        <v>0</v>
      </c>
      <c r="O695" s="196">
        <f t="shared" ref="O695:P695" si="142">SUM(O696:O697)</f>
        <v>0</v>
      </c>
      <c r="P695" s="196">
        <f t="shared" si="142"/>
        <v>0</v>
      </c>
      <c r="Q695" s="160"/>
      <c r="R695" s="160"/>
      <c r="S695" s="345"/>
      <c r="T695" s="160"/>
      <c r="U695" s="160"/>
      <c r="V695" s="160"/>
    </row>
    <row r="696" spans="1:22">
      <c r="H696" s="16"/>
      <c r="I696" s="24"/>
      <c r="J696" s="25"/>
      <c r="K696" s="25"/>
      <c r="L696" s="353" t="s">
        <v>123</v>
      </c>
      <c r="M696" s="354">
        <v>4235</v>
      </c>
      <c r="N696" s="182">
        <f t="shared" ref="N696:N697" si="143">O696+P696</f>
        <v>0</v>
      </c>
      <c r="O696" s="182"/>
      <c r="P696" s="182"/>
      <c r="Q696" s="160"/>
      <c r="R696" s="160"/>
      <c r="S696" s="345"/>
      <c r="T696" s="160"/>
      <c r="U696" s="160"/>
      <c r="V696" s="160"/>
    </row>
    <row r="697" spans="1:22">
      <c r="H697" s="16"/>
      <c r="I697" s="24"/>
      <c r="J697" s="25"/>
      <c r="K697" s="25"/>
      <c r="L697" s="340" t="s">
        <v>125</v>
      </c>
      <c r="M697" s="355">
        <v>4239</v>
      </c>
      <c r="N697" s="182">
        <f t="shared" si="143"/>
        <v>0</v>
      </c>
      <c r="O697" s="182"/>
      <c r="P697" s="182"/>
      <c r="Q697" s="160"/>
      <c r="R697" s="160"/>
      <c r="S697" s="345"/>
      <c r="T697" s="160"/>
      <c r="U697" s="160"/>
      <c r="V697" s="160"/>
    </row>
    <row r="698" spans="1:22" ht="27">
      <c r="A698" s="4"/>
      <c r="B698" s="4"/>
      <c r="C698" s="4"/>
      <c r="D698" s="4"/>
      <c r="E698" s="4"/>
      <c r="F698" s="4"/>
      <c r="G698" s="4"/>
      <c r="H698" s="164">
        <v>3070</v>
      </c>
      <c r="I698" s="165" t="s">
        <v>189</v>
      </c>
      <c r="J698" s="166">
        <v>7</v>
      </c>
      <c r="K698" s="166">
        <v>0</v>
      </c>
      <c r="L698" s="167" t="s">
        <v>344</v>
      </c>
      <c r="M698" s="175"/>
      <c r="N698" s="187">
        <f>+N700</f>
        <v>0</v>
      </c>
      <c r="O698" s="187">
        <f>+O700</f>
        <v>0</v>
      </c>
      <c r="P698" s="187">
        <f>+P700</f>
        <v>0</v>
      </c>
      <c r="Q698" s="160"/>
      <c r="R698" s="160"/>
      <c r="S698" s="345"/>
      <c r="T698" s="160"/>
      <c r="U698" s="160"/>
      <c r="V698" s="160"/>
    </row>
    <row r="699" spans="1:22">
      <c r="A699" s="4"/>
      <c r="B699" s="4"/>
      <c r="C699" s="4"/>
      <c r="D699" s="4"/>
      <c r="E699" s="4"/>
      <c r="F699" s="4"/>
      <c r="G699" s="4"/>
      <c r="H699" s="24"/>
      <c r="I699" s="17"/>
      <c r="J699" s="18"/>
      <c r="K699" s="18"/>
      <c r="L699" s="29" t="s">
        <v>110</v>
      </c>
      <c r="M699" s="30"/>
      <c r="N699" s="189"/>
      <c r="O699" s="189"/>
      <c r="P699" s="189"/>
      <c r="Q699" s="160"/>
      <c r="R699" s="160"/>
      <c r="S699" s="345"/>
      <c r="T699" s="160"/>
      <c r="U699" s="160"/>
      <c r="V699" s="160"/>
    </row>
    <row r="700" spans="1:22" ht="25.5">
      <c r="A700" s="4"/>
      <c r="B700" s="4"/>
      <c r="C700" s="4"/>
      <c r="D700" s="4"/>
      <c r="E700" s="4"/>
      <c r="F700" s="4"/>
      <c r="G700" s="4"/>
      <c r="H700" s="150">
        <v>3071</v>
      </c>
      <c r="I700" s="151" t="s">
        <v>189</v>
      </c>
      <c r="J700" s="152">
        <v>7</v>
      </c>
      <c r="K700" s="152">
        <v>1</v>
      </c>
      <c r="L700" s="153" t="s">
        <v>344</v>
      </c>
      <c r="M700" s="154"/>
      <c r="N700" s="191">
        <f>+N702+N710+N716+N718+N724+N731+N735+N743+N749</f>
        <v>0</v>
      </c>
      <c r="O700" s="191">
        <f t="shared" ref="O700:P700" si="144">+O702+O710+O716+O718+O724+O731+O735+O743+O749</f>
        <v>0</v>
      </c>
      <c r="P700" s="191">
        <f t="shared" si="144"/>
        <v>0</v>
      </c>
      <c r="Q700" s="160"/>
      <c r="R700" s="160"/>
      <c r="S700" s="345"/>
      <c r="T700" s="160"/>
      <c r="U700" s="160"/>
      <c r="V700" s="160"/>
    </row>
    <row r="701" spans="1:22">
      <c r="H701" s="24"/>
      <c r="I701" s="24"/>
      <c r="J701" s="25"/>
      <c r="K701" s="25"/>
      <c r="L701" s="29" t="s">
        <v>108</v>
      </c>
      <c r="M701" s="30"/>
      <c r="N701" s="189"/>
      <c r="O701" s="189"/>
      <c r="P701" s="189"/>
      <c r="Q701" s="160"/>
      <c r="R701" s="160"/>
      <c r="S701" s="345"/>
      <c r="T701" s="160"/>
      <c r="U701" s="160"/>
      <c r="V701" s="160"/>
    </row>
    <row r="702" spans="1:22" ht="40.5">
      <c r="A702" s="4"/>
      <c r="B702" s="4"/>
      <c r="C702" s="4"/>
      <c r="D702" s="4"/>
      <c r="E702" s="4"/>
      <c r="F702" s="4"/>
      <c r="G702" s="4"/>
      <c r="H702" s="44"/>
      <c r="I702" s="146"/>
      <c r="J702" s="147"/>
      <c r="K702" s="147"/>
      <c r="L702" s="26" t="s">
        <v>843</v>
      </c>
      <c r="M702" s="27"/>
      <c r="N702" s="196">
        <f>O702+P702</f>
        <v>0</v>
      </c>
      <c r="O702" s="337">
        <f>SUM(O703:O709)</f>
        <v>0</v>
      </c>
      <c r="P702" s="337">
        <f>SUM(P703:P709)</f>
        <v>0</v>
      </c>
      <c r="Q702" s="160"/>
      <c r="R702" s="160"/>
      <c r="S702" s="345"/>
      <c r="T702" s="160"/>
      <c r="U702" s="160"/>
      <c r="V702" s="160"/>
    </row>
    <row r="703" spans="1:22" ht="16.5">
      <c r="H703" s="16"/>
      <c r="I703" s="24"/>
      <c r="J703" s="25"/>
      <c r="K703" s="25"/>
      <c r="L703" s="28" t="s">
        <v>116</v>
      </c>
      <c r="M703" s="12">
        <v>4214</v>
      </c>
      <c r="N703" s="182">
        <f t="shared" ref="N703:N744" si="145">O703+P703</f>
        <v>0</v>
      </c>
      <c r="O703" s="306">
        <v>0</v>
      </c>
      <c r="P703" s="306"/>
      <c r="Q703" s="160"/>
      <c r="R703" s="160"/>
      <c r="S703" s="345"/>
      <c r="T703" s="160"/>
      <c r="U703" s="160"/>
      <c r="V703" s="160"/>
    </row>
    <row r="704" spans="1:22" ht="25.5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29" t="s">
        <v>394</v>
      </c>
      <c r="M704" s="30">
        <v>4233</v>
      </c>
      <c r="N704" s="182">
        <f t="shared" si="145"/>
        <v>0</v>
      </c>
      <c r="O704" s="306"/>
      <c r="P704" s="306"/>
      <c r="Q704" s="160"/>
      <c r="R704" s="160"/>
      <c r="S704" s="345"/>
      <c r="T704" s="160"/>
      <c r="U704" s="160"/>
      <c r="V704" s="160"/>
    </row>
    <row r="705" spans="1:22" ht="16.5">
      <c r="H705" s="16"/>
      <c r="I705" s="24"/>
      <c r="J705" s="25"/>
      <c r="K705" s="25"/>
      <c r="L705" s="28" t="s">
        <v>123</v>
      </c>
      <c r="M705" s="11">
        <v>4235</v>
      </c>
      <c r="N705" s="182">
        <f t="shared" si="145"/>
        <v>0</v>
      </c>
      <c r="O705" s="306"/>
      <c r="P705" s="306"/>
      <c r="Q705" s="160"/>
      <c r="R705" s="160"/>
      <c r="S705" s="345"/>
      <c r="T705" s="160"/>
      <c r="U705" s="160"/>
      <c r="V705" s="160"/>
    </row>
    <row r="706" spans="1:22" ht="16.5">
      <c r="A706" s="4"/>
      <c r="B706" s="4"/>
      <c r="C706" s="4"/>
      <c r="D706" s="4"/>
      <c r="E706" s="4"/>
      <c r="F706" s="4"/>
      <c r="G706" s="4"/>
      <c r="H706" s="16"/>
      <c r="I706" s="24"/>
      <c r="J706" s="25"/>
      <c r="K706" s="25"/>
      <c r="L706" s="28" t="s">
        <v>125</v>
      </c>
      <c r="M706" s="43">
        <v>4239</v>
      </c>
      <c r="N706" s="182">
        <f t="shared" si="145"/>
        <v>0</v>
      </c>
      <c r="O706" s="306"/>
      <c r="P706" s="306"/>
      <c r="Q706" s="160"/>
      <c r="R706" s="160"/>
      <c r="S706" s="345"/>
      <c r="T706" s="160"/>
      <c r="U706" s="160"/>
      <c r="V706" s="160"/>
    </row>
    <row r="707" spans="1:22">
      <c r="H707" s="16"/>
      <c r="I707" s="24"/>
      <c r="J707" s="25"/>
      <c r="K707" s="25"/>
      <c r="L707" s="28" t="s">
        <v>396</v>
      </c>
      <c r="M707" s="43">
        <v>4241</v>
      </c>
      <c r="N707" s="182">
        <f t="shared" si="145"/>
        <v>0</v>
      </c>
      <c r="O707" s="182"/>
      <c r="P707" s="182"/>
      <c r="Q707" s="160"/>
      <c r="R707" s="160"/>
      <c r="S707" s="345"/>
      <c r="T707" s="160"/>
      <c r="U707" s="160"/>
      <c r="V707" s="160"/>
    </row>
    <row r="708" spans="1:22">
      <c r="A708" s="4"/>
      <c r="B708" s="4"/>
      <c r="C708" s="4"/>
      <c r="D708" s="4"/>
      <c r="E708" s="4"/>
      <c r="F708" s="4"/>
      <c r="G708" s="4"/>
      <c r="H708" s="16"/>
      <c r="I708" s="24"/>
      <c r="J708" s="25"/>
      <c r="K708" s="25"/>
      <c r="L708" s="29" t="s">
        <v>134</v>
      </c>
      <c r="M708" s="30">
        <v>4861</v>
      </c>
      <c r="N708" s="182">
        <f t="shared" si="145"/>
        <v>0</v>
      </c>
      <c r="O708" s="182"/>
      <c r="P708" s="182"/>
      <c r="Q708" s="160"/>
      <c r="R708" s="160"/>
      <c r="S708" s="345"/>
      <c r="T708" s="160"/>
      <c r="U708" s="160"/>
      <c r="V708" s="160"/>
    </row>
    <row r="709" spans="1:22" ht="16.5">
      <c r="H709" s="16"/>
      <c r="I709" s="24"/>
      <c r="J709" s="25"/>
      <c r="K709" s="25"/>
      <c r="L709" s="28" t="s">
        <v>136</v>
      </c>
      <c r="M709" s="11">
        <v>5122</v>
      </c>
      <c r="N709" s="182">
        <f t="shared" si="145"/>
        <v>0</v>
      </c>
      <c r="O709" s="306"/>
      <c r="P709" s="306"/>
      <c r="Q709" s="160"/>
      <c r="R709" s="160"/>
      <c r="S709" s="345"/>
      <c r="T709" s="160"/>
      <c r="U709" s="160"/>
      <c r="V709" s="160"/>
    </row>
    <row r="710" spans="1:22" ht="54">
      <c r="A710" s="4"/>
      <c r="B710" s="4"/>
      <c r="C710" s="4"/>
      <c r="D710" s="4"/>
      <c r="E710" s="4"/>
      <c r="F710" s="4"/>
      <c r="G710" s="4"/>
      <c r="H710" s="44"/>
      <c r="I710" s="146"/>
      <c r="J710" s="147"/>
      <c r="K710" s="147"/>
      <c r="L710" s="26" t="s">
        <v>753</v>
      </c>
      <c r="M710" s="27"/>
      <c r="N710" s="196">
        <f>O710+P710</f>
        <v>0</v>
      </c>
      <c r="O710" s="196">
        <f>SUM(O711:O715)</f>
        <v>0</v>
      </c>
      <c r="P710" s="196">
        <f>SUM(P711:P715)</f>
        <v>0</v>
      </c>
      <c r="Q710" s="160"/>
      <c r="R710" s="160"/>
      <c r="S710" s="345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125</v>
      </c>
      <c r="M711" s="43">
        <v>4239</v>
      </c>
      <c r="N711" s="182">
        <f t="shared" si="145"/>
        <v>0</v>
      </c>
      <c r="O711" s="182"/>
      <c r="P711" s="182"/>
      <c r="Q711" s="160"/>
      <c r="R711" s="160"/>
      <c r="S711" s="345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si="145"/>
        <v>0</v>
      </c>
      <c r="O712" s="182"/>
      <c r="P712" s="182"/>
      <c r="Q712" s="160"/>
      <c r="R712" s="160"/>
      <c r="S712" s="345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8" t="s">
        <v>130</v>
      </c>
      <c r="M713" s="12">
        <v>4267</v>
      </c>
      <c r="N713" s="182">
        <f t="shared" si="145"/>
        <v>0</v>
      </c>
      <c r="O713" s="182"/>
      <c r="P713" s="182"/>
      <c r="Q713" s="160"/>
      <c r="R713" s="160"/>
      <c r="S713" s="345"/>
      <c r="T713" s="160"/>
      <c r="U713" s="160"/>
      <c r="V713" s="160"/>
    </row>
    <row r="714" spans="1:22">
      <c r="A714" s="4"/>
      <c r="B714" s="4"/>
      <c r="C714" s="4"/>
      <c r="D714" s="4"/>
      <c r="E714" s="4"/>
      <c r="F714" s="4"/>
      <c r="G714" s="4"/>
      <c r="H714" s="16"/>
      <c r="I714" s="24"/>
      <c r="J714" s="25"/>
      <c r="K714" s="25"/>
      <c r="L714" s="31" t="s">
        <v>364</v>
      </c>
      <c r="M714" s="47">
        <v>4269</v>
      </c>
      <c r="N714" s="182">
        <f t="shared" ref="N714" si="146">O714+P714</f>
        <v>0</v>
      </c>
      <c r="O714" s="182"/>
      <c r="P714" s="182"/>
      <c r="Q714" s="160"/>
      <c r="R714" s="160"/>
      <c r="S714" s="345"/>
      <c r="T714" s="160"/>
      <c r="U714" s="160"/>
      <c r="V714" s="160"/>
    </row>
    <row r="715" spans="1:22">
      <c r="H715" s="16"/>
      <c r="I715" s="24"/>
      <c r="J715" s="25"/>
      <c r="K715" s="25"/>
      <c r="L715" s="29" t="s">
        <v>134</v>
      </c>
      <c r="M715" s="30">
        <v>4861</v>
      </c>
      <c r="N715" s="182">
        <f t="shared" si="145"/>
        <v>0</v>
      </c>
      <c r="O715" s="182"/>
      <c r="P715" s="182"/>
      <c r="Q715" s="160"/>
      <c r="R715" s="160"/>
      <c r="S715" s="345"/>
      <c r="T715" s="160"/>
      <c r="U715" s="160"/>
      <c r="V715" s="160"/>
    </row>
    <row r="716" spans="1:22" ht="27">
      <c r="A716" s="4"/>
      <c r="B716" s="4"/>
      <c r="C716" s="4"/>
      <c r="D716" s="4"/>
      <c r="E716" s="4"/>
      <c r="F716" s="4"/>
      <c r="G716" s="4"/>
      <c r="H716" s="44"/>
      <c r="I716" s="146"/>
      <c r="J716" s="147"/>
      <c r="K716" s="147"/>
      <c r="L716" s="26" t="s">
        <v>754</v>
      </c>
      <c r="M716" s="27"/>
      <c r="N716" s="196">
        <f>O716+P716</f>
        <v>0</v>
      </c>
      <c r="O716" s="196">
        <f>SUM(O717)</f>
        <v>0</v>
      </c>
      <c r="P716" s="196">
        <f>SUM(P717)</f>
        <v>0</v>
      </c>
      <c r="Q716" s="160"/>
      <c r="R716" s="160"/>
      <c r="S716" s="345"/>
      <c r="T716" s="160"/>
      <c r="U716" s="160"/>
      <c r="V716" s="160"/>
    </row>
    <row r="717" spans="1:22" ht="25.5">
      <c r="H717" s="24"/>
      <c r="I717" s="24"/>
      <c r="J717" s="25"/>
      <c r="K717" s="25"/>
      <c r="L717" s="28" t="s">
        <v>219</v>
      </c>
      <c r="M717" s="11">
        <v>4819</v>
      </c>
      <c r="N717" s="182">
        <f t="shared" si="145"/>
        <v>0</v>
      </c>
      <c r="O717" s="312"/>
      <c r="P717" s="312"/>
      <c r="Q717" s="160"/>
      <c r="R717" s="160"/>
      <c r="S717" s="345"/>
      <c r="T717" s="160"/>
      <c r="U717" s="160"/>
      <c r="V717" s="160"/>
    </row>
    <row r="718" spans="1:22" ht="40.5">
      <c r="A718" s="4"/>
      <c r="B718" s="4"/>
      <c r="C718" s="4"/>
      <c r="D718" s="4"/>
      <c r="E718" s="4"/>
      <c r="F718" s="4"/>
      <c r="G718" s="4"/>
      <c r="H718" s="44"/>
      <c r="I718" s="146"/>
      <c r="J718" s="147"/>
      <c r="K718" s="147"/>
      <c r="L718" s="26" t="s">
        <v>755</v>
      </c>
      <c r="M718" s="27"/>
      <c r="N718" s="196">
        <f>O718+P718</f>
        <v>0</v>
      </c>
      <c r="O718" s="196">
        <f>SUM(O719:O723)</f>
        <v>0</v>
      </c>
      <c r="P718" s="196">
        <f>SUM(P719:P723)</f>
        <v>0</v>
      </c>
      <c r="Q718" s="160"/>
      <c r="R718" s="160"/>
      <c r="S718" s="345"/>
      <c r="T718" s="160"/>
      <c r="U718" s="160"/>
      <c r="V718" s="160"/>
    </row>
    <row r="719" spans="1:22">
      <c r="H719" s="16"/>
      <c r="I719" s="24"/>
      <c r="J719" s="25"/>
      <c r="K719" s="25"/>
      <c r="L719" s="28" t="s">
        <v>118</v>
      </c>
      <c r="M719" s="12">
        <v>4216</v>
      </c>
      <c r="N719" s="182">
        <f t="shared" si="145"/>
        <v>0</v>
      </c>
      <c r="O719" s="182"/>
      <c r="P719" s="182"/>
      <c r="Q719" s="160"/>
      <c r="R719" s="160"/>
      <c r="S719" s="345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8" t="s">
        <v>125</v>
      </c>
      <c r="M720" s="43">
        <v>4239</v>
      </c>
      <c r="N720" s="182">
        <f t="shared" si="145"/>
        <v>0</v>
      </c>
      <c r="O720" s="182"/>
      <c r="P720" s="182"/>
      <c r="Q720" s="160"/>
      <c r="R720" s="160"/>
      <c r="S720" s="345"/>
      <c r="T720" s="160"/>
      <c r="U720" s="160"/>
      <c r="V720" s="160"/>
    </row>
    <row r="721" spans="1:22">
      <c r="H721" s="16"/>
      <c r="I721" s="24"/>
      <c r="J721" s="25"/>
      <c r="K721" s="25"/>
      <c r="L721" s="28" t="s">
        <v>396</v>
      </c>
      <c r="M721" s="43">
        <v>4241</v>
      </c>
      <c r="N721" s="182">
        <f t="shared" si="145"/>
        <v>0</v>
      </c>
      <c r="O721" s="182"/>
      <c r="P721" s="182"/>
      <c r="Q721" s="160"/>
      <c r="R721" s="160"/>
      <c r="S721" s="345"/>
      <c r="T721" s="160"/>
      <c r="U721" s="160"/>
      <c r="V721" s="160"/>
    </row>
    <row r="722" spans="1:22" ht="25.5">
      <c r="H722" s="16"/>
      <c r="I722" s="24"/>
      <c r="J722" s="25"/>
      <c r="K722" s="25"/>
      <c r="L722" s="29" t="s">
        <v>142</v>
      </c>
      <c r="M722" s="12">
        <v>4251</v>
      </c>
      <c r="N722" s="182">
        <f t="shared" ref="N722" si="147">O722+P722</f>
        <v>0</v>
      </c>
      <c r="O722" s="182"/>
      <c r="P722" s="182"/>
      <c r="Q722" s="160"/>
      <c r="R722" s="160"/>
      <c r="S722" s="345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9" t="s">
        <v>134</v>
      </c>
      <c r="M723" s="30">
        <v>4861</v>
      </c>
      <c r="N723" s="182">
        <f t="shared" si="145"/>
        <v>0</v>
      </c>
      <c r="O723" s="182"/>
      <c r="P723" s="182"/>
      <c r="Q723" s="160"/>
      <c r="R723" s="160"/>
      <c r="S723" s="345"/>
      <c r="T723" s="160"/>
      <c r="U723" s="160"/>
      <c r="V723" s="160"/>
    </row>
    <row r="724" spans="1:22" ht="36.75" customHeight="1">
      <c r="A724" s="4"/>
      <c r="B724" s="4"/>
      <c r="C724" s="4"/>
      <c r="D724" s="4"/>
      <c r="E724" s="4"/>
      <c r="F724" s="4"/>
      <c r="G724" s="4"/>
      <c r="H724" s="44"/>
      <c r="I724" s="146"/>
      <c r="J724" s="147"/>
      <c r="K724" s="147"/>
      <c r="L724" s="26" t="s">
        <v>756</v>
      </c>
      <c r="M724" s="27"/>
      <c r="N724" s="196">
        <f>O724+P724</f>
        <v>0</v>
      </c>
      <c r="O724" s="196">
        <f>SUM(O725:O730)</f>
        <v>0</v>
      </c>
      <c r="P724" s="196">
        <f>SUM(P725:P730)</f>
        <v>0</v>
      </c>
      <c r="Q724" s="160"/>
      <c r="R724" s="160"/>
      <c r="S724" s="345"/>
      <c r="T724" s="160"/>
      <c r="U724" s="160"/>
      <c r="V724" s="160"/>
    </row>
    <row r="725" spans="1:22">
      <c r="H725" s="16"/>
      <c r="I725" s="24"/>
      <c r="J725" s="25"/>
      <c r="K725" s="25"/>
      <c r="L725" s="28" t="s">
        <v>125</v>
      </c>
      <c r="M725" s="43">
        <v>4239</v>
      </c>
      <c r="N725" s="182">
        <f t="shared" si="145"/>
        <v>0</v>
      </c>
      <c r="O725" s="182"/>
      <c r="P725" s="182"/>
      <c r="Q725" s="160"/>
      <c r="R725" s="160"/>
      <c r="S725" s="345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130</v>
      </c>
      <c r="M726" s="12">
        <v>4267</v>
      </c>
      <c r="N726" s="182">
        <f t="shared" si="145"/>
        <v>0</v>
      </c>
      <c r="O726" s="182"/>
      <c r="P726" s="182"/>
      <c r="Q726" s="160"/>
      <c r="R726" s="160"/>
      <c r="S726" s="345"/>
      <c r="T726" s="160"/>
      <c r="U726" s="160"/>
      <c r="V726" s="160"/>
    </row>
    <row r="727" spans="1:22">
      <c r="A727" s="4"/>
      <c r="B727" s="4"/>
      <c r="C727" s="4"/>
      <c r="D727" s="4"/>
      <c r="E727" s="4"/>
      <c r="F727" s="4"/>
      <c r="G727" s="4"/>
      <c r="H727" s="16"/>
      <c r="I727" s="24"/>
      <c r="J727" s="25"/>
      <c r="K727" s="25"/>
      <c r="L727" s="31" t="s">
        <v>364</v>
      </c>
      <c r="M727" s="47">
        <v>4269</v>
      </c>
      <c r="N727" s="182">
        <f t="shared" si="145"/>
        <v>0</v>
      </c>
      <c r="O727" s="182"/>
      <c r="P727" s="182"/>
      <c r="Q727" s="160"/>
      <c r="R727" s="160"/>
      <c r="S727" s="345"/>
      <c r="T727" s="160"/>
      <c r="U727" s="160"/>
      <c r="V727" s="160"/>
    </row>
    <row r="728" spans="1:22">
      <c r="H728" s="16"/>
      <c r="I728" s="24"/>
      <c r="J728" s="25"/>
      <c r="K728" s="25"/>
      <c r="L728" s="28" t="s">
        <v>348</v>
      </c>
      <c r="M728" s="11">
        <v>4729</v>
      </c>
      <c r="N728" s="182">
        <f t="shared" ref="N728" si="148">O728+P728</f>
        <v>0</v>
      </c>
      <c r="O728" s="182"/>
      <c r="P728" s="182"/>
      <c r="Q728" s="160"/>
      <c r="R728" s="160"/>
      <c r="S728" s="345"/>
      <c r="T728" s="160"/>
      <c r="U728" s="160"/>
      <c r="V728" s="160"/>
    </row>
    <row r="729" spans="1:22">
      <c r="H729" s="16"/>
      <c r="I729" s="24"/>
      <c r="J729" s="25"/>
      <c r="K729" s="25"/>
      <c r="L729" s="29" t="s">
        <v>134</v>
      </c>
      <c r="M729" s="30">
        <v>4861</v>
      </c>
      <c r="N729" s="182">
        <f t="shared" si="145"/>
        <v>0</v>
      </c>
      <c r="O729" s="182"/>
      <c r="P729" s="182"/>
      <c r="Q729" s="160"/>
      <c r="R729" s="160"/>
      <c r="S729" s="345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29" t="s">
        <v>268</v>
      </c>
      <c r="M730" s="43">
        <v>5129</v>
      </c>
      <c r="N730" s="182">
        <f t="shared" ref="N730" si="149">O730+P730</f>
        <v>0</v>
      </c>
      <c r="O730" s="182"/>
      <c r="P730" s="182"/>
      <c r="Q730" s="160"/>
      <c r="R730" s="160"/>
      <c r="S730" s="345"/>
      <c r="T730" s="160"/>
      <c r="U730" s="160"/>
      <c r="V730" s="160"/>
    </row>
    <row r="731" spans="1:22" ht="27">
      <c r="H731" s="44"/>
      <c r="I731" s="146"/>
      <c r="J731" s="147"/>
      <c r="K731" s="147"/>
      <c r="L731" s="350" t="s">
        <v>789</v>
      </c>
      <c r="M731" s="27"/>
      <c r="N731" s="196">
        <f>O731+P731</f>
        <v>0</v>
      </c>
      <c r="O731" s="196">
        <f>SUM(O732:O734)</f>
        <v>0</v>
      </c>
      <c r="P731" s="196">
        <f>SUM(P732:P734)</f>
        <v>0</v>
      </c>
      <c r="Q731" s="160"/>
      <c r="R731" s="160"/>
      <c r="S731" s="345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8" t="s">
        <v>125</v>
      </c>
      <c r="M732" s="43">
        <v>4239</v>
      </c>
      <c r="N732" s="182">
        <f t="shared" si="145"/>
        <v>0</v>
      </c>
      <c r="O732" s="182"/>
      <c r="P732" s="182"/>
      <c r="Q732" s="160"/>
      <c r="R732" s="160"/>
      <c r="S732" s="345"/>
      <c r="T732" s="160"/>
      <c r="U732" s="160"/>
      <c r="V732" s="160"/>
    </row>
    <row r="733" spans="1:22">
      <c r="A733" s="4"/>
      <c r="B733" s="4"/>
      <c r="C733" s="4"/>
      <c r="D733" s="4"/>
      <c r="E733" s="4"/>
      <c r="F733" s="4"/>
      <c r="G733" s="4"/>
      <c r="H733" s="16"/>
      <c r="I733" s="24"/>
      <c r="J733" s="25"/>
      <c r="K733" s="25"/>
      <c r="L733" s="28" t="s">
        <v>739</v>
      </c>
      <c r="M733" s="43">
        <v>4728</v>
      </c>
      <c r="N733" s="182">
        <f t="shared" si="145"/>
        <v>0</v>
      </c>
      <c r="O733" s="182"/>
      <c r="P733" s="182"/>
      <c r="Q733" s="160"/>
      <c r="R733" s="160"/>
      <c r="S733" s="345"/>
      <c r="T733" s="160"/>
      <c r="U733" s="160"/>
      <c r="V733" s="160"/>
    </row>
    <row r="734" spans="1:22">
      <c r="H734" s="16"/>
      <c r="I734" s="24"/>
      <c r="J734" s="25"/>
      <c r="K734" s="25"/>
      <c r="L734" s="29" t="s">
        <v>134</v>
      </c>
      <c r="M734" s="30">
        <v>4861</v>
      </c>
      <c r="N734" s="182">
        <f t="shared" si="145"/>
        <v>0</v>
      </c>
      <c r="O734" s="182"/>
      <c r="P734" s="182"/>
      <c r="Q734" s="160"/>
      <c r="R734" s="160"/>
      <c r="S734" s="345"/>
      <c r="T734" s="160"/>
      <c r="U734" s="160"/>
      <c r="V734" s="160"/>
    </row>
    <row r="735" spans="1:22" ht="40.5">
      <c r="A735" s="4"/>
      <c r="B735" s="4"/>
      <c r="C735" s="4"/>
      <c r="D735" s="4"/>
      <c r="E735" s="4"/>
      <c r="F735" s="4"/>
      <c r="G735" s="4"/>
      <c r="H735" s="44"/>
      <c r="I735" s="146"/>
      <c r="J735" s="147"/>
      <c r="K735" s="147"/>
      <c r="L735" s="26" t="s">
        <v>757</v>
      </c>
      <c r="M735" s="27"/>
      <c r="N735" s="196">
        <f>O735+P735</f>
        <v>0</v>
      </c>
      <c r="O735" s="196">
        <f>SUM(O736:O742)</f>
        <v>0</v>
      </c>
      <c r="P735" s="196">
        <f>SUM(P736:P742)</f>
        <v>0</v>
      </c>
      <c r="Q735" s="160"/>
      <c r="R735" s="160"/>
      <c r="S735" s="345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118</v>
      </c>
      <c r="M736" s="12">
        <v>4216</v>
      </c>
      <c r="N736" s="182">
        <f t="shared" si="145"/>
        <v>0</v>
      </c>
      <c r="O736" s="182"/>
      <c r="P736" s="182"/>
      <c r="Q736" s="160"/>
      <c r="R736" s="160"/>
      <c r="S736" s="345"/>
      <c r="T736" s="160"/>
      <c r="U736" s="160"/>
      <c r="V736" s="160"/>
    </row>
    <row r="737" spans="1:22">
      <c r="H737" s="16"/>
      <c r="I737" s="24"/>
      <c r="J737" s="25"/>
      <c r="K737" s="25"/>
      <c r="L737" s="28" t="s">
        <v>125</v>
      </c>
      <c r="M737" s="43">
        <v>4239</v>
      </c>
      <c r="N737" s="182">
        <f t="shared" si="145"/>
        <v>0</v>
      </c>
      <c r="O737" s="182"/>
      <c r="P737" s="182"/>
      <c r="Q737" s="160"/>
      <c r="R737" s="160"/>
      <c r="S737" s="345"/>
      <c r="T737" s="160"/>
      <c r="U737" s="160"/>
      <c r="V737" s="160"/>
    </row>
    <row r="738" spans="1:22" ht="25.5">
      <c r="H738" s="16"/>
      <c r="I738" s="24"/>
      <c r="J738" s="25"/>
      <c r="K738" s="25"/>
      <c r="L738" s="29" t="s">
        <v>142</v>
      </c>
      <c r="M738" s="12">
        <v>4251</v>
      </c>
      <c r="N738" s="182">
        <f t="shared" si="145"/>
        <v>0</v>
      </c>
      <c r="O738" s="182"/>
      <c r="P738" s="182"/>
      <c r="Q738" s="160"/>
      <c r="R738" s="160"/>
      <c r="S738" s="345"/>
      <c r="T738" s="160"/>
      <c r="U738" s="160"/>
      <c r="V738" s="160"/>
    </row>
    <row r="739" spans="1:22">
      <c r="A739" s="4"/>
      <c r="B739" s="4"/>
      <c r="C739" s="4"/>
      <c r="D739" s="4"/>
      <c r="E739" s="4"/>
      <c r="F739" s="4"/>
      <c r="G739" s="4"/>
      <c r="H739" s="16"/>
      <c r="I739" s="24"/>
      <c r="J739" s="25"/>
      <c r="K739" s="25"/>
      <c r="L739" s="28" t="s">
        <v>130</v>
      </c>
      <c r="M739" s="12">
        <v>4267</v>
      </c>
      <c r="N739" s="182">
        <f t="shared" ref="N739" si="150">O739+P739</f>
        <v>0</v>
      </c>
      <c r="O739" s="182"/>
      <c r="P739" s="182"/>
      <c r="Q739" s="160"/>
      <c r="R739" s="160"/>
      <c r="S739" s="345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31" t="s">
        <v>364</v>
      </c>
      <c r="M740" s="47">
        <v>4269</v>
      </c>
      <c r="N740" s="182">
        <f t="shared" si="145"/>
        <v>0</v>
      </c>
      <c r="O740" s="182"/>
      <c r="P740" s="182"/>
      <c r="Q740" s="160"/>
      <c r="R740" s="160"/>
      <c r="S740" s="345"/>
      <c r="T740" s="160"/>
      <c r="U740" s="160"/>
      <c r="V740" s="160"/>
    </row>
    <row r="741" spans="1:22">
      <c r="H741" s="16"/>
      <c r="I741" s="24"/>
      <c r="J741" s="25"/>
      <c r="K741" s="25"/>
      <c r="L741" s="28" t="s">
        <v>348</v>
      </c>
      <c r="M741" s="11">
        <v>4729</v>
      </c>
      <c r="N741" s="182">
        <f t="shared" si="145"/>
        <v>0</v>
      </c>
      <c r="O741" s="182"/>
      <c r="P741" s="182"/>
      <c r="Q741" s="160"/>
      <c r="R741" s="160"/>
      <c r="S741" s="345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16"/>
      <c r="I742" s="24"/>
      <c r="J742" s="25"/>
      <c r="K742" s="25"/>
      <c r="L742" s="29" t="s">
        <v>134</v>
      </c>
      <c r="M742" s="30">
        <v>4861</v>
      </c>
      <c r="N742" s="182">
        <f t="shared" si="145"/>
        <v>0</v>
      </c>
      <c r="O742" s="182"/>
      <c r="P742" s="182"/>
      <c r="Q742" s="160"/>
      <c r="R742" s="160"/>
      <c r="S742" s="345"/>
      <c r="T742" s="160"/>
      <c r="U742" s="160"/>
      <c r="V742" s="160"/>
    </row>
    <row r="743" spans="1:22" ht="46.5" customHeight="1">
      <c r="A743" s="4"/>
      <c r="B743" s="4"/>
      <c r="C743" s="4"/>
      <c r="D743" s="4"/>
      <c r="E743" s="4"/>
      <c r="F743" s="4"/>
      <c r="G743" s="4"/>
      <c r="H743" s="44"/>
      <c r="I743" s="146"/>
      <c r="J743" s="147"/>
      <c r="K743" s="147"/>
      <c r="L743" s="26" t="s">
        <v>766</v>
      </c>
      <c r="M743" s="27"/>
      <c r="N743" s="196">
        <f>SUM(N744:N748)</f>
        <v>0</v>
      </c>
      <c r="O743" s="196">
        <f>SUM(O744:O748)</f>
        <v>0</v>
      </c>
      <c r="P743" s="196">
        <f>SUM(P744:P748)</f>
        <v>0</v>
      </c>
      <c r="Q743" s="160"/>
      <c r="R743" s="160"/>
      <c r="S743" s="345"/>
      <c r="T743" s="160"/>
      <c r="U743" s="160"/>
      <c r="V743" s="160"/>
    </row>
    <row r="744" spans="1:22" ht="19.5" customHeight="1">
      <c r="A744" s="4"/>
      <c r="B744" s="4"/>
      <c r="C744" s="4"/>
      <c r="D744" s="4"/>
      <c r="E744" s="4"/>
      <c r="F744" s="4"/>
      <c r="G744" s="4"/>
      <c r="H744" s="16"/>
      <c r="I744" s="24"/>
      <c r="J744" s="25"/>
      <c r="K744" s="25"/>
      <c r="L744" s="29" t="s">
        <v>142</v>
      </c>
      <c r="M744" s="12">
        <v>4251</v>
      </c>
      <c r="N744" s="182">
        <f t="shared" si="145"/>
        <v>0</v>
      </c>
      <c r="O744" s="182"/>
      <c r="P744" s="182">
        <v>0</v>
      </c>
      <c r="Q744" s="160"/>
      <c r="R744" s="160"/>
      <c r="S744" s="345"/>
      <c r="T744" s="160"/>
      <c r="U744" s="160"/>
      <c r="V744" s="160"/>
    </row>
    <row r="745" spans="1:22">
      <c r="A745" s="4"/>
      <c r="B745" s="4"/>
      <c r="C745" s="4"/>
      <c r="D745" s="4"/>
      <c r="E745" s="4"/>
      <c r="F745" s="4"/>
      <c r="G745" s="4"/>
      <c r="H745" s="16"/>
      <c r="I745" s="24"/>
      <c r="J745" s="25"/>
      <c r="K745" s="25"/>
      <c r="L745" s="28" t="s">
        <v>130</v>
      </c>
      <c r="M745" s="12">
        <v>4267</v>
      </c>
      <c r="N745" s="182">
        <f t="shared" ref="N745" si="151">O745+P745</f>
        <v>0</v>
      </c>
      <c r="O745" s="182"/>
      <c r="P745" s="182"/>
      <c r="Q745" s="160"/>
      <c r="R745" s="160"/>
      <c r="S745" s="345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16"/>
      <c r="I746" s="24"/>
      <c r="J746" s="25"/>
      <c r="K746" s="25"/>
      <c r="L746" s="28" t="s">
        <v>348</v>
      </c>
      <c r="M746" s="11">
        <v>4729</v>
      </c>
      <c r="N746" s="182">
        <f t="shared" ref="N746:N748" si="152">O746+P746</f>
        <v>0</v>
      </c>
      <c r="O746" s="182"/>
      <c r="P746" s="182"/>
      <c r="Q746" s="160"/>
      <c r="R746" s="160"/>
      <c r="S746" s="345"/>
      <c r="T746" s="160"/>
      <c r="U746" s="160"/>
      <c r="V746" s="160"/>
    </row>
    <row r="747" spans="1:22">
      <c r="A747" s="4"/>
      <c r="B747" s="4"/>
      <c r="C747" s="4"/>
      <c r="D747" s="4"/>
      <c r="E747" s="4"/>
      <c r="F747" s="4"/>
      <c r="G747" s="4"/>
      <c r="H747" s="16"/>
      <c r="I747" s="24"/>
      <c r="J747" s="25"/>
      <c r="K747" s="25"/>
      <c r="L747" s="29" t="s">
        <v>134</v>
      </c>
      <c r="M747" s="30">
        <v>4861</v>
      </c>
      <c r="N747" s="182">
        <f t="shared" si="152"/>
        <v>0</v>
      </c>
      <c r="O747" s="182"/>
      <c r="P747" s="182"/>
      <c r="Q747" s="160"/>
      <c r="R747" s="160"/>
      <c r="S747" s="345"/>
      <c r="T747" s="160"/>
      <c r="U747" s="160"/>
      <c r="V747" s="160"/>
    </row>
    <row r="748" spans="1:22">
      <c r="A748" s="4"/>
      <c r="B748" s="4"/>
      <c r="C748" s="4"/>
      <c r="D748" s="4"/>
      <c r="E748" s="4"/>
      <c r="F748" s="4"/>
      <c r="G748" s="4"/>
      <c r="H748" s="16"/>
      <c r="I748" s="24"/>
      <c r="J748" s="25"/>
      <c r="K748" s="25"/>
      <c r="L748" s="29" t="s">
        <v>268</v>
      </c>
      <c r="M748" s="43">
        <v>5129</v>
      </c>
      <c r="N748" s="182">
        <f t="shared" si="152"/>
        <v>0</v>
      </c>
      <c r="O748" s="182"/>
      <c r="P748" s="182"/>
      <c r="Q748" s="160"/>
      <c r="R748" s="160"/>
      <c r="S748" s="345"/>
      <c r="T748" s="160"/>
      <c r="U748" s="160"/>
      <c r="V748" s="160"/>
    </row>
    <row r="749" spans="1:22" ht="46.5" customHeight="1">
      <c r="A749" s="4"/>
      <c r="B749" s="4"/>
      <c r="C749" s="4"/>
      <c r="D749" s="4"/>
      <c r="E749" s="4"/>
      <c r="F749" s="4"/>
      <c r="G749" s="4"/>
      <c r="H749" s="44"/>
      <c r="I749" s="146"/>
      <c r="J749" s="147"/>
      <c r="K749" s="147"/>
      <c r="L749" s="350" t="s">
        <v>844</v>
      </c>
      <c r="M749" s="27"/>
      <c r="N749" s="196">
        <f>SUM(N750)</f>
        <v>0</v>
      </c>
      <c r="O749" s="196">
        <f t="shared" ref="O749:P749" si="153">SUM(O750)</f>
        <v>0</v>
      </c>
      <c r="P749" s="196">
        <f t="shared" si="153"/>
        <v>0</v>
      </c>
      <c r="Q749" s="160"/>
      <c r="R749" s="160"/>
      <c r="S749" s="345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16"/>
      <c r="I750" s="24"/>
      <c r="J750" s="25"/>
      <c r="K750" s="25"/>
      <c r="L750" s="29" t="s">
        <v>790</v>
      </c>
      <c r="M750" s="12">
        <v>4239</v>
      </c>
      <c r="N750" s="182">
        <f t="shared" ref="N750" si="154">O750+P750</f>
        <v>0</v>
      </c>
      <c r="O750" s="182"/>
      <c r="P750" s="182">
        <v>0</v>
      </c>
      <c r="Q750" s="160"/>
      <c r="R750" s="160"/>
      <c r="S750" s="345"/>
      <c r="T750" s="160"/>
      <c r="U750" s="160"/>
      <c r="V750" s="160"/>
    </row>
    <row r="751" spans="1:22" ht="27">
      <c r="H751" s="164">
        <v>3090</v>
      </c>
      <c r="I751" s="165" t="s">
        <v>189</v>
      </c>
      <c r="J751" s="166">
        <v>9</v>
      </c>
      <c r="K751" s="166">
        <v>0</v>
      </c>
      <c r="L751" s="167" t="s">
        <v>351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5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5"/>
      <c r="T752" s="160"/>
      <c r="U752" s="160"/>
      <c r="V752" s="160"/>
    </row>
    <row r="753" spans="1:22" ht="25.5">
      <c r="H753" s="150" t="s">
        <v>354</v>
      </c>
      <c r="I753" s="151" t="s">
        <v>189</v>
      </c>
      <c r="J753" s="152">
        <v>9</v>
      </c>
      <c r="K753" s="152">
        <v>2</v>
      </c>
      <c r="L753" s="153" t="s">
        <v>355</v>
      </c>
      <c r="M753" s="154"/>
      <c r="N753" s="191">
        <f>+N755+N757</f>
        <v>0</v>
      </c>
      <c r="O753" s="191">
        <f>+O755+O757</f>
        <v>0</v>
      </c>
      <c r="P753" s="191">
        <f>+P755+P757</f>
        <v>0</v>
      </c>
      <c r="Q753" s="160"/>
      <c r="R753" s="160"/>
      <c r="S753" s="345"/>
      <c r="T753" s="160"/>
      <c r="U753" s="160"/>
      <c r="V753" s="160"/>
    </row>
    <row r="754" spans="1:22">
      <c r="A754" s="4"/>
      <c r="B754" s="4"/>
      <c r="C754" s="4"/>
      <c r="D754" s="4"/>
      <c r="E754" s="4"/>
      <c r="F754" s="4"/>
      <c r="G754" s="4"/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5"/>
      <c r="T754" s="160"/>
      <c r="U754" s="160"/>
      <c r="V754" s="160"/>
    </row>
    <row r="755" spans="1:22" ht="40.5">
      <c r="H755" s="44"/>
      <c r="I755" s="146"/>
      <c r="J755" s="147"/>
      <c r="K755" s="147"/>
      <c r="L755" s="26" t="s">
        <v>356</v>
      </c>
      <c r="M755" s="27"/>
      <c r="N755" s="196">
        <f>O755+P755</f>
        <v>0</v>
      </c>
      <c r="O755" s="196">
        <f>SUM(O756)</f>
        <v>0</v>
      </c>
      <c r="P755" s="196">
        <f>SUM(P756)</f>
        <v>0</v>
      </c>
      <c r="Q755" s="160"/>
      <c r="R755" s="160"/>
      <c r="S755" s="345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8" t="s">
        <v>348</v>
      </c>
      <c r="M756" s="11">
        <v>4729</v>
      </c>
      <c r="N756" s="182">
        <f t="shared" ref="N756:N758" si="155">O756+P756</f>
        <v>0</v>
      </c>
      <c r="O756" s="309"/>
      <c r="P756" s="309"/>
      <c r="Q756" s="160"/>
      <c r="R756" s="160"/>
      <c r="S756" s="345"/>
      <c r="T756" s="160"/>
      <c r="U756" s="160"/>
      <c r="V756" s="160"/>
    </row>
    <row r="757" spans="1:22">
      <c r="H757" s="44"/>
      <c r="I757" s="146"/>
      <c r="J757" s="147"/>
      <c r="K757" s="147"/>
      <c r="L757" s="26" t="s">
        <v>357</v>
      </c>
      <c r="M757" s="27"/>
      <c r="N757" s="196">
        <f>O757+P757</f>
        <v>0</v>
      </c>
      <c r="O757" s="196">
        <f>SUM(O758)</f>
        <v>0</v>
      </c>
      <c r="P757" s="196">
        <f>SUM(P758)</f>
        <v>0</v>
      </c>
      <c r="Q757" s="160"/>
      <c r="R757" s="160"/>
      <c r="S757" s="345"/>
      <c r="T757" s="160"/>
      <c r="U757" s="160"/>
      <c r="V757" s="160"/>
    </row>
    <row r="758" spans="1:22" ht="16.5">
      <c r="A758" s="4"/>
      <c r="B758" s="4"/>
      <c r="C758" s="4"/>
      <c r="D758" s="4"/>
      <c r="E758" s="4"/>
      <c r="F758" s="4"/>
      <c r="G758" s="4"/>
      <c r="H758" s="24"/>
      <c r="I758" s="24"/>
      <c r="J758" s="25"/>
      <c r="K758" s="25"/>
      <c r="L758" s="28" t="s">
        <v>117</v>
      </c>
      <c r="M758" s="11">
        <v>4215</v>
      </c>
      <c r="N758" s="182">
        <f t="shared" si="155"/>
        <v>0</v>
      </c>
      <c r="O758" s="338"/>
      <c r="P758" s="338"/>
      <c r="Q758" s="160"/>
      <c r="R758" s="160"/>
      <c r="S758" s="345"/>
      <c r="T758" s="160"/>
      <c r="U758" s="160"/>
      <c r="V758" s="160"/>
    </row>
    <row r="759" spans="1:22" ht="28.5">
      <c r="H759" s="179">
        <v>3100</v>
      </c>
      <c r="I759" s="211" t="s">
        <v>104</v>
      </c>
      <c r="J759" s="212">
        <v>0</v>
      </c>
      <c r="K759" s="212">
        <v>0</v>
      </c>
      <c r="L759" s="161" t="s">
        <v>358</v>
      </c>
      <c r="M759" s="173"/>
      <c r="N759" s="162">
        <f>+N761</f>
        <v>0</v>
      </c>
      <c r="O759" s="162">
        <f>+O761</f>
        <v>0</v>
      </c>
      <c r="P759" s="162">
        <f>+P761</f>
        <v>0</v>
      </c>
      <c r="Q759" s="160"/>
      <c r="R759" s="160"/>
      <c r="S759" s="345"/>
      <c r="T759" s="160"/>
      <c r="U759" s="160"/>
      <c r="V759" s="160"/>
    </row>
    <row r="760" spans="1:22">
      <c r="A760" s="4"/>
      <c r="B760" s="4"/>
      <c r="C760" s="4"/>
      <c r="D760" s="4"/>
      <c r="E760" s="4"/>
      <c r="F760" s="4"/>
      <c r="G760" s="4"/>
      <c r="H760" s="24"/>
      <c r="I760" s="17"/>
      <c r="J760" s="18"/>
      <c r="K760" s="18"/>
      <c r="L760" s="29" t="s">
        <v>108</v>
      </c>
      <c r="M760" s="30"/>
      <c r="N760" s="149"/>
      <c r="O760" s="149"/>
      <c r="P760" s="149"/>
      <c r="Q760" s="160"/>
      <c r="R760" s="160"/>
      <c r="S760" s="345"/>
      <c r="T760" s="160"/>
      <c r="U760" s="160"/>
      <c r="V760" s="160"/>
    </row>
    <row r="761" spans="1:22">
      <c r="H761" s="164">
        <v>3110</v>
      </c>
      <c r="I761" s="165" t="s">
        <v>104</v>
      </c>
      <c r="J761" s="166">
        <v>1</v>
      </c>
      <c r="K761" s="166">
        <v>0</v>
      </c>
      <c r="L761" s="167" t="s">
        <v>365</v>
      </c>
      <c r="M761" s="175"/>
      <c r="N761" s="187">
        <f>+N763</f>
        <v>0</v>
      </c>
      <c r="O761" s="187">
        <f>+O763</f>
        <v>0</v>
      </c>
      <c r="P761" s="187">
        <f>+P763</f>
        <v>0</v>
      </c>
      <c r="Q761" s="160"/>
      <c r="R761" s="160"/>
      <c r="S761" s="345"/>
      <c r="T761" s="160"/>
      <c r="U761" s="160"/>
      <c r="V761" s="160"/>
    </row>
    <row r="762" spans="1:22">
      <c r="A762" s="4"/>
      <c r="B762" s="4"/>
      <c r="C762" s="4"/>
      <c r="D762" s="4"/>
      <c r="E762" s="4"/>
      <c r="F762" s="4"/>
      <c r="G762" s="4"/>
      <c r="H762" s="24"/>
      <c r="I762" s="17"/>
      <c r="J762" s="18"/>
      <c r="K762" s="18"/>
      <c r="L762" s="29" t="s">
        <v>110</v>
      </c>
      <c r="M762" s="30"/>
      <c r="N762" s="189"/>
      <c r="O762" s="189"/>
      <c r="P762" s="189"/>
      <c r="Q762" s="160"/>
      <c r="R762" s="160"/>
      <c r="S762" s="345"/>
      <c r="T762" s="160"/>
      <c r="U762" s="160"/>
      <c r="V762" s="160"/>
    </row>
    <row r="763" spans="1:22">
      <c r="A763" s="4"/>
      <c r="B763" s="4"/>
      <c r="C763" s="4"/>
      <c r="D763" s="4"/>
      <c r="E763" s="4"/>
      <c r="F763" s="4"/>
      <c r="G763" s="4"/>
      <c r="H763" s="150">
        <v>3112</v>
      </c>
      <c r="I763" s="151" t="s">
        <v>104</v>
      </c>
      <c r="J763" s="152">
        <v>1</v>
      </c>
      <c r="K763" s="152">
        <v>2</v>
      </c>
      <c r="L763" s="153" t="s">
        <v>359</v>
      </c>
      <c r="M763" s="154"/>
      <c r="N763" s="191">
        <f>O763+P763-O767</f>
        <v>0</v>
      </c>
      <c r="O763" s="191">
        <f>O765+O766+O767</f>
        <v>0</v>
      </c>
      <c r="P763" s="191">
        <f>P765+P766+P767</f>
        <v>0</v>
      </c>
      <c r="Q763" s="160"/>
      <c r="R763" s="160"/>
      <c r="S763" s="345"/>
      <c r="T763" s="160"/>
      <c r="U763" s="160"/>
      <c r="V763" s="160"/>
    </row>
    <row r="764" spans="1:22">
      <c r="H764" s="24"/>
      <c r="I764" s="24"/>
      <c r="J764" s="25"/>
      <c r="K764" s="25"/>
      <c r="L764" s="29" t="s">
        <v>108</v>
      </c>
      <c r="M764" s="30"/>
      <c r="N764" s="189"/>
      <c r="O764" s="189"/>
      <c r="P764" s="189"/>
      <c r="Q764" s="160"/>
      <c r="R764" s="160"/>
      <c r="S764" s="345"/>
      <c r="T764" s="160"/>
      <c r="U764" s="160"/>
      <c r="V764" s="160"/>
    </row>
    <row r="765" spans="1:22">
      <c r="H765" s="24"/>
      <c r="I765" s="24"/>
      <c r="J765" s="25"/>
      <c r="K765" s="25"/>
      <c r="L765" s="31" t="s">
        <v>167</v>
      </c>
      <c r="M765" s="32">
        <v>4639</v>
      </c>
      <c r="N765" s="182">
        <f t="shared" ref="N765:N766" si="156">O765+P765</f>
        <v>0</v>
      </c>
      <c r="O765" s="189"/>
      <c r="P765" s="189"/>
      <c r="Q765" s="160"/>
      <c r="R765" s="160"/>
      <c r="S765" s="345"/>
      <c r="T765" s="160"/>
      <c r="U765" s="160"/>
      <c r="V765" s="160"/>
    </row>
    <row r="766" spans="1:22">
      <c r="A766" s="4"/>
      <c r="B766" s="4"/>
      <c r="C766" s="4"/>
      <c r="D766" s="4"/>
      <c r="E766" s="4"/>
      <c r="F766" s="4"/>
      <c r="G766" s="4"/>
      <c r="H766" s="24"/>
      <c r="I766" s="24"/>
      <c r="J766" s="25"/>
      <c r="K766" s="25"/>
      <c r="L766" s="29" t="s">
        <v>360</v>
      </c>
      <c r="M766" s="30">
        <v>4891</v>
      </c>
      <c r="N766" s="182">
        <f t="shared" si="156"/>
        <v>0</v>
      </c>
      <c r="O766" s="312"/>
      <c r="P766" s="312">
        <v>0</v>
      </c>
      <c r="Q766" s="160"/>
      <c r="R766" s="160"/>
      <c r="S766" s="345"/>
      <c r="T766" s="160"/>
      <c r="U766" s="160"/>
      <c r="V766" s="160"/>
    </row>
    <row r="767" spans="1:22">
      <c r="A767" s="4"/>
      <c r="B767" s="4"/>
      <c r="C767" s="4"/>
      <c r="D767" s="4"/>
      <c r="E767" s="4"/>
      <c r="F767" s="4"/>
      <c r="G767" s="4"/>
      <c r="H767" s="36"/>
      <c r="I767" s="193"/>
      <c r="J767" s="194"/>
      <c r="K767" s="195"/>
      <c r="L767" s="28" t="s">
        <v>362</v>
      </c>
      <c r="M767" s="11" t="s">
        <v>361</v>
      </c>
      <c r="N767" s="182"/>
      <c r="O767" s="182"/>
      <c r="P767" s="182"/>
      <c r="Q767" s="160"/>
      <c r="R767" s="160"/>
      <c r="S767" s="345"/>
      <c r="T767" s="160"/>
      <c r="U767" s="160"/>
      <c r="V767" s="160"/>
    </row>
    <row r="769" spans="12:12" s="4" customFormat="1">
      <c r="L769" s="37"/>
    </row>
    <row r="771" spans="12:12" s="4" customFormat="1">
      <c r="L771" s="37"/>
    </row>
    <row r="772" spans="12:12" s="4" customFormat="1">
      <c r="L772" s="37"/>
    </row>
    <row r="773" spans="12:12" s="4" customFormat="1">
      <c r="L773" s="37"/>
    </row>
    <row r="774" spans="12:12" s="4" customFormat="1">
      <c r="L774" s="37"/>
    </row>
    <row r="775" spans="12:12" s="4" customFormat="1">
      <c r="L775" s="37"/>
    </row>
    <row r="776" spans="12:12" s="4" customFormat="1">
      <c r="L776" s="37"/>
    </row>
    <row r="777" spans="12:12" s="4" customFormat="1">
      <c r="L777" s="37"/>
    </row>
    <row r="779" spans="12:12" s="4" customFormat="1">
      <c r="L779" s="37"/>
    </row>
    <row r="781" spans="12:12" s="4" customFormat="1">
      <c r="L781" s="37"/>
    </row>
    <row r="783" spans="12:12" s="4" customFormat="1">
      <c r="L783" s="37"/>
    </row>
    <row r="785" spans="12:12" s="4" customFormat="1">
      <c r="L785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4" spans="12:12" s="4" customFormat="1">
      <c r="L794" s="37"/>
    </row>
    <row r="796" spans="12:12" s="4" customFormat="1">
      <c r="L796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3" spans="12:12" s="4" customFormat="1">
      <c r="L803" s="37"/>
    </row>
    <row r="805" spans="12:12" s="4" customFormat="1">
      <c r="L805" s="37"/>
    </row>
    <row r="806" spans="12:12" s="4" customFormat="1">
      <c r="L806" s="37"/>
    </row>
    <row r="808" spans="12:12" s="4" customFormat="1">
      <c r="L808" s="37"/>
    </row>
    <row r="809" spans="12:12" s="4" customFormat="1">
      <c r="L809" s="37"/>
    </row>
    <row r="810" spans="12:12" s="4" customFormat="1">
      <c r="L810" s="37"/>
    </row>
    <row r="811" spans="12:12" s="4" customFormat="1">
      <c r="L811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5" spans="12:12" s="4" customFormat="1">
      <c r="L825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4" spans="12:12" s="4" customFormat="1">
      <c r="L834" s="37"/>
    </row>
    <row r="836" spans="12:12" s="4" customFormat="1">
      <c r="L836" s="37"/>
    </row>
    <row r="838" spans="12:12" s="4" customFormat="1">
      <c r="L838" s="37"/>
    </row>
    <row r="840" spans="12:12" s="4" customFormat="1">
      <c r="L840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7" spans="12:12" s="4" customFormat="1">
      <c r="L847" s="37"/>
    </row>
    <row r="849" spans="12:12" s="4" customFormat="1">
      <c r="L849" s="37"/>
    </row>
    <row r="851" spans="12:12" s="4" customFormat="1">
      <c r="L851" s="37"/>
    </row>
    <row r="853" spans="12:12" s="4" customFormat="1">
      <c r="L853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89" spans="12:12" s="4" customFormat="1">
      <c r="L889" s="37"/>
    </row>
    <row r="890" spans="12:12" s="4" customFormat="1">
      <c r="L890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899" spans="12:12" s="4" customFormat="1">
      <c r="L899" s="37"/>
    </row>
    <row r="900" spans="12:12" s="4" customFormat="1">
      <c r="L900" s="37"/>
    </row>
    <row r="902" spans="12:12" s="4" customFormat="1">
      <c r="L902" s="37"/>
    </row>
    <row r="904" spans="12:12" s="4" customFormat="1">
      <c r="L904" s="37"/>
    </row>
    <row r="906" spans="12:12" s="4" customFormat="1">
      <c r="L906" s="37"/>
    </row>
    <row r="908" spans="12:12" s="4" customFormat="1">
      <c r="L908" s="37"/>
    </row>
    <row r="909" spans="12:12" s="4" customFormat="1">
      <c r="L909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0" spans="12:12" s="4" customFormat="1">
      <c r="L920" s="37"/>
    </row>
    <row r="921" spans="12:12" s="4" customFormat="1">
      <c r="L921" s="37"/>
    </row>
    <row r="922" spans="12:12" s="4" customFormat="1">
      <c r="L922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7" spans="12:12" s="4" customFormat="1">
      <c r="L927" s="37"/>
    </row>
    <row r="929" spans="12:12" s="4" customFormat="1">
      <c r="L929" s="37"/>
    </row>
    <row r="931" spans="12:12" s="4" customFormat="1">
      <c r="L931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3" spans="12:12" s="4" customFormat="1">
      <c r="L943" s="37"/>
    </row>
    <row r="944" spans="12:12" s="4" customFormat="1">
      <c r="L944" s="37"/>
    </row>
    <row r="945" spans="12:12" s="4" customFormat="1">
      <c r="L945" s="37"/>
    </row>
    <row r="946" spans="12:12" s="4" customFormat="1">
      <c r="L946" s="37"/>
    </row>
    <row r="947" spans="12:12" s="4" customFormat="1">
      <c r="L947" s="37"/>
    </row>
    <row r="948" spans="12:12" s="4" customFormat="1">
      <c r="L948" s="37"/>
    </row>
    <row r="949" spans="12:12" s="4" customFormat="1">
      <c r="L949" s="37"/>
    </row>
    <row r="950" spans="12:12" s="4" customFormat="1">
      <c r="L950" s="37"/>
    </row>
    <row r="952" spans="12:12" s="4" customFormat="1">
      <c r="L952" s="37"/>
    </row>
    <row r="954" spans="12:12" s="4" customFormat="1">
      <c r="L954" s="37"/>
    </row>
    <row r="956" spans="12:12" s="4" customFormat="1">
      <c r="L956" s="37"/>
    </row>
    <row r="957" spans="12:12" s="4" customFormat="1">
      <c r="L957" s="37"/>
    </row>
    <row r="959" spans="12:12" s="4" customFormat="1">
      <c r="L959" s="37"/>
    </row>
    <row r="961" spans="12:12" s="4" customFormat="1">
      <c r="L961" s="37"/>
    </row>
    <row r="963" spans="12:12" s="4" customFormat="1">
      <c r="L963" s="37"/>
    </row>
    <row r="964" spans="12:12" s="4" customFormat="1">
      <c r="L964" s="37"/>
    </row>
    <row r="965" spans="12:12" s="4" customFormat="1">
      <c r="L965" s="37"/>
    </row>
    <row r="966" spans="12:12" s="4" customFormat="1">
      <c r="L966" s="37"/>
    </row>
    <row r="967" spans="12:12" s="4" customFormat="1">
      <c r="L967" s="37"/>
    </row>
    <row r="968" spans="12:12" s="4" customFormat="1">
      <c r="L968" s="37"/>
    </row>
    <row r="970" spans="12:12" s="4" customFormat="1">
      <c r="L970" s="37"/>
    </row>
    <row r="972" spans="12:12" s="4" customFormat="1">
      <c r="L972" s="37"/>
    </row>
    <row r="974" spans="12:12" s="4" customFormat="1">
      <c r="L974" s="37"/>
    </row>
    <row r="975" spans="12:12" s="4" customFormat="1">
      <c r="L975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2" spans="12:12" s="4" customFormat="1">
      <c r="L982" s="37"/>
    </row>
    <row r="984" spans="12:12" s="4" customFormat="1">
      <c r="L984" s="37"/>
    </row>
    <row r="985" spans="12:12" s="4" customFormat="1">
      <c r="L985" s="37"/>
    </row>
    <row r="986" spans="12:12" s="4" customFormat="1">
      <c r="L986" s="37"/>
    </row>
    <row r="988" spans="12:12" s="4" customFormat="1">
      <c r="L988" s="37"/>
    </row>
    <row r="989" spans="12:12" s="4" customFormat="1">
      <c r="L989" s="37"/>
    </row>
    <row r="991" spans="12:12" s="4" customFormat="1">
      <c r="L991" s="37"/>
    </row>
    <row r="993" spans="12:12" s="4" customFormat="1">
      <c r="L993" s="37"/>
    </row>
    <row r="995" spans="12:12" s="4" customFormat="1">
      <c r="L995" s="37"/>
    </row>
    <row r="996" spans="12:12" s="4" customFormat="1">
      <c r="L996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4" spans="12:12" s="4" customFormat="1">
      <c r="L1004" s="37"/>
    </row>
    <row r="1005" spans="12:12" s="4" customFormat="1">
      <c r="L1005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1" spans="12:12" s="4" customFormat="1">
      <c r="L1011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6" spans="12:12" s="4" customFormat="1">
      <c r="L1026" s="37"/>
    </row>
    <row r="1028" spans="12:12" s="4" customFormat="1">
      <c r="L1028" s="37"/>
    </row>
    <row r="1030" spans="12:12" s="4" customFormat="1">
      <c r="L1030" s="37"/>
    </row>
    <row r="1032" spans="12:12" s="4" customFormat="1">
      <c r="L1032" s="37"/>
    </row>
    <row r="1033" spans="12:12" s="4" customFormat="1">
      <c r="L1033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0" spans="12:12" s="4" customFormat="1">
      <c r="L1040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7" spans="12:12" s="4" customFormat="1">
      <c r="L1047" s="37"/>
    </row>
    <row r="1049" spans="12:12" s="4" customFormat="1">
      <c r="L1049" s="37"/>
    </row>
    <row r="1050" spans="12:12" s="4" customFormat="1">
      <c r="L1050" s="37"/>
    </row>
    <row r="1051" spans="12:12" s="4" customFormat="1">
      <c r="L1051" s="37"/>
    </row>
    <row r="1053" spans="12:12" s="4" customFormat="1">
      <c r="L1053" s="37"/>
    </row>
    <row r="1054" spans="12:12" s="4" customFormat="1">
      <c r="L1054" s="37"/>
    </row>
    <row r="1056" spans="12:12" s="4" customFormat="1">
      <c r="L1056" s="37"/>
    </row>
    <row r="1057" spans="12:12" s="4" customFormat="1">
      <c r="L1057" s="37"/>
    </row>
    <row r="1058" spans="12:12" s="4" customFormat="1">
      <c r="L1058" s="37"/>
    </row>
    <row r="1060" spans="12:12" s="4" customFormat="1">
      <c r="L1060" s="37"/>
    </row>
    <row r="1062" spans="12:12" s="4" customFormat="1">
      <c r="L1062" s="37"/>
    </row>
    <row r="1064" spans="12:12" s="4" customFormat="1">
      <c r="L1064" s="37"/>
    </row>
    <row r="1066" spans="12:12" s="4" customFormat="1">
      <c r="L1066" s="37"/>
    </row>
    <row r="1067" spans="12:12" s="4" customFormat="1">
      <c r="L1067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3" spans="12:12" s="4" customFormat="1">
      <c r="L1073" s="37"/>
    </row>
    <row r="1074" spans="12:12" s="4" customFormat="1">
      <c r="L1074" s="37"/>
    </row>
    <row r="1076" spans="12:12" s="4" customFormat="1">
      <c r="L1076" s="37"/>
    </row>
    <row r="1077" spans="12:12" s="4" customFormat="1">
      <c r="L1077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5" spans="12:12" s="4" customFormat="1">
      <c r="L1095" s="37"/>
    </row>
    <row r="1097" spans="12:12" s="4" customFormat="1">
      <c r="L1097" s="37"/>
    </row>
    <row r="1098" spans="12:12" s="4" customFormat="1">
      <c r="L1098" s="37"/>
    </row>
    <row r="1100" spans="12:12" s="4" customFormat="1">
      <c r="L1100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7" spans="12:12" s="4" customFormat="1">
      <c r="L1107" s="37"/>
    </row>
    <row r="1108" spans="12:12" s="4" customFormat="1">
      <c r="L1108" s="37"/>
    </row>
    <row r="1109" spans="12:12" s="4" customFormat="1">
      <c r="L1109" s="37"/>
    </row>
    <row r="1110" spans="12:12" s="4" customFormat="1">
      <c r="L1110" s="37"/>
    </row>
    <row r="1111" spans="12:12" s="4" customFormat="1">
      <c r="L1111" s="37"/>
    </row>
    <row r="1112" spans="12:12" s="4" customFormat="1">
      <c r="L1112" s="37"/>
    </row>
    <row r="1114" spans="12:12" s="4" customFormat="1">
      <c r="L1114" s="37"/>
    </row>
    <row r="1116" spans="12:12" s="4" customFormat="1">
      <c r="L1116" s="37"/>
    </row>
    <row r="1118" spans="12:12" s="4" customFormat="1">
      <c r="L1118" s="37"/>
    </row>
    <row r="1120" spans="12:12" s="4" customFormat="1">
      <c r="L1120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9" spans="12:12" s="4" customFormat="1">
      <c r="L1129" s="37"/>
    </row>
    <row r="1131" spans="12:12" s="4" customFormat="1">
      <c r="L1131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8" spans="12:12" s="4" customFormat="1">
      <c r="L1138" s="37"/>
    </row>
    <row r="1140" spans="12:12" s="4" customFormat="1">
      <c r="L1140" s="37"/>
    </row>
    <row r="1141" spans="12:12" s="4" customFormat="1">
      <c r="L1141" s="37"/>
    </row>
    <row r="1143" spans="12:12" s="4" customFormat="1">
      <c r="L1143" s="37"/>
    </row>
    <row r="1144" spans="12:12" s="4" customFormat="1">
      <c r="L1144" s="37"/>
    </row>
    <row r="1145" spans="12:12" s="4" customFormat="1">
      <c r="L1145" s="37"/>
    </row>
    <row r="1146" spans="12:12" s="4" customFormat="1">
      <c r="L1146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0" spans="12:12" s="4" customFormat="1">
      <c r="L1160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9" spans="12:12" s="4" customFormat="1">
      <c r="L1169" s="37"/>
    </row>
    <row r="1171" spans="12:12" s="4" customFormat="1">
      <c r="L1171" s="37"/>
    </row>
    <row r="1173" spans="12:12" s="4" customFormat="1">
      <c r="L1173" s="37"/>
    </row>
    <row r="1175" spans="12:12" s="4" customFormat="1">
      <c r="L1175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2" spans="12:12" s="4" customFormat="1">
      <c r="L1182" s="37"/>
    </row>
    <row r="1184" spans="12:12" s="4" customFormat="1">
      <c r="L1184" s="37"/>
    </row>
    <row r="1186" spans="12:12" s="4" customFormat="1">
      <c r="L1186" s="37"/>
    </row>
    <row r="1188" spans="12:12" s="4" customFormat="1">
      <c r="L1188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4" spans="12:12" s="4" customFormat="1">
      <c r="L1224" s="37"/>
    </row>
    <row r="1225" spans="12:12" s="4" customFormat="1">
      <c r="L1225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4" spans="12:12" s="4" customFormat="1">
      <c r="L1234" s="37"/>
    </row>
    <row r="1235" spans="12:12" s="4" customFormat="1">
      <c r="L1235" s="37"/>
    </row>
    <row r="1237" spans="12:12" s="4" customFormat="1">
      <c r="L1237" s="37"/>
    </row>
    <row r="1239" spans="12:12" s="4" customFormat="1">
      <c r="L1239" s="37"/>
    </row>
    <row r="1241" spans="12:12" s="4" customFormat="1">
      <c r="L1241" s="37"/>
    </row>
    <row r="1243" spans="12:12" s="4" customFormat="1">
      <c r="L1243" s="37"/>
    </row>
    <row r="1244" spans="12:12" s="4" customFormat="1">
      <c r="L1244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5" spans="12:12" s="4" customFormat="1">
      <c r="L1255" s="37"/>
    </row>
    <row r="1256" spans="12:12" s="4" customFormat="1">
      <c r="L1256" s="37"/>
    </row>
    <row r="1257" spans="12:12" s="4" customFormat="1">
      <c r="L1257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  <row r="1262" spans="12:12" s="4" customFormat="1">
      <c r="L1262" s="37"/>
    </row>
    <row r="1264" spans="12:12" s="4" customFormat="1">
      <c r="L1264" s="37"/>
    </row>
    <row r="1266" spans="12:12" s="4" customFormat="1">
      <c r="L1266" s="37"/>
    </row>
    <row r="1268" spans="12:12" s="4" customFormat="1">
      <c r="L1268" s="37"/>
    </row>
    <row r="1269" spans="12:12" s="4" customFormat="1">
      <c r="L1269" s="37"/>
    </row>
    <row r="1270" spans="12:12" s="4" customFormat="1">
      <c r="L1270" s="37"/>
    </row>
  </sheetData>
  <dataConsolidate/>
  <mergeCells count="20">
    <mergeCell ref="K1:M1"/>
    <mergeCell ref="K2:M2"/>
    <mergeCell ref="K3:M3"/>
    <mergeCell ref="N1:P1"/>
    <mergeCell ref="O9:P9"/>
    <mergeCell ref="N2:P2"/>
    <mergeCell ref="N3:P3"/>
    <mergeCell ref="N4:P4"/>
    <mergeCell ref="N5:P5"/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CP</vt:lpstr>
      <vt:lpstr>havelvac 3</vt:lpstr>
      <vt:lpstr>Hashvt</vt:lpstr>
      <vt:lpstr>havelvac 6 varchakan</vt:lpstr>
      <vt:lpstr>havelvac 1</vt:lpstr>
      <vt:lpstr>havelvac3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3'!Print_Area</vt:lpstr>
      <vt:lpstr>'havelvac 6 varchakan'!Print_Area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havelvac3!Print_Area</vt:lpstr>
      <vt:lpstr>'havelvac 1'!Print_Titles</vt:lpstr>
      <vt:lpstr>'havelvac 3'!Print_Titles</vt:lpstr>
      <vt:lpstr>'havelvac 6 varchakan'!Print_Titles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  <vt:lpstr>havelvac3!Print_Titles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Lusine Khazarian</cp:lastModifiedBy>
  <cp:lastPrinted>2025-09-09T11:03:38Z</cp:lastPrinted>
  <dcterms:created xsi:type="dcterms:W3CDTF">2016-09-08T08:35:47Z</dcterms:created>
  <dcterms:modified xsi:type="dcterms:W3CDTF">2025-09-15T12:44:07Z</dcterms:modified>
</cp:coreProperties>
</file>