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evik\Desktop\"/>
    </mc:Choice>
  </mc:AlternateContent>
  <xr:revisionPtr revIDLastSave="0" documentId="13_ncr:1_{D915EAE3-A768-48E5-83A7-30202EBB96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  <sheet name="Sheet2" sheetId="3" r:id="rId2"/>
    <sheet name="Sheet3" sheetId="4" r:id="rId3"/>
    <sheet name="Sheet4" sheetId="5" r:id="rId4"/>
    <sheet name="Sheet5" sheetId="6" r:id="rId5"/>
    <sheet name="Sheet6" sheetId="7" r:id="rId6"/>
  </sheets>
  <externalReferences>
    <externalReference r:id="rId7"/>
  </externalReferences>
  <definedNames>
    <definedName name="_xlnm.Print_Area" localSheetId="0">Sheet1!$A$5:$F$147</definedName>
    <definedName name="_xlnm.Print_Titles" localSheetId="0">Sheet1!$8:$11</definedName>
    <definedName name="_xlnm.Print_Titles" localSheetId="1">Sheet2!$9:$11</definedName>
    <definedName name="_xlnm.Print_Titles" localSheetId="2">Sheet3!$9:$11</definedName>
    <definedName name="_xlnm.Print_Titles" localSheetId="4">Sheet5!#REF!</definedName>
    <definedName name="_xlnm.Print_Titles" localSheetId="5">Sheet6!$9:$11</definedName>
  </definedNames>
  <calcPr calcId="191029"/>
</workbook>
</file>

<file path=xl/calcChain.xml><?xml version="1.0" encoding="utf-8"?>
<calcChain xmlns="http://schemas.openxmlformats.org/spreadsheetml/2006/main">
  <c r="D145" i="4" l="1"/>
  <c r="E143" i="4"/>
  <c r="D143" i="4" s="1"/>
  <c r="D142" i="4"/>
  <c r="D141" i="4"/>
  <c r="D140" i="4"/>
  <c r="D139" i="4"/>
  <c r="D138" i="4"/>
  <c r="E137" i="4"/>
  <c r="D137" i="4" s="1"/>
  <c r="D136" i="4"/>
  <c r="D135" i="4"/>
  <c r="E133" i="4"/>
  <c r="D133" i="4" s="1"/>
  <c r="D130" i="4"/>
  <c r="D129" i="4"/>
  <c r="D128" i="4"/>
  <c r="D127" i="4"/>
  <c r="D122" i="4"/>
  <c r="D121" i="4"/>
  <c r="D118" i="4"/>
  <c r="D117" i="4"/>
  <c r="D116" i="4"/>
  <c r="D115" i="4"/>
  <c r="E113" i="4"/>
  <c r="E111" i="4"/>
  <c r="D110" i="4"/>
  <c r="E109" i="4"/>
  <c r="D106" i="4"/>
  <c r="D105" i="4"/>
  <c r="E103" i="4"/>
  <c r="D103" i="4"/>
  <c r="D102" i="4"/>
  <c r="D101" i="4"/>
  <c r="D99" i="4"/>
  <c r="D96" i="4"/>
  <c r="E95" i="4"/>
  <c r="E93" i="4" s="1"/>
  <c r="D93" i="4" s="1"/>
  <c r="D92" i="4"/>
  <c r="D91" i="4"/>
  <c r="E89" i="4"/>
  <c r="D89" i="4"/>
  <c r="D86" i="4"/>
  <c r="D85" i="4"/>
  <c r="D84" i="4"/>
  <c r="E82" i="4"/>
  <c r="D82" i="4" s="1"/>
  <c r="D81" i="4"/>
  <c r="D80" i="4"/>
  <c r="E78" i="4"/>
  <c r="D78" i="4" s="1"/>
  <c r="D77" i="4"/>
  <c r="D76" i="4"/>
  <c r="E74" i="4"/>
  <c r="D74" i="4" s="1"/>
  <c r="D70" i="4"/>
  <c r="E69" i="4"/>
  <c r="E62" i="4" s="1"/>
  <c r="D62" i="4" s="1"/>
  <c r="D68" i="4"/>
  <c r="D67" i="4"/>
  <c r="D66" i="4"/>
  <c r="D65" i="4"/>
  <c r="D64" i="4"/>
  <c r="D63" i="4"/>
  <c r="D61" i="4"/>
  <c r="D60" i="4"/>
  <c r="D59" i="4"/>
  <c r="E58" i="4"/>
  <c r="D58" i="4" s="1"/>
  <c r="D56" i="4"/>
  <c r="E55" i="4"/>
  <c r="D55" i="4" s="1"/>
  <c r="D54" i="4"/>
  <c r="D53" i="4"/>
  <c r="D51" i="4"/>
  <c r="D49" i="4"/>
  <c r="E47" i="4"/>
  <c r="D47" i="4" s="1"/>
  <c r="D46" i="4"/>
  <c r="D44" i="4"/>
  <c r="D43" i="4"/>
  <c r="D42" i="4"/>
  <c r="D41" i="4"/>
  <c r="E40" i="4"/>
  <c r="D40" i="4" s="1"/>
  <c r="D39" i="4"/>
  <c r="D38" i="4"/>
  <c r="D36" i="4"/>
  <c r="D34" i="4"/>
  <c r="D33" i="4"/>
  <c r="D32" i="4"/>
  <c r="E31" i="4"/>
  <c r="D31" i="4" s="1"/>
  <c r="D28" i="4"/>
  <c r="E26" i="4"/>
  <c r="D26" i="4"/>
  <c r="D25" i="4"/>
  <c r="E23" i="4"/>
  <c r="D23" i="4" s="1"/>
  <c r="D22" i="4"/>
  <c r="D21" i="4"/>
  <c r="E107" i="4" l="1"/>
  <c r="E72" i="4"/>
  <c r="D72" i="4" s="1"/>
  <c r="D69" i="4"/>
  <c r="D95" i="4"/>
  <c r="E45" i="4"/>
  <c r="D45" i="4" s="1"/>
  <c r="D109" i="4"/>
  <c r="E87" i="4"/>
  <c r="D87" i="4" s="1"/>
  <c r="E97" i="4"/>
  <c r="D97" i="4" s="1"/>
  <c r="E131" i="4"/>
  <c r="D131" i="4" s="1"/>
  <c r="G12" i="7"/>
  <c r="E29" i="4" l="1"/>
  <c r="D29" i="4" s="1"/>
  <c r="F179" i="4"/>
  <c r="I167" i="3"/>
  <c r="F142" i="2"/>
  <c r="F100" i="2" s="1"/>
  <c r="F12" i="2" s="1"/>
  <c r="E17" i="2" l="1"/>
  <c r="D17" i="2" s="1"/>
  <c r="E116" i="2"/>
  <c r="D116" i="2" s="1"/>
  <c r="G107" i="7"/>
  <c r="G649" i="7"/>
  <c r="D192" i="4"/>
  <c r="I280" i="7"/>
  <c r="G280" i="7" s="1"/>
  <c r="G37" i="3"/>
  <c r="D47" i="2"/>
  <c r="D46" i="2"/>
  <c r="H54" i="3"/>
  <c r="D92" i="2"/>
  <c r="G124" i="3"/>
  <c r="G433" i="7"/>
  <c r="I180" i="3" s="1"/>
  <c r="G431" i="7"/>
  <c r="G284" i="7"/>
  <c r="G285" i="7"/>
  <c r="G286" i="7"/>
  <c r="G287" i="7"/>
  <c r="G288" i="7"/>
  <c r="G109" i="7"/>
  <c r="G108" i="7"/>
  <c r="D187" i="4"/>
  <c r="F186" i="4"/>
  <c r="D186" i="4" s="1"/>
  <c r="D89" i="2"/>
  <c r="G159" i="7"/>
  <c r="D19" i="2"/>
  <c r="D22" i="2"/>
  <c r="E27" i="2"/>
  <c r="D33" i="2"/>
  <c r="D34" i="2"/>
  <c r="D35" i="2"/>
  <c r="D37" i="2"/>
  <c r="D38" i="2"/>
  <c r="D39" i="2"/>
  <c r="D40" i="2"/>
  <c r="D41" i="2"/>
  <c r="D42" i="2"/>
  <c r="D43" i="2"/>
  <c r="D44" i="2"/>
  <c r="E52" i="2"/>
  <c r="D55" i="2"/>
  <c r="D56" i="2"/>
  <c r="E60" i="2"/>
  <c r="D60" i="2" s="1"/>
  <c r="D62" i="2"/>
  <c r="D63" i="2"/>
  <c r="D64" i="2"/>
  <c r="D65" i="2"/>
  <c r="E69" i="2"/>
  <c r="D69" i="2" s="1"/>
  <c r="D71" i="2"/>
  <c r="F72" i="2"/>
  <c r="D74" i="2"/>
  <c r="E75" i="2"/>
  <c r="D75" i="2" s="1"/>
  <c r="D77" i="2"/>
  <c r="F78" i="2"/>
  <c r="D78" i="2" s="1"/>
  <c r="D80" i="2"/>
  <c r="D84" i="2"/>
  <c r="E85" i="2"/>
  <c r="D85" i="2" s="1"/>
  <c r="D87" i="2"/>
  <c r="D88" i="2"/>
  <c r="E90" i="2"/>
  <c r="D90" i="2" s="1"/>
  <c r="D96" i="2"/>
  <c r="F97" i="2"/>
  <c r="D97" i="2" s="1"/>
  <c r="D99" i="2"/>
  <c r="F103" i="2"/>
  <c r="D103" i="2" s="1"/>
  <c r="D105" i="2"/>
  <c r="E106" i="2"/>
  <c r="D106" i="2" s="1"/>
  <c r="D108" i="2"/>
  <c r="E109" i="2"/>
  <c r="D109" i="2" s="1"/>
  <c r="D112" i="2"/>
  <c r="D113" i="2"/>
  <c r="D114" i="2"/>
  <c r="D115" i="2"/>
  <c r="D119" i="2"/>
  <c r="D120" i="2"/>
  <c r="E121" i="2"/>
  <c r="D121" i="2" s="1"/>
  <c r="D124" i="2"/>
  <c r="D125" i="2"/>
  <c r="D126" i="2"/>
  <c r="E127" i="2"/>
  <c r="D127" i="2" s="1"/>
  <c r="D130" i="2"/>
  <c r="D131" i="2"/>
  <c r="E132" i="2"/>
  <c r="D132" i="2" s="1"/>
  <c r="D135" i="2"/>
  <c r="D136" i="2"/>
  <c r="F137" i="2"/>
  <c r="D137" i="2" s="1"/>
  <c r="D140" i="2"/>
  <c r="D141" i="2"/>
  <c r="G16" i="3"/>
  <c r="G18" i="3"/>
  <c r="G19" i="3"/>
  <c r="H20" i="3"/>
  <c r="I20" i="3"/>
  <c r="G21" i="3"/>
  <c r="G22" i="3"/>
  <c r="G23" i="3"/>
  <c r="G25" i="3"/>
  <c r="G26" i="3"/>
  <c r="G27" i="3"/>
  <c r="H29" i="3"/>
  <c r="I29" i="3"/>
  <c r="G29" i="3" s="1"/>
  <c r="G30" i="3"/>
  <c r="G31" i="3"/>
  <c r="H32" i="3"/>
  <c r="I32" i="3"/>
  <c r="G33" i="3"/>
  <c r="G34" i="3"/>
  <c r="G36" i="3"/>
  <c r="H38" i="3"/>
  <c r="G38" i="3" s="1"/>
  <c r="I38" i="3"/>
  <c r="G39" i="3"/>
  <c r="G40" i="3"/>
  <c r="G42" i="3"/>
  <c r="I43" i="3"/>
  <c r="I41" i="3"/>
  <c r="G44" i="3"/>
  <c r="G45" i="3"/>
  <c r="G47" i="3"/>
  <c r="G48" i="3"/>
  <c r="G50" i="3"/>
  <c r="H51" i="3"/>
  <c r="G51" i="3" s="1"/>
  <c r="I51" i="3"/>
  <c r="G52" i="3"/>
  <c r="G53" i="3"/>
  <c r="I54" i="3"/>
  <c r="G55" i="3"/>
  <c r="H57" i="3"/>
  <c r="I57" i="3"/>
  <c r="G58" i="3"/>
  <c r="G59" i="3"/>
  <c r="H60" i="3"/>
  <c r="I60" i="3"/>
  <c r="G61" i="3"/>
  <c r="G62" i="3"/>
  <c r="G63" i="3"/>
  <c r="H64" i="3"/>
  <c r="I64" i="3"/>
  <c r="G65" i="3"/>
  <c r="G66" i="3"/>
  <c r="G68" i="3"/>
  <c r="H69" i="3"/>
  <c r="I69" i="3"/>
  <c r="G70" i="3"/>
  <c r="G71" i="3"/>
  <c r="G72" i="3"/>
  <c r="G73" i="3"/>
  <c r="H74" i="3"/>
  <c r="I74" i="3"/>
  <c r="G75" i="3"/>
  <c r="G76" i="3"/>
  <c r="H77" i="3"/>
  <c r="G77" i="3" s="1"/>
  <c r="I77" i="3"/>
  <c r="G78" i="3"/>
  <c r="G79" i="3"/>
  <c r="G80" i="3"/>
  <c r="H81" i="3"/>
  <c r="I81" i="3"/>
  <c r="G81" i="3" s="1"/>
  <c r="G82" i="3"/>
  <c r="G83" i="3"/>
  <c r="H84" i="3"/>
  <c r="I84" i="3"/>
  <c r="G84" i="3" s="1"/>
  <c r="G85" i="3"/>
  <c r="G86" i="3"/>
  <c r="H87" i="3"/>
  <c r="I87" i="3"/>
  <c r="G87" i="3" s="1"/>
  <c r="G88" i="3"/>
  <c r="G89" i="3"/>
  <c r="H90" i="3"/>
  <c r="I90" i="3"/>
  <c r="G91" i="3"/>
  <c r="G92" i="3"/>
  <c r="G94" i="3"/>
  <c r="H95" i="3"/>
  <c r="I95" i="3"/>
  <c r="G96" i="3"/>
  <c r="G97" i="3"/>
  <c r="G98" i="3"/>
  <c r="G100" i="3"/>
  <c r="G102" i="3"/>
  <c r="G103" i="3"/>
  <c r="G104" i="3"/>
  <c r="H105" i="3"/>
  <c r="I105" i="3"/>
  <c r="G106" i="3"/>
  <c r="G107" i="3"/>
  <c r="G108" i="3"/>
  <c r="G109" i="3"/>
  <c r="G110" i="3"/>
  <c r="G111" i="3"/>
  <c r="G112" i="3"/>
  <c r="H113" i="3"/>
  <c r="I113" i="3"/>
  <c r="G114" i="3"/>
  <c r="G115" i="3"/>
  <c r="G116" i="3"/>
  <c r="G117" i="3"/>
  <c r="G119" i="3"/>
  <c r="G121" i="3"/>
  <c r="G122" i="3"/>
  <c r="G123" i="3"/>
  <c r="H125" i="3"/>
  <c r="I125" i="3"/>
  <c r="G126" i="3"/>
  <c r="G127" i="3"/>
  <c r="H128" i="3"/>
  <c r="G128" i="3" s="1"/>
  <c r="I128" i="3"/>
  <c r="G129" i="3"/>
  <c r="G130" i="3"/>
  <c r="G131" i="3"/>
  <c r="G132" i="3"/>
  <c r="G133" i="3"/>
  <c r="H134" i="3"/>
  <c r="I134" i="3"/>
  <c r="G135" i="3"/>
  <c r="G136" i="3"/>
  <c r="G137" i="3"/>
  <c r="G138" i="3"/>
  <c r="G139" i="3"/>
  <c r="G140" i="3"/>
  <c r="G141" i="3"/>
  <c r="G142" i="3"/>
  <c r="H143" i="3"/>
  <c r="G144" i="3"/>
  <c r="G148" i="3"/>
  <c r="I149" i="3"/>
  <c r="I147" i="3" s="1"/>
  <c r="G150" i="3"/>
  <c r="H152" i="3"/>
  <c r="I152" i="3"/>
  <c r="G153" i="3"/>
  <c r="G154" i="3"/>
  <c r="H155" i="3"/>
  <c r="I155" i="3"/>
  <c r="G156" i="3"/>
  <c r="G157" i="3"/>
  <c r="H158" i="3"/>
  <c r="G158" i="3" s="1"/>
  <c r="I158" i="3"/>
  <c r="G159" i="3"/>
  <c r="G160" i="3"/>
  <c r="H161" i="3"/>
  <c r="I161" i="3"/>
  <c r="G162" i="3"/>
  <c r="G163" i="3"/>
  <c r="H164" i="3"/>
  <c r="I164" i="3"/>
  <c r="G164" i="3" s="1"/>
  <c r="G165" i="3"/>
  <c r="G166" i="3"/>
  <c r="G168" i="3"/>
  <c r="H169" i="3"/>
  <c r="I169" i="3"/>
  <c r="G170" i="3"/>
  <c r="G171" i="3"/>
  <c r="G175" i="3"/>
  <c r="G176" i="3"/>
  <c r="H178" i="3"/>
  <c r="G179" i="3"/>
  <c r="H181" i="3"/>
  <c r="I181" i="3"/>
  <c r="G181" i="3" s="1"/>
  <c r="G182" i="3"/>
  <c r="G183" i="3"/>
  <c r="G188" i="3"/>
  <c r="H189" i="3"/>
  <c r="I189" i="3"/>
  <c r="G190" i="3"/>
  <c r="G191" i="3"/>
  <c r="G192" i="3"/>
  <c r="G193" i="3"/>
  <c r="H194" i="3"/>
  <c r="I194" i="3"/>
  <c r="G195" i="3"/>
  <c r="G196" i="3"/>
  <c r="G197" i="3"/>
  <c r="G198" i="3"/>
  <c r="G199" i="3"/>
  <c r="H200" i="3"/>
  <c r="G200" i="3" s="1"/>
  <c r="I200" i="3"/>
  <c r="G201" i="3"/>
  <c r="G202" i="3"/>
  <c r="G203" i="3"/>
  <c r="G204" i="3"/>
  <c r="G205" i="3"/>
  <c r="H206" i="3"/>
  <c r="I206" i="3"/>
  <c r="G207" i="3"/>
  <c r="G208" i="3"/>
  <c r="H209" i="3"/>
  <c r="I209" i="3"/>
  <c r="G210" i="3"/>
  <c r="G211" i="3"/>
  <c r="H212" i="3"/>
  <c r="I212" i="3"/>
  <c r="G213" i="3"/>
  <c r="G214" i="3"/>
  <c r="G215" i="3"/>
  <c r="G217" i="3"/>
  <c r="G219" i="3"/>
  <c r="G222" i="3"/>
  <c r="G224" i="3"/>
  <c r="G228" i="3"/>
  <c r="G229" i="3"/>
  <c r="H230" i="3"/>
  <c r="I230" i="3"/>
  <c r="G231" i="3"/>
  <c r="G232" i="3"/>
  <c r="G233" i="3"/>
  <c r="G234" i="3"/>
  <c r="H235" i="3"/>
  <c r="G235" i="3" s="1"/>
  <c r="I235" i="3"/>
  <c r="G236" i="3"/>
  <c r="G237" i="3"/>
  <c r="G238" i="3"/>
  <c r="G239" i="3"/>
  <c r="H240" i="3"/>
  <c r="I240" i="3"/>
  <c r="G241" i="3"/>
  <c r="G242" i="3"/>
  <c r="H243" i="3"/>
  <c r="I243" i="3"/>
  <c r="G243" i="3" s="1"/>
  <c r="G244" i="3"/>
  <c r="G245" i="3"/>
  <c r="G251" i="3"/>
  <c r="H252" i="3"/>
  <c r="G252" i="3" s="1"/>
  <c r="I252" i="3"/>
  <c r="G253" i="3"/>
  <c r="G254" i="3"/>
  <c r="G255" i="3"/>
  <c r="H256" i="3"/>
  <c r="G256" i="3" s="1"/>
  <c r="I256" i="3"/>
  <c r="G257" i="3"/>
  <c r="G258" i="3"/>
  <c r="G259" i="3"/>
  <c r="H260" i="3"/>
  <c r="I260" i="3"/>
  <c r="G261" i="3"/>
  <c r="G262" i="3"/>
  <c r="G263" i="3"/>
  <c r="H264" i="3"/>
  <c r="I264" i="3"/>
  <c r="G264" i="3" s="1"/>
  <c r="G265" i="3"/>
  <c r="G266" i="3"/>
  <c r="G267" i="3"/>
  <c r="H268" i="3"/>
  <c r="I268" i="3"/>
  <c r="G269" i="3"/>
  <c r="G270" i="3"/>
  <c r="H271" i="3"/>
  <c r="I271" i="3"/>
  <c r="G272" i="3"/>
  <c r="G273" i="3"/>
  <c r="G275" i="3"/>
  <c r="I279" i="3"/>
  <c r="G281" i="3"/>
  <c r="H283" i="3"/>
  <c r="I283" i="3"/>
  <c r="G283" i="3" s="1"/>
  <c r="G284" i="3"/>
  <c r="G285" i="3"/>
  <c r="H286" i="3"/>
  <c r="I286" i="3"/>
  <c r="G286" i="3" s="1"/>
  <c r="G287" i="3"/>
  <c r="G288" i="3"/>
  <c r="H289" i="3"/>
  <c r="I289" i="3"/>
  <c r="G290" i="3"/>
  <c r="G291" i="3"/>
  <c r="H292" i="3"/>
  <c r="I292" i="3"/>
  <c r="G293" i="3"/>
  <c r="G294" i="3"/>
  <c r="H295" i="3"/>
  <c r="I295" i="3"/>
  <c r="G295" i="3" s="1"/>
  <c r="G296" i="3"/>
  <c r="G297" i="3"/>
  <c r="I298" i="3"/>
  <c r="G298" i="3" s="1"/>
  <c r="G299" i="3"/>
  <c r="H301" i="3"/>
  <c r="I301" i="3"/>
  <c r="G302" i="3"/>
  <c r="G303" i="3"/>
  <c r="G304" i="3"/>
  <c r="G306" i="3"/>
  <c r="G307" i="3"/>
  <c r="I311" i="3"/>
  <c r="I309" i="3" s="1"/>
  <c r="H313" i="3"/>
  <c r="H311" i="3" s="1"/>
  <c r="F16" i="4"/>
  <c r="F14" i="4" s="1"/>
  <c r="F113" i="4"/>
  <c r="D113" i="4" s="1"/>
  <c r="F125" i="4"/>
  <c r="D150" i="4"/>
  <c r="D151" i="4"/>
  <c r="D154" i="4"/>
  <c r="D155" i="4"/>
  <c r="D157" i="4"/>
  <c r="E158" i="4"/>
  <c r="D158" i="4"/>
  <c r="D160" i="4"/>
  <c r="E161" i="4"/>
  <c r="D161" i="4" s="1"/>
  <c r="D163" i="4"/>
  <c r="D164" i="4"/>
  <c r="E165" i="4"/>
  <c r="D165" i="4" s="1"/>
  <c r="D167" i="4"/>
  <c r="E168" i="4"/>
  <c r="D168" i="4" s="1"/>
  <c r="D170" i="4"/>
  <c r="F171" i="4"/>
  <c r="F146" i="4" s="1"/>
  <c r="E173" i="4"/>
  <c r="D173" i="4" s="1"/>
  <c r="D181" i="4"/>
  <c r="D182" i="4"/>
  <c r="D188" i="4"/>
  <c r="E189" i="4"/>
  <c r="D191" i="4"/>
  <c r="D193" i="4"/>
  <c r="F195" i="4"/>
  <c r="D195" i="4" s="1"/>
  <c r="D197" i="4"/>
  <c r="D198" i="4"/>
  <c r="D199" i="4"/>
  <c r="D200" i="4"/>
  <c r="F201" i="4"/>
  <c r="D201" i="4"/>
  <c r="D203" i="4"/>
  <c r="F204" i="4"/>
  <c r="D204" i="4" s="1"/>
  <c r="D206" i="4"/>
  <c r="D207" i="4"/>
  <c r="D208" i="4"/>
  <c r="D209" i="4"/>
  <c r="F212" i="4"/>
  <c r="D214" i="4"/>
  <c r="D215" i="4"/>
  <c r="D216" i="4"/>
  <c r="F220" i="4"/>
  <c r="D222" i="4"/>
  <c r="D223" i="4"/>
  <c r="D224" i="4"/>
  <c r="F225" i="4"/>
  <c r="D225" i="4" s="1"/>
  <c r="D227" i="4"/>
  <c r="F228" i="4"/>
  <c r="D228" i="4" s="1"/>
  <c r="D230" i="4"/>
  <c r="D231" i="4"/>
  <c r="D232" i="4"/>
  <c r="D233" i="4"/>
  <c r="F19" i="6"/>
  <c r="D19" i="6"/>
  <c r="D21" i="6"/>
  <c r="D22" i="6"/>
  <c r="F27" i="6"/>
  <c r="D29" i="6"/>
  <c r="D30" i="6"/>
  <c r="F31" i="6"/>
  <c r="D31" i="6" s="1"/>
  <c r="D33" i="6"/>
  <c r="D34" i="6"/>
  <c r="E37" i="6"/>
  <c r="E35" i="6" s="1"/>
  <c r="E23" i="6" s="1"/>
  <c r="F37" i="6"/>
  <c r="D39" i="6"/>
  <c r="D40" i="6"/>
  <c r="E41" i="6"/>
  <c r="D41" i="6" s="1"/>
  <c r="F41" i="6"/>
  <c r="D42" i="6"/>
  <c r="D43" i="6"/>
  <c r="D44" i="6"/>
  <c r="F47" i="6"/>
  <c r="D47" i="6" s="1"/>
  <c r="D49" i="6"/>
  <c r="D50" i="6"/>
  <c r="D51" i="6"/>
  <c r="E52" i="6"/>
  <c r="D52" i="6" s="1"/>
  <c r="F52" i="6"/>
  <c r="D54" i="6"/>
  <c r="D55" i="6"/>
  <c r="E56" i="6"/>
  <c r="D60" i="6"/>
  <c r="D64" i="6"/>
  <c r="D69" i="6"/>
  <c r="F74" i="6"/>
  <c r="D74" i="6"/>
  <c r="D76" i="6"/>
  <c r="D77" i="6"/>
  <c r="F80" i="6"/>
  <c r="D82" i="6"/>
  <c r="D83" i="6"/>
  <c r="E84" i="6"/>
  <c r="E78" i="6" s="1"/>
  <c r="F84" i="6"/>
  <c r="D86" i="6"/>
  <c r="D87" i="6"/>
  <c r="H61" i="7"/>
  <c r="I61" i="7"/>
  <c r="G63" i="7"/>
  <c r="G64" i="7"/>
  <c r="H65" i="7"/>
  <c r="G65" i="7" s="1"/>
  <c r="I65" i="7"/>
  <c r="G67" i="7"/>
  <c r="G68" i="7"/>
  <c r="I69" i="7"/>
  <c r="I70" i="7"/>
  <c r="G70" i="7" s="1"/>
  <c r="G71" i="7"/>
  <c r="G73" i="7"/>
  <c r="G74" i="7"/>
  <c r="G75" i="7"/>
  <c r="G76" i="7"/>
  <c r="G77" i="7"/>
  <c r="G78" i="7"/>
  <c r="G80" i="7"/>
  <c r="G81" i="7"/>
  <c r="G82" i="7"/>
  <c r="G83" i="7"/>
  <c r="G84" i="7"/>
  <c r="H87" i="7"/>
  <c r="H85" i="7" s="1"/>
  <c r="I87" i="7"/>
  <c r="I85" i="7" s="1"/>
  <c r="G89" i="7"/>
  <c r="G90" i="7"/>
  <c r="H93" i="7"/>
  <c r="H91" i="7" s="1"/>
  <c r="I93" i="7"/>
  <c r="I91" i="7" s="1"/>
  <c r="G91" i="7" s="1"/>
  <c r="G95" i="7"/>
  <c r="G96" i="7"/>
  <c r="G101" i="7"/>
  <c r="G102" i="7"/>
  <c r="G103" i="7"/>
  <c r="G104" i="7"/>
  <c r="G105" i="7"/>
  <c r="G106" i="7"/>
  <c r="H114" i="7"/>
  <c r="H112" i="7" s="1"/>
  <c r="I114" i="7"/>
  <c r="I112" i="7" s="1"/>
  <c r="G116" i="7"/>
  <c r="G117" i="7"/>
  <c r="H120" i="7"/>
  <c r="H118" i="7" s="1"/>
  <c r="I120" i="7"/>
  <c r="G122" i="7"/>
  <c r="G123" i="7"/>
  <c r="I124" i="7"/>
  <c r="G124" i="7" s="1"/>
  <c r="G126" i="7"/>
  <c r="G127" i="7"/>
  <c r="I133" i="7"/>
  <c r="I131" i="7" s="1"/>
  <c r="G131" i="7" s="1"/>
  <c r="G135" i="7"/>
  <c r="G136" i="7"/>
  <c r="I139" i="7"/>
  <c r="I137" i="7" s="1"/>
  <c r="G137" i="7" s="1"/>
  <c r="G141" i="7"/>
  <c r="G142" i="7"/>
  <c r="I145" i="7"/>
  <c r="G145" i="7" s="1"/>
  <c r="G147" i="7"/>
  <c r="G148" i="7"/>
  <c r="I155" i="7"/>
  <c r="I153" i="7" s="1"/>
  <c r="G153" i="7" s="1"/>
  <c r="G157" i="7"/>
  <c r="G158" i="7"/>
  <c r="H164" i="7"/>
  <c r="I164" i="7"/>
  <c r="G166" i="7"/>
  <c r="G167" i="7"/>
  <c r="H168" i="7"/>
  <c r="I168" i="7"/>
  <c r="G170" i="7"/>
  <c r="G171" i="7"/>
  <c r="H172" i="7"/>
  <c r="I172" i="7"/>
  <c r="G174" i="7"/>
  <c r="G175" i="7"/>
  <c r="H178" i="7"/>
  <c r="H176" i="7" s="1"/>
  <c r="G176" i="7" s="1"/>
  <c r="I178" i="7"/>
  <c r="I176" i="7" s="1"/>
  <c r="G180" i="7"/>
  <c r="G181" i="7"/>
  <c r="H184" i="7"/>
  <c r="I184" i="7"/>
  <c r="G186" i="7"/>
  <c r="G187" i="7"/>
  <c r="H188" i="7"/>
  <c r="I188" i="7"/>
  <c r="I182" i="7" s="1"/>
  <c r="G190" i="7"/>
  <c r="G191" i="7"/>
  <c r="H194" i="7"/>
  <c r="H192" i="7" s="1"/>
  <c r="I194" i="7"/>
  <c r="I192" i="7" s="1"/>
  <c r="G196" i="7"/>
  <c r="G197" i="7"/>
  <c r="H200" i="7"/>
  <c r="H198" i="7" s="1"/>
  <c r="I200" i="7"/>
  <c r="I198" i="7" s="1"/>
  <c r="G202" i="7"/>
  <c r="G203" i="7"/>
  <c r="H206" i="7"/>
  <c r="H204" i="7" s="1"/>
  <c r="G204" i="7" s="1"/>
  <c r="I206" i="7"/>
  <c r="I204" i="7" s="1"/>
  <c r="G208" i="7"/>
  <c r="G209" i="7"/>
  <c r="H212" i="7"/>
  <c r="I212" i="7"/>
  <c r="I210" i="7" s="1"/>
  <c r="G214" i="7"/>
  <c r="G215" i="7"/>
  <c r="H220" i="7"/>
  <c r="I220" i="7"/>
  <c r="G222" i="7"/>
  <c r="G223" i="7"/>
  <c r="H224" i="7"/>
  <c r="G224" i="7" s="1"/>
  <c r="I224" i="7"/>
  <c r="G226" i="7"/>
  <c r="G227" i="7"/>
  <c r="H230" i="7"/>
  <c r="H101" i="3" s="1"/>
  <c r="I230" i="7"/>
  <c r="G232" i="7"/>
  <c r="G233" i="7"/>
  <c r="G234" i="7"/>
  <c r="G235" i="7"/>
  <c r="G236" i="7"/>
  <c r="G237" i="7"/>
  <c r="H238" i="7"/>
  <c r="I238" i="7"/>
  <c r="G240" i="7"/>
  <c r="G241" i="7"/>
  <c r="H242" i="7"/>
  <c r="I242" i="7"/>
  <c r="G244" i="7"/>
  <c r="G245" i="7"/>
  <c r="H246" i="7"/>
  <c r="I246" i="7"/>
  <c r="G248" i="7"/>
  <c r="G249" i="7"/>
  <c r="H252" i="7"/>
  <c r="I252" i="7"/>
  <c r="G254" i="7"/>
  <c r="G255" i="7"/>
  <c r="H256" i="7"/>
  <c r="I256" i="7"/>
  <c r="G258" i="7"/>
  <c r="G259" i="7"/>
  <c r="H260" i="7"/>
  <c r="I260" i="7"/>
  <c r="G262" i="7"/>
  <c r="G263" i="7"/>
  <c r="H266" i="7"/>
  <c r="I266" i="7"/>
  <c r="G268" i="7"/>
  <c r="G269" i="7"/>
  <c r="H270" i="7"/>
  <c r="I270" i="7"/>
  <c r="G272" i="7"/>
  <c r="G273" i="7"/>
  <c r="H274" i="7"/>
  <c r="I274" i="7"/>
  <c r="G276" i="7"/>
  <c r="G277" i="7"/>
  <c r="H290" i="7"/>
  <c r="I290" i="7"/>
  <c r="G292" i="7"/>
  <c r="G293" i="7"/>
  <c r="H294" i="7"/>
  <c r="I294" i="7"/>
  <c r="G296" i="7"/>
  <c r="G297" i="7"/>
  <c r="H298" i="7"/>
  <c r="I298" i="7"/>
  <c r="G300" i="7"/>
  <c r="G301" i="7"/>
  <c r="H302" i="7"/>
  <c r="I302" i="7"/>
  <c r="G304" i="7"/>
  <c r="G305" i="7"/>
  <c r="H308" i="7"/>
  <c r="H306" i="7" s="1"/>
  <c r="I308" i="7"/>
  <c r="I306" i="7" s="1"/>
  <c r="G310" i="7"/>
  <c r="G311" i="7"/>
  <c r="H314" i="7"/>
  <c r="I314" i="7"/>
  <c r="G316" i="7"/>
  <c r="G317" i="7"/>
  <c r="H318" i="7"/>
  <c r="I318" i="7"/>
  <c r="G320" i="7"/>
  <c r="G321" i="7"/>
  <c r="H322" i="7"/>
  <c r="I322" i="7"/>
  <c r="G324" i="7"/>
  <c r="G325" i="7"/>
  <c r="H326" i="7"/>
  <c r="I326" i="7"/>
  <c r="G328" i="7"/>
  <c r="G329" i="7"/>
  <c r="H332" i="7"/>
  <c r="I332" i="7"/>
  <c r="G334" i="7"/>
  <c r="G335" i="7"/>
  <c r="H336" i="7"/>
  <c r="I336" i="7"/>
  <c r="G338" i="7"/>
  <c r="G339" i="7"/>
  <c r="H340" i="7"/>
  <c r="I340" i="7"/>
  <c r="G342" i="7"/>
  <c r="G343" i="7"/>
  <c r="H344" i="7"/>
  <c r="I344" i="7"/>
  <c r="G346" i="7"/>
  <c r="G347" i="7"/>
  <c r="H350" i="7"/>
  <c r="H348" i="7" s="1"/>
  <c r="G353" i="7"/>
  <c r="I358" i="7"/>
  <c r="I356" i="7" s="1"/>
  <c r="G360" i="7"/>
  <c r="G361" i="7"/>
  <c r="H364" i="7"/>
  <c r="H362" i="7" s="1"/>
  <c r="I364" i="7"/>
  <c r="I362" i="7" s="1"/>
  <c r="G366" i="7"/>
  <c r="G367" i="7"/>
  <c r="H370" i="7"/>
  <c r="H368" i="7" s="1"/>
  <c r="G368" i="7" s="1"/>
  <c r="I370" i="7"/>
  <c r="I368" i="7" s="1"/>
  <c r="G372" i="7"/>
  <c r="G373" i="7"/>
  <c r="H376" i="7"/>
  <c r="H374" i="7" s="1"/>
  <c r="I376" i="7"/>
  <c r="I374" i="7" s="1"/>
  <c r="G378" i="7"/>
  <c r="G379" i="7"/>
  <c r="H382" i="7"/>
  <c r="H380" i="7" s="1"/>
  <c r="G380" i="7" s="1"/>
  <c r="I382" i="7"/>
  <c r="I380" i="7" s="1"/>
  <c r="G384" i="7"/>
  <c r="G385" i="7"/>
  <c r="H388" i="7"/>
  <c r="H386" i="7" s="1"/>
  <c r="I388" i="7"/>
  <c r="I386" i="7" s="1"/>
  <c r="G390" i="7"/>
  <c r="G391" i="7"/>
  <c r="H396" i="7"/>
  <c r="H394" i="7" s="1"/>
  <c r="I396" i="7"/>
  <c r="I394" i="7" s="1"/>
  <c r="G398" i="7"/>
  <c r="G399" i="7"/>
  <c r="H402" i="7"/>
  <c r="I402" i="7"/>
  <c r="I400" i="7" s="1"/>
  <c r="G404" i="7"/>
  <c r="G405" i="7"/>
  <c r="G406" i="7"/>
  <c r="G407" i="7"/>
  <c r="G408" i="7"/>
  <c r="G409" i="7"/>
  <c r="G410" i="7"/>
  <c r="G411" i="7"/>
  <c r="G412" i="7"/>
  <c r="G413" i="7"/>
  <c r="G414" i="7"/>
  <c r="G418" i="7"/>
  <c r="G419" i="7"/>
  <c r="H422" i="7"/>
  <c r="I422" i="7"/>
  <c r="I420" i="7" s="1"/>
  <c r="G424" i="7"/>
  <c r="G425" i="7"/>
  <c r="H428" i="7"/>
  <c r="I428" i="7"/>
  <c r="I426" i="7" s="1"/>
  <c r="G430" i="7"/>
  <c r="H436" i="7"/>
  <c r="H186" i="3" s="1"/>
  <c r="I436" i="7"/>
  <c r="I434" i="7" s="1"/>
  <c r="G438" i="7"/>
  <c r="G439" i="7"/>
  <c r="G440" i="7"/>
  <c r="G441" i="7"/>
  <c r="G442" i="7"/>
  <c r="G443" i="7"/>
  <c r="G444" i="7"/>
  <c r="G445" i="7"/>
  <c r="G446" i="7"/>
  <c r="G447" i="7"/>
  <c r="G448" i="7"/>
  <c r="G449" i="7"/>
  <c r="G450" i="7"/>
  <c r="H455" i="7"/>
  <c r="I455" i="7"/>
  <c r="G455" i="7" s="1"/>
  <c r="G457" i="7"/>
  <c r="G458" i="7"/>
  <c r="H459" i="7"/>
  <c r="I459" i="7"/>
  <c r="G459" i="7" s="1"/>
  <c r="G461" i="7"/>
  <c r="G462" i="7"/>
  <c r="H463" i="7"/>
  <c r="I463" i="7"/>
  <c r="G463" i="7" s="1"/>
  <c r="G465" i="7"/>
  <c r="G466" i="7"/>
  <c r="H469" i="7"/>
  <c r="I469" i="7"/>
  <c r="G469" i="7" s="1"/>
  <c r="G471" i="7"/>
  <c r="G472" i="7"/>
  <c r="H473" i="7"/>
  <c r="I473" i="7"/>
  <c r="G475" i="7"/>
  <c r="G476" i="7"/>
  <c r="H477" i="7"/>
  <c r="I477" i="7"/>
  <c r="G477" i="7" s="1"/>
  <c r="G479" i="7"/>
  <c r="G480" i="7"/>
  <c r="H481" i="7"/>
  <c r="I481" i="7"/>
  <c r="G481" i="7" s="1"/>
  <c r="G483" i="7"/>
  <c r="G484" i="7"/>
  <c r="H487" i="7"/>
  <c r="I487" i="7"/>
  <c r="G487" i="7" s="1"/>
  <c r="G489" i="7"/>
  <c r="G490" i="7"/>
  <c r="H491" i="7"/>
  <c r="I491" i="7"/>
  <c r="G491" i="7" s="1"/>
  <c r="G493" i="7"/>
  <c r="G494" i="7"/>
  <c r="H495" i="7"/>
  <c r="I495" i="7"/>
  <c r="G497" i="7"/>
  <c r="G498" i="7"/>
  <c r="H499" i="7"/>
  <c r="I499" i="7"/>
  <c r="G499" i="7" s="1"/>
  <c r="G501" i="7"/>
  <c r="G502" i="7"/>
  <c r="H505" i="7"/>
  <c r="H503" i="7" s="1"/>
  <c r="I505" i="7"/>
  <c r="G505" i="7" s="1"/>
  <c r="G507" i="7"/>
  <c r="G508" i="7"/>
  <c r="H511" i="7"/>
  <c r="I511" i="7"/>
  <c r="I509" i="7" s="1"/>
  <c r="G513" i="7"/>
  <c r="G514" i="7"/>
  <c r="H517" i="7"/>
  <c r="I517" i="7"/>
  <c r="G519" i="7"/>
  <c r="G520" i="7"/>
  <c r="H521" i="7"/>
  <c r="I521" i="7"/>
  <c r="G521" i="7" s="1"/>
  <c r="G523" i="7"/>
  <c r="G524" i="7"/>
  <c r="H529" i="7"/>
  <c r="H527" i="7" s="1"/>
  <c r="I529" i="7"/>
  <c r="I527" i="7" s="1"/>
  <c r="I218" i="3" s="1"/>
  <c r="G531" i="7"/>
  <c r="G532" i="7"/>
  <c r="G533" i="7"/>
  <c r="G534" i="7"/>
  <c r="G535" i="7"/>
  <c r="G536" i="7"/>
  <c r="G537" i="7"/>
  <c r="G538" i="7"/>
  <c r="G539" i="7"/>
  <c r="G541" i="7"/>
  <c r="G542" i="7"/>
  <c r="I545" i="7"/>
  <c r="I223" i="3" s="1"/>
  <c r="G547" i="7"/>
  <c r="G548" i="7"/>
  <c r="G549" i="7"/>
  <c r="G550" i="7"/>
  <c r="H551" i="7"/>
  <c r="I551" i="7"/>
  <c r="G552" i="7"/>
  <c r="G553" i="7"/>
  <c r="G554" i="7"/>
  <c r="G555" i="7"/>
  <c r="I556" i="7"/>
  <c r="I225" i="3" s="1"/>
  <c r="G558" i="7"/>
  <c r="G559" i="7"/>
  <c r="G560" i="7"/>
  <c r="G561" i="7"/>
  <c r="G563" i="7"/>
  <c r="G564" i="7"/>
  <c r="H565" i="7"/>
  <c r="I565" i="7"/>
  <c r="G566" i="7"/>
  <c r="G567" i="7"/>
  <c r="G568" i="7"/>
  <c r="G569" i="7"/>
  <c r="H570" i="7"/>
  <c r="G570" i="7" s="1"/>
  <c r="G572" i="7"/>
  <c r="G573" i="7"/>
  <c r="H574" i="7"/>
  <c r="I574" i="7"/>
  <c r="I227" i="3" s="1"/>
  <c r="G227" i="3" s="1"/>
  <c r="G576" i="7"/>
  <c r="G577" i="7"/>
  <c r="G578" i="7"/>
  <c r="G579" i="7"/>
  <c r="G580" i="7"/>
  <c r="G581" i="7"/>
  <c r="G582" i="7"/>
  <c r="G583" i="7"/>
  <c r="H584" i="7"/>
  <c r="I584" i="7"/>
  <c r="G586" i="7"/>
  <c r="G587" i="7"/>
  <c r="H588" i="7"/>
  <c r="I588" i="7"/>
  <c r="G590" i="7"/>
  <c r="G591" i="7"/>
  <c r="H594" i="7"/>
  <c r="I594" i="7"/>
  <c r="G596" i="7"/>
  <c r="G597" i="7"/>
  <c r="H598" i="7"/>
  <c r="I598" i="7"/>
  <c r="G600" i="7"/>
  <c r="G601" i="7"/>
  <c r="H602" i="7"/>
  <c r="I602" i="7"/>
  <c r="G604" i="7"/>
  <c r="G605" i="7"/>
  <c r="H608" i="7"/>
  <c r="I608" i="7"/>
  <c r="G610" i="7"/>
  <c r="G611" i="7"/>
  <c r="H612" i="7"/>
  <c r="I612" i="7"/>
  <c r="G614" i="7"/>
  <c r="G615" i="7"/>
  <c r="H616" i="7"/>
  <c r="I616" i="7"/>
  <c r="G618" i="7"/>
  <c r="G619" i="7"/>
  <c r="H622" i="7"/>
  <c r="H620" i="7" s="1"/>
  <c r="I622" i="7"/>
  <c r="I620" i="7" s="1"/>
  <c r="G624" i="7"/>
  <c r="G625" i="7"/>
  <c r="H628" i="7"/>
  <c r="H626" i="7" s="1"/>
  <c r="I628" i="7"/>
  <c r="I626" i="7" s="1"/>
  <c r="G630" i="7"/>
  <c r="G631" i="7"/>
  <c r="I636" i="7"/>
  <c r="G638" i="7"/>
  <c r="G639" i="7"/>
  <c r="G640" i="7"/>
  <c r="G641" i="7"/>
  <c r="G642" i="7"/>
  <c r="G643" i="7"/>
  <c r="G644" i="7"/>
  <c r="G645" i="7"/>
  <c r="G646" i="7"/>
  <c r="G647" i="7"/>
  <c r="G650" i="7"/>
  <c r="H651" i="7"/>
  <c r="G651" i="7" s="1"/>
  <c r="I651" i="7"/>
  <c r="G652" i="7"/>
  <c r="G653" i="7"/>
  <c r="G654" i="7"/>
  <c r="G656" i="7"/>
  <c r="H657" i="7"/>
  <c r="I657" i="7"/>
  <c r="G658" i="7"/>
  <c r="G659" i="7"/>
  <c r="G660" i="7"/>
  <c r="H661" i="7"/>
  <c r="I661" i="7"/>
  <c r="G662" i="7"/>
  <c r="G663" i="7"/>
  <c r="G664" i="7"/>
  <c r="G666" i="7"/>
  <c r="H667" i="7"/>
  <c r="I667" i="7"/>
  <c r="G668" i="7"/>
  <c r="G669" i="7"/>
  <c r="G670" i="7"/>
  <c r="H671" i="7"/>
  <c r="I671" i="7"/>
  <c r="G672" i="7"/>
  <c r="G673" i="7"/>
  <c r="G674" i="7"/>
  <c r="G676" i="7"/>
  <c r="H677" i="7"/>
  <c r="I677" i="7"/>
  <c r="G678" i="7"/>
  <c r="G679" i="7"/>
  <c r="G680" i="7"/>
  <c r="H681" i="7"/>
  <c r="I681" i="7"/>
  <c r="G682" i="7"/>
  <c r="G683" i="7"/>
  <c r="G684" i="7"/>
  <c r="G685" i="7"/>
  <c r="H688" i="7"/>
  <c r="H276" i="3" s="1"/>
  <c r="H274" i="3" s="1"/>
  <c r="G690" i="7"/>
  <c r="G691" i="7"/>
  <c r="G692" i="7"/>
  <c r="G693" i="7"/>
  <c r="G694" i="7"/>
  <c r="G695" i="7"/>
  <c r="G696" i="7"/>
  <c r="G697" i="7"/>
  <c r="G698" i="7"/>
  <c r="G699" i="7"/>
  <c r="I700" i="7"/>
  <c r="G700" i="7" s="1"/>
  <c r="G702" i="7"/>
  <c r="G703" i="7"/>
  <c r="I706" i="7"/>
  <c r="G706" i="7" s="1"/>
  <c r="G708" i="7"/>
  <c r="G709" i="7"/>
  <c r="I712" i="7"/>
  <c r="I710" i="7" s="1"/>
  <c r="G714" i="7"/>
  <c r="G715" i="7"/>
  <c r="I718" i="7"/>
  <c r="I716" i="7" s="1"/>
  <c r="G716" i="7" s="1"/>
  <c r="G720" i="7"/>
  <c r="G721" i="7"/>
  <c r="G722" i="7"/>
  <c r="G723" i="7"/>
  <c r="G724" i="7"/>
  <c r="G725" i="7"/>
  <c r="G726" i="7"/>
  <c r="G727" i="7"/>
  <c r="H732" i="7"/>
  <c r="I732" i="7"/>
  <c r="G734" i="7"/>
  <c r="G735" i="7"/>
  <c r="H736" i="7"/>
  <c r="H282" i="3" s="1"/>
  <c r="H279" i="3" s="1"/>
  <c r="I736" i="7"/>
  <c r="G738" i="7"/>
  <c r="G739" i="7"/>
  <c r="H742" i="7"/>
  <c r="G742" i="7" s="1"/>
  <c r="I742" i="7"/>
  <c r="I740" i="7" s="1"/>
  <c r="G744" i="7"/>
  <c r="G745" i="7"/>
  <c r="H748" i="7"/>
  <c r="G748" i="7" s="1"/>
  <c r="I748" i="7"/>
  <c r="I746" i="7" s="1"/>
  <c r="G750" i="7"/>
  <c r="G751" i="7"/>
  <c r="H754" i="7"/>
  <c r="H752" i="7" s="1"/>
  <c r="I754" i="7"/>
  <c r="G756" i="7"/>
  <c r="G757" i="7"/>
  <c r="H760" i="7"/>
  <c r="H758" i="7" s="1"/>
  <c r="G758" i="7" s="1"/>
  <c r="I760" i="7"/>
  <c r="I758" i="7" s="1"/>
  <c r="G762" i="7"/>
  <c r="G763" i="7"/>
  <c r="H766" i="7"/>
  <c r="H764" i="7" s="1"/>
  <c r="I766" i="7"/>
  <c r="I764" i="7" s="1"/>
  <c r="G768" i="7"/>
  <c r="G769" i="7"/>
  <c r="H772" i="7"/>
  <c r="G772" i="7" s="1"/>
  <c r="I772" i="7"/>
  <c r="I770" i="7" s="1"/>
  <c r="G774" i="7"/>
  <c r="G775" i="7"/>
  <c r="H776" i="7"/>
  <c r="H782" i="7"/>
  <c r="I782" i="7"/>
  <c r="G784" i="7"/>
  <c r="G785" i="7"/>
  <c r="I786" i="7"/>
  <c r="G788" i="7"/>
  <c r="G789" i="7"/>
  <c r="H796" i="7"/>
  <c r="H794" i="7" s="1"/>
  <c r="H792" i="7" s="1"/>
  <c r="H790" i="7" s="1"/>
  <c r="G797" i="7"/>
  <c r="G313" i="3"/>
  <c r="H305" i="3"/>
  <c r="D27" i="6"/>
  <c r="D65" i="6"/>
  <c r="D80" i="6"/>
  <c r="G139" i="7"/>
  <c r="G289" i="3"/>
  <c r="G152" i="3"/>
  <c r="G57" i="3"/>
  <c r="I15" i="7"/>
  <c r="G260" i="3"/>
  <c r="E148" i="4"/>
  <c r="D148" i="4" s="1"/>
  <c r="I174" i="3"/>
  <c r="I172" i="3" s="1"/>
  <c r="G300" i="3"/>
  <c r="E57" i="2"/>
  <c r="D57" i="2" s="1"/>
  <c r="G74" i="3"/>
  <c r="G60" i="3"/>
  <c r="F78" i="6"/>
  <c r="F72" i="6" s="1"/>
  <c r="F70" i="6" s="1"/>
  <c r="G125" i="3"/>
  <c r="G113" i="3"/>
  <c r="I250" i="7"/>
  <c r="D81" i="2"/>
  <c r="G35" i="3"/>
  <c r="E18" i="4"/>
  <c r="D18" i="4" s="1"/>
  <c r="G133" i="7"/>
  <c r="I15" i="3"/>
  <c r="G99" i="7"/>
  <c r="G473" i="7"/>
  <c r="H453" i="7"/>
  <c r="D156" i="4"/>
  <c r="E152" i="4"/>
  <c r="G388" i="7"/>
  <c r="H485" i="7"/>
  <c r="G114" i="7"/>
  <c r="G69" i="7"/>
  <c r="G565" i="7"/>
  <c r="G495" i="7"/>
  <c r="G270" i="7"/>
  <c r="G252" i="7"/>
  <c r="I228" i="7"/>
  <c r="H467" i="7"/>
  <c r="H182" i="7"/>
  <c r="H509" i="7"/>
  <c r="I780" i="7"/>
  <c r="I778" i="7" s="1"/>
  <c r="G778" i="7" s="1"/>
  <c r="G598" i="7"/>
  <c r="G336" i="7"/>
  <c r="G326" i="7"/>
  <c r="G318" i="7"/>
  <c r="D189" i="4"/>
  <c r="G402" i="7"/>
  <c r="I308" i="3"/>
  <c r="G308" i="3" s="1"/>
  <c r="G786" i="7"/>
  <c r="H780" i="7"/>
  <c r="G782" i="7"/>
  <c r="H426" i="7"/>
  <c r="I704" i="7"/>
  <c r="I186" i="3"/>
  <c r="I184" i="3" s="1"/>
  <c r="H330" i="7"/>
  <c r="G712" i="7"/>
  <c r="H356" i="7"/>
  <c r="G358" i="7"/>
  <c r="H312" i="7"/>
  <c r="I101" i="3"/>
  <c r="I99" i="3" s="1"/>
  <c r="D152" i="4"/>
  <c r="H15" i="7"/>
  <c r="G17" i="3"/>
  <c r="H15" i="3"/>
  <c r="G704" i="7"/>
  <c r="D179" i="4"/>
  <c r="D183" i="4"/>
  <c r="D72" i="2"/>
  <c r="I485" i="7" l="1"/>
  <c r="F111" i="4"/>
  <c r="G85" i="7"/>
  <c r="G240" i="3"/>
  <c r="G169" i="3"/>
  <c r="G161" i="3"/>
  <c r="G15" i="3"/>
  <c r="G718" i="7"/>
  <c r="G155" i="7"/>
  <c r="I467" i="7"/>
  <c r="G467" i="7" s="1"/>
  <c r="I143" i="7"/>
  <c r="G143" i="7" s="1"/>
  <c r="I606" i="7"/>
  <c r="G274" i="7"/>
  <c r="G256" i="7"/>
  <c r="G311" i="3"/>
  <c r="G178" i="7"/>
  <c r="H730" i="7"/>
  <c r="I634" i="7"/>
  <c r="H218" i="7"/>
  <c r="G218" i="7" s="1"/>
  <c r="G172" i="7"/>
  <c r="D37" i="6"/>
  <c r="F123" i="4"/>
  <c r="D123" i="4" s="1"/>
  <c r="D125" i="4"/>
  <c r="G271" i="3"/>
  <c r="E171" i="4"/>
  <c r="D171" i="4" s="1"/>
  <c r="F184" i="4"/>
  <c r="D184" i="4" s="1"/>
  <c r="F119" i="4"/>
  <c r="D119" i="4" s="1"/>
  <c r="H277" i="3"/>
  <c r="G279" i="3"/>
  <c r="G120" i="7"/>
  <c r="G426" i="7"/>
  <c r="G376" i="7"/>
  <c r="G206" i="7"/>
  <c r="G87" i="7"/>
  <c r="G671" i="7"/>
  <c r="G661" i="7"/>
  <c r="I655" i="7"/>
  <c r="G620" i="7"/>
  <c r="G616" i="7"/>
  <c r="G612" i="7"/>
  <c r="G608" i="7"/>
  <c r="G602" i="7"/>
  <c r="G594" i="7"/>
  <c r="G588" i="7"/>
  <c r="G584" i="7"/>
  <c r="G344" i="7"/>
  <c r="G340" i="7"/>
  <c r="G332" i="7"/>
  <c r="G322" i="7"/>
  <c r="G314" i="7"/>
  <c r="G61" i="7"/>
  <c r="G212" i="3"/>
  <c r="G209" i="3"/>
  <c r="G206" i="3"/>
  <c r="G134" i="3"/>
  <c r="G90" i="3"/>
  <c r="G64" i="3"/>
  <c r="G32" i="3"/>
  <c r="G20" i="3"/>
  <c r="E66" i="2"/>
  <c r="F93" i="2"/>
  <c r="H740" i="7"/>
  <c r="G740" i="7" s="1"/>
  <c r="I118" i="7"/>
  <c r="G118" i="7" s="1"/>
  <c r="G382" i="7"/>
  <c r="F35" i="6"/>
  <c r="D35" i="6" s="1"/>
  <c r="F25" i="6"/>
  <c r="I515" i="7"/>
  <c r="I453" i="7"/>
  <c r="G370" i="7"/>
  <c r="I264" i="7"/>
  <c r="G230" i="3"/>
  <c r="E100" i="2"/>
  <c r="G364" i="7"/>
  <c r="G282" i="3"/>
  <c r="G485" i="7"/>
  <c r="G736" i="7"/>
  <c r="I730" i="7"/>
  <c r="G730" i="7" s="1"/>
  <c r="H675" i="7"/>
  <c r="G428" i="7"/>
  <c r="G386" i="7"/>
  <c r="G246" i="7"/>
  <c r="G242" i="7"/>
  <c r="G101" i="3"/>
  <c r="I218" i="7"/>
  <c r="G198" i="7"/>
  <c r="G182" i="7"/>
  <c r="G184" i="7"/>
  <c r="G112" i="7"/>
  <c r="G105" i="3"/>
  <c r="G95" i="3"/>
  <c r="G69" i="3"/>
  <c r="G54" i="3"/>
  <c r="G56" i="3"/>
  <c r="H309" i="3"/>
  <c r="G309" i="3" s="1"/>
  <c r="H606" i="7"/>
  <c r="G606" i="7" s="1"/>
  <c r="G356" i="7"/>
  <c r="I354" i="7"/>
  <c r="I178" i="3"/>
  <c r="G178" i="3" s="1"/>
  <c r="G180" i="3"/>
  <c r="G374" i="7"/>
  <c r="H354" i="7"/>
  <c r="G354" i="7" s="1"/>
  <c r="H46" i="3"/>
  <c r="H184" i="3"/>
  <c r="G184" i="3" s="1"/>
  <c r="G186" i="3"/>
  <c r="G200" i="7"/>
  <c r="G396" i="7"/>
  <c r="G230" i="7"/>
  <c r="G93" i="7"/>
  <c r="H770" i="7"/>
  <c r="G770" i="7" s="1"/>
  <c r="H226" i="3"/>
  <c r="G226" i="3" s="1"/>
  <c r="G681" i="7"/>
  <c r="H665" i="7"/>
  <c r="I665" i="7"/>
  <c r="H655" i="7"/>
  <c r="G655" i="7" s="1"/>
  <c r="G511" i="7"/>
  <c r="G260" i="7"/>
  <c r="G238" i="7"/>
  <c r="G192" i="7"/>
  <c r="G168" i="7"/>
  <c r="G780" i="7"/>
  <c r="H746" i="7"/>
  <c r="G746" i="7" s="1"/>
  <c r="H686" i="7"/>
  <c r="G622" i="7"/>
  <c r="G436" i="7"/>
  <c r="G509" i="7"/>
  <c r="G416" i="7"/>
  <c r="G362" i="7"/>
  <c r="I330" i="7"/>
  <c r="G330" i="7" s="1"/>
  <c r="I312" i="7"/>
  <c r="G312" i="7" s="1"/>
  <c r="G15" i="7"/>
  <c r="H592" i="7"/>
  <c r="G732" i="7"/>
  <c r="H434" i="7"/>
  <c r="G434" i="7" s="1"/>
  <c r="G764" i="7"/>
  <c r="G754" i="7"/>
  <c r="G626" i="7"/>
  <c r="I592" i="7"/>
  <c r="G574" i="7"/>
  <c r="G306" i="7"/>
  <c r="G302" i="7"/>
  <c r="G298" i="7"/>
  <c r="G294" i="7"/>
  <c r="G290" i="7"/>
  <c r="G188" i="7"/>
  <c r="F177" i="4"/>
  <c r="D177" i="4" s="1"/>
  <c r="E146" i="4"/>
  <c r="D146" i="4" s="1"/>
  <c r="E25" i="2"/>
  <c r="D25" i="2" s="1"/>
  <c r="D27" i="2"/>
  <c r="G710" i="7"/>
  <c r="I688" i="7"/>
  <c r="I776" i="7"/>
  <c r="G776" i="7" s="1"/>
  <c r="G220" i="3"/>
  <c r="H218" i="3"/>
  <c r="I305" i="3"/>
  <c r="G305" i="3" s="1"/>
  <c r="G453" i="7"/>
  <c r="G667" i="7"/>
  <c r="G529" i="7"/>
  <c r="G194" i="7"/>
  <c r="H49" i="3"/>
  <c r="G49" i="3" s="1"/>
  <c r="I67" i="3"/>
  <c r="D84" i="6"/>
  <c r="D212" i="4"/>
  <c r="G760" i="7"/>
  <c r="I752" i="7"/>
  <c r="G677" i="7"/>
  <c r="I675" i="7"/>
  <c r="I503" i="7"/>
  <c r="G503" i="7" s="1"/>
  <c r="H400" i="7"/>
  <c r="H174" i="3"/>
  <c r="G220" i="7"/>
  <c r="G301" i="3"/>
  <c r="E50" i="2"/>
  <c r="D52" i="2"/>
  <c r="G164" i="7"/>
  <c r="H162" i="7"/>
  <c r="G556" i="7"/>
  <c r="G657" i="7"/>
  <c r="G766" i="7"/>
  <c r="H545" i="7"/>
  <c r="G551" i="7"/>
  <c r="H515" i="7"/>
  <c r="G517" i="7"/>
  <c r="G394" i="7"/>
  <c r="G266" i="7"/>
  <c r="H264" i="7"/>
  <c r="H250" i="7"/>
  <c r="G194" i="3"/>
  <c r="H187" i="3"/>
  <c r="I49" i="3"/>
  <c r="D78" i="6"/>
  <c r="E72" i="6"/>
  <c r="D220" i="4"/>
  <c r="F219" i="4"/>
  <c r="E16" i="4"/>
  <c r="G308" i="7"/>
  <c r="I543" i="7"/>
  <c r="G543" i="7" s="1"/>
  <c r="G527" i="7"/>
  <c r="I151" i="7"/>
  <c r="E17" i="6"/>
  <c r="G628" i="7"/>
  <c r="I250" i="3"/>
  <c r="I248" i="3" s="1"/>
  <c r="H420" i="7"/>
  <c r="G420" i="7" s="1"/>
  <c r="G422" i="7"/>
  <c r="G212" i="7"/>
  <c r="H210" i="7"/>
  <c r="G210" i="7" s="1"/>
  <c r="I162" i="7"/>
  <c r="I160" i="7" s="1"/>
  <c r="I59" i="7"/>
  <c r="I28" i="3" s="1"/>
  <c r="I24" i="3" s="1"/>
  <c r="I13" i="3" s="1"/>
  <c r="G292" i="3"/>
  <c r="G268" i="3"/>
  <c r="I187" i="3"/>
  <c r="G189" i="3"/>
  <c r="G155" i="3"/>
  <c r="H67" i="3"/>
  <c r="F107" i="4" l="1"/>
  <c r="D107" i="4" s="1"/>
  <c r="D111" i="4"/>
  <c r="G675" i="7"/>
  <c r="H636" i="7"/>
  <c r="G636" i="7" s="1"/>
  <c r="G665" i="7"/>
  <c r="G67" i="3"/>
  <c r="G264" i="7"/>
  <c r="G187" i="3"/>
  <c r="G592" i="7"/>
  <c r="D25" i="6"/>
  <c r="F23" i="6"/>
  <c r="F66" i="2"/>
  <c r="D66" i="2" s="1"/>
  <c r="D93" i="2"/>
  <c r="I13" i="7"/>
  <c r="I451" i="7"/>
  <c r="H43" i="3"/>
  <c r="G46" i="3"/>
  <c r="H728" i="7"/>
  <c r="G24" i="3"/>
  <c r="F175" i="4"/>
  <c r="D175" i="4" s="1"/>
  <c r="G400" i="7"/>
  <c r="G392" i="7"/>
  <c r="D16" i="4"/>
  <c r="D72" i="6"/>
  <c r="E70" i="6"/>
  <c r="D70" i="6" s="1"/>
  <c r="H223" i="3"/>
  <c r="G545" i="7"/>
  <c r="G162" i="7"/>
  <c r="H160" i="7"/>
  <c r="G752" i="7"/>
  <c r="I728" i="7"/>
  <c r="G28" i="3"/>
  <c r="G151" i="3"/>
  <c r="H149" i="3"/>
  <c r="I525" i="7"/>
  <c r="G525" i="7" s="1"/>
  <c r="G250" i="7"/>
  <c r="D100" i="2"/>
  <c r="G218" i="3"/>
  <c r="I276" i="3"/>
  <c r="I686" i="7"/>
  <c r="G686" i="7" s="1"/>
  <c r="G688" i="7"/>
  <c r="D50" i="2"/>
  <c r="E14" i="2"/>
  <c r="G151" i="7"/>
  <c r="I149" i="7"/>
  <c r="D219" i="4"/>
  <c r="F217" i="4"/>
  <c r="H451" i="7"/>
  <c r="G451" i="7" s="1"/>
  <c r="G515" i="7"/>
  <c r="H172" i="3"/>
  <c r="G174" i="3"/>
  <c r="I277" i="3"/>
  <c r="G277" i="3" s="1"/>
  <c r="H634" i="7" l="1"/>
  <c r="H250" i="3"/>
  <c r="F17" i="6"/>
  <c r="D17" i="6" s="1"/>
  <c r="D23" i="6"/>
  <c r="G13" i="7"/>
  <c r="G728" i="7"/>
  <c r="G43" i="3"/>
  <c r="H41" i="3"/>
  <c r="I274" i="3"/>
  <c r="G276" i="3"/>
  <c r="G160" i="7"/>
  <c r="G223" i="3"/>
  <c r="H167" i="3"/>
  <c r="G167" i="3" s="1"/>
  <c r="G172" i="3"/>
  <c r="D217" i="4"/>
  <c r="F210" i="4"/>
  <c r="D14" i="2"/>
  <c r="E12" i="2"/>
  <c r="H248" i="3"/>
  <c r="G250" i="3"/>
  <c r="G149" i="7"/>
  <c r="G129" i="7"/>
  <c r="H632" i="7"/>
  <c r="G634" i="7"/>
  <c r="H147" i="3"/>
  <c r="G147" i="3" s="1"/>
  <c r="G149" i="3"/>
  <c r="I632" i="7"/>
  <c r="F184" i="7" s="1"/>
  <c r="E14" i="4" l="1"/>
  <c r="G41" i="3"/>
  <c r="H13" i="3"/>
  <c r="G13" i="3" s="1"/>
  <c r="D12" i="2"/>
  <c r="D210" i="4"/>
  <c r="I146" i="3"/>
  <c r="F12" i="4"/>
  <c r="G221" i="3"/>
  <c r="G216" i="3"/>
  <c r="G632" i="7"/>
  <c r="H246" i="3"/>
  <c r="G248" i="3"/>
  <c r="G274" i="3"/>
  <c r="I246" i="3"/>
  <c r="E12" i="4" l="1"/>
  <c r="D12" i="4" s="1"/>
  <c r="D14" i="4"/>
  <c r="H12" i="3"/>
  <c r="E68" i="6" s="1"/>
  <c r="G146" i="3"/>
  <c r="I143" i="3"/>
  <c r="I352" i="7"/>
  <c r="G246" i="3"/>
  <c r="G352" i="7" l="1"/>
  <c r="I350" i="7"/>
  <c r="G143" i="3"/>
  <c r="I93" i="3"/>
  <c r="G93" i="3" l="1"/>
  <c r="I12" i="3"/>
  <c r="E15" i="6"/>
  <c r="I348" i="7"/>
  <c r="G350" i="7"/>
  <c r="G12" i="3" l="1"/>
  <c r="I216" i="7"/>
  <c r="G348" i="7"/>
  <c r="F45" i="6" l="1"/>
  <c r="D68" i="6"/>
  <c r="F15" i="6" l="1"/>
  <c r="D15" i="6" s="1"/>
  <c r="G58" i="7"/>
</calcChain>
</file>

<file path=xl/sharedStrings.xml><?xml version="1.0" encoding="utf-8"?>
<sst xmlns="http://schemas.openxmlformats.org/spreadsheetml/2006/main" count="2821" uniqueCount="990">
  <si>
    <t xml:space="preserve"> -Î³åÇï³É ¹ñ³Ù³ßÝáñÑÝ»ñ ÙÇç³½·³ÛÇÝ Ï³½Ù³Ï»ñåáõÃÛáõÝÝ»ñÇÝ</t>
  </si>
  <si>
    <t>0</t>
  </si>
  <si>
    <t>1</t>
  </si>
  <si>
    <t>2</t>
  </si>
  <si>
    <t>x+C88</t>
  </si>
  <si>
    <t>êàòÆ²È²Î²Ü ²ä²ÐàìàôÂÚ²Ü Üä²êîÜºð</t>
  </si>
  <si>
    <t>4712</t>
  </si>
  <si>
    <t xml:space="preserve"> - êáóÇ³É³Ï³Ý ³å³ÑáíáõÃÛ³Ý µÝ»Õ»Ý Ýå³ëïÝ»ñ Í³é³ÛáõÃÛáõÝÝ»ñ Ù³ïáõóáÕÝ»ñÇÝ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</si>
  <si>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</si>
  <si>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</si>
  <si>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</si>
  <si>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</si>
  <si>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³Û¹ ÃíáõÙ Í³Ëë»ñÇ í»ñÍ³ÝáõÙÁ` Áëï µÛáõç»ï³ÛÇÝ Í³Ëë»ñÇ ïÝï»ë³·Çï³Ï³Ý ¹³ë³Ï³ñ·Ù³Ý Ñá¹í³ÍÝ»ñÇ</t>
  </si>
  <si>
    <t>......................................................</t>
  </si>
  <si>
    <t>Ðá¹í³ÍÇ NN</t>
  </si>
  <si>
    <t>îáÕÇ NN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</si>
  <si>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</si>
  <si>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</si>
  <si>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</si>
  <si>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</si>
  <si>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</si>
  <si>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</si>
  <si>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>Ð²îì²Ì 3</t>
  </si>
  <si>
    <t xml:space="preserve"> îáÕÇ NN  </t>
  </si>
  <si>
    <t>ÀÝ¹³Ù»ÝÁ (ë.5+ë.6)</t>
  </si>
  <si>
    <t xml:space="preserve">                     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</si>
  <si>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</si>
  <si>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</si>
  <si>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</si>
  <si>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</si>
  <si>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</si>
  <si>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</si>
  <si>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</si>
  <si>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</si>
  <si>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</si>
  <si>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</si>
  <si>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</si>
  <si>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</si>
  <si>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</si>
  <si>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</si>
  <si>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 xml:space="preserve">     X</t>
  </si>
  <si>
    <t>8111</t>
  </si>
  <si>
    <t>8121</t>
  </si>
  <si>
    <t>8131</t>
  </si>
  <si>
    <t>1110</t>
  </si>
  <si>
    <t>Þ²ðÄ²Î²Ü ¶àôÚøÆ Æð²òàôØÆò Øàôîøºð</t>
  </si>
  <si>
    <t xml:space="preserve">²ÜÞ²ðÄ ¶àôÚøÆ Æð²òàôØÆò Øàôîøºð </t>
  </si>
  <si>
    <t>1130</t>
  </si>
  <si>
    <t>²ÚÈ ÐÆØÜ²Î²Ü ØÆæàòÜºðÆ Æð²òàôØÆò Øàôîøºð</t>
  </si>
  <si>
    <t>8211</t>
  </si>
  <si>
    <t>1210</t>
  </si>
  <si>
    <t>1220</t>
  </si>
  <si>
    <t>1221</t>
  </si>
  <si>
    <t>8221</t>
  </si>
  <si>
    <t>8222</t>
  </si>
  <si>
    <t>8223</t>
  </si>
  <si>
    <t>1310</t>
  </si>
  <si>
    <t>8311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</si>
  <si>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</si>
  <si>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</si>
  <si>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</si>
  <si>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</si>
  <si>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</si>
  <si>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</si>
  <si>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</si>
  <si>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</si>
  <si>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</si>
  <si>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</si>
  <si>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</si>
  <si>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´³ÅÝ»ïÇñ³Ï³Ý ÁÝÏ»ñáõÃÛáõÝÝ»ñáõÙ Ñ³Ù³ÛÝùÇ Ù³ëÝ³ÏóáõÃÛ³Ý ¹ÇÙ³ó Ñ³Ù³ÛÝùÇ µÛáõç» Ï³ï³ñíáÕ Ù³ëÑ³ÝáõÙÝ»ñ (ß³Ñ³µ³ÅÇÝÝ»ñ)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</si>
  <si>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</si>
  <si>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</si>
  <si>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</si>
  <si>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</si>
  <si>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</si>
  <si>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</si>
  <si>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</si>
  <si>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</si>
  <si>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</si>
  <si>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</si>
  <si>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</si>
  <si>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</si>
  <si>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</si>
  <si>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</si>
  <si>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</si>
  <si>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</si>
  <si>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</si>
  <si>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</si>
  <si>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</si>
  <si>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</si>
  <si>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</si>
  <si>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</si>
  <si>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</si>
  <si>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</si>
  <si>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</si>
  <si>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</si>
  <si>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</si>
  <si>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</si>
  <si>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</si>
  <si>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</si>
  <si>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</si>
  <si>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</si>
  <si>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</si>
  <si>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</si>
  <si>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</si>
  <si>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</si>
  <si>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</si>
  <si>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</si>
  <si>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</si>
  <si>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</si>
  <si>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</si>
  <si>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</si>
  <si>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</si>
  <si>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</si>
  <si>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</si>
  <si>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</si>
  <si>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 xml:space="preserve">ÐàÔÆ Æð²òàôØÆò Øàôîøºð  </t>
  </si>
  <si>
    <t>9</t>
  </si>
  <si>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</si>
  <si>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</si>
  <si>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 Ð²îì²Ì  5</t>
  </si>
  <si>
    <t xml:space="preserve"> -ì»ñ³å³ïñ³ëïÙ³Ý ¨ áõëáõóÙ³Ý ÝÛáõÃ»ñ (³ßË³ïáÕÝ»ñÇ í»ñ³å³ïñ³ëïáõÙ)</t>
  </si>
  <si>
    <t xml:space="preserve">        ³Û¹ ÃíáõÙ`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</si>
  <si>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</si>
  <si>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</si>
  <si>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</si>
  <si>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</si>
  <si>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</si>
  <si>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</si>
  <si>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</si>
  <si>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</si>
  <si>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</si>
  <si>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</si>
  <si>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</si>
  <si>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</si>
  <si>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</si>
  <si>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</si>
  <si>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</si>
  <si>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</si>
  <si>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</si>
  <si>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</si>
  <si>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</si>
  <si>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</si>
  <si>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</si>
  <si>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</si>
  <si>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</si>
  <si>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</si>
  <si>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</si>
  <si>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</si>
  <si>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</si>
  <si>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</si>
  <si>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</si>
  <si>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</si>
  <si>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</si>
  <si>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</si>
  <si>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Ã) Ð³Ù³ÛÝùÇ ï³ñ³ÍùáõÙ ³ñï³ùÇÝ ·áí³½¹ ï»Õ³¹ñ»Éáõ ÃáõÛÉïíáõÃÛ³Ý Ñ³Ù³ñ</t>
  </si>
  <si>
    <t xml:space="preserve">Å) Ð³Ù³ÛÝùÇ ³ñËÇíÇó ÷³ëï³ÃÕÃ»ñÇ å³ï×»Ý»ñ ¨ ÏñÏÝûñÇÝ³ÏÝ»ñ ïñ³Ù³¹ñ»Éáõ Ñ³Ù³ñ 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</si>
  <si>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</si>
  <si>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Åµ) Â³ÝÏ³ñÅ»ù Ù»ï³ÕÝ»ñÇó å³ïñ³ëïí³Í Çñ»ñÇ Ù³Ýñ³Í³Ë ³éáõí³×³éùÇ ÃáõÛÉïíáõÃÛ³Ý Ñ³Ù³ñ</t>
  </si>
  <si>
    <t>·) ²ÛÉ Ñ³ñÏ»ñÇó ¨ å³ñï³¹Çñ í×³ñÝ»ñÇó Ï³ï³ñíáÕ Ù³ëÑ³ÝáõÙÝ»ñ</t>
  </si>
  <si>
    <t>µ) ä»ï³Ï³Ý µÛáõç»Çó ïñ³Ù³¹ñíáÕ ³ÛÉ ¹áï³óÇ³Ý»ñ</t>
  </si>
  <si>
    <t>·) ä»ï³Ï³Ý µÛáõç»Çó ïñ³Ù³¹ñíáÕ Ýå³ï³Ï³ÛÇÝ Ñ³ïÏ³óáõÙÝ»ñ (ëáõµí»ÝóÇ³Ý»ñ)</t>
  </si>
  <si>
    <t>1342</t>
  </si>
  <si>
    <t>(ïáÕ 1341 + ïáÕ 1342)</t>
  </si>
  <si>
    <t>(ïáÕ 1351 + ïáÕ 1352 + ïáÕ 1353)</t>
  </si>
  <si>
    <t>Øáõïù»ñ Ñ³Ù³ÛÝùÇ µÛáõç»Ç ÝÏ³ïÙ³Ùµ ëï³ÝÓÝ³Í å³ÛÙ³Ý³·ñ³ÛÇÝ å³ñï³íáñáõÃÛáõÝÝ»ñÇ ãÏ³ï³ñÙ³Ý ¹ÇÙ³ó ·³ÝÓíáÕ ïáõÛÅ»ñÇó</t>
  </si>
  <si>
    <t>3.7 ÀÝÃ³óÇÏ áã å³ßïáÝ³Ï³Ý ¹ñ³Ù³ßÝáñÑÝ»ñ</t>
  </si>
  <si>
    <t>(ïáÕ 1381 + ïáÕ 1382)</t>
  </si>
  <si>
    <t>1390</t>
  </si>
  <si>
    <t>1391</t>
  </si>
  <si>
    <t>1392</t>
  </si>
  <si>
    <t>1393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</si>
  <si>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</si>
  <si>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</si>
  <si>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</si>
  <si>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</si>
  <si>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</si>
  <si>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</si>
  <si>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</si>
  <si>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</si>
  <si>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</si>
  <si>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</si>
  <si>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</si>
  <si>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</si>
  <si>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</si>
  <si>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</si>
  <si>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</si>
  <si>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</si>
  <si>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</si>
  <si>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</si>
  <si>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</si>
  <si>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</si>
  <si>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</si>
  <si>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</si>
  <si>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</si>
  <si>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</si>
  <si>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</si>
  <si>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</si>
  <si>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</si>
  <si>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</si>
  <si>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</si>
  <si>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</si>
  <si>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</si>
  <si>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</si>
  <si>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</si>
  <si>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</si>
  <si>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</si>
  <si>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</si>
  <si>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</si>
  <si>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</si>
  <si>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</si>
  <si>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</si>
  <si>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</si>
  <si>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</si>
  <si>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</si>
  <si>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</si>
  <si>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</si>
  <si>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</si>
  <si>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</si>
  <si>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</si>
  <si>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</si>
  <si>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</si>
  <si>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</si>
  <si>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</si>
  <si>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</si>
  <si>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</si>
  <si>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</si>
  <si>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</si>
  <si>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</si>
  <si>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</si>
  <si>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</si>
  <si>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</si>
  <si>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</si>
  <si>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</si>
  <si>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</si>
  <si>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</si>
  <si>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</si>
  <si>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</si>
  <si>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</si>
  <si>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</si>
  <si>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</si>
  <si>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</si>
  <si>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</si>
  <si>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</si>
  <si>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</si>
  <si>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</si>
  <si>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</si>
  <si>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</si>
  <si>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</si>
  <si>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1000</t>
  </si>
  <si>
    <t>1100</t>
  </si>
  <si>
    <t>1200</t>
  </si>
  <si>
    <t>1300</t>
  </si>
  <si>
    <t>(Ñ³½³ñ ¹ñ³Ùáí)</t>
  </si>
  <si>
    <t>Description</t>
  </si>
  <si>
    <t>ÊáõÙµ</t>
  </si>
  <si>
    <t>¸³ë</t>
  </si>
  <si>
    <t xml:space="preserve"> X</t>
  </si>
  <si>
    <t>X</t>
  </si>
  <si>
    <t>GENERAL PUBLIC SERVICES</t>
  </si>
  <si>
    <t>Executive and Legislative Organs, Financial and Fiscal Affairs, External Affairs</t>
  </si>
  <si>
    <t>Executive and legislative organs</t>
  </si>
  <si>
    <t xml:space="preserve">üÇÝ³Ýë³Ï³Ý ¨ Ñ³ñÏ³µÛáõç»ï³ÛÇÝ Ñ³ñ³µ»ñáõÃÛáõÝÝ»ñ </t>
  </si>
  <si>
    <t>Financial and fiscal affairs</t>
  </si>
  <si>
    <t>3.9 ²ÛÉ »Ï³ÙáõïÝ»ñ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</si>
  <si>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</si>
  <si>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 xml:space="preserve">²ñï³ùÇÝ Ñ³ñ³µ»ñáõÃÛáõÝÝ»ñ </t>
  </si>
  <si>
    <t>External affairs</t>
  </si>
  <si>
    <t>²ñï³ùÇÝ ïÝï»ë³Ï³Ý û·ÝáõÃÛáõÝ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</si>
  <si>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</si>
  <si>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</si>
  <si>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</si>
  <si>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</si>
  <si>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ÀÝ¹Ñ³Ýáõñ µÝáõÛÃÇ Í³é³ÛáõÃÛáõÝÝ»ñ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</si>
  <si>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</si>
  <si>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</si>
  <si>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</si>
  <si>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</si>
  <si>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</si>
  <si>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</si>
  <si>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</si>
  <si>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</si>
  <si>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</si>
  <si>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</si>
  <si>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</si>
  <si>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</si>
  <si>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</si>
  <si>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</si>
  <si>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</si>
  <si>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ÀÝ¹Ñ³Ýáõñ µÝáõÛÃÇ Ñ³Ýñ³ÛÇÝ Í³é³ÛáõÃÛáõÝÝ»ñ (³ÛÉ ¹³ë»ñÇÝ ãå³ïÏ³ÝáÕ)</t>
  </si>
  <si>
    <t>General Services Not Elsewhere Classified</t>
  </si>
  <si>
    <t>êáóÇ³É³Ï³Ý Ñ³ïáõÏ ³ñïáÝáõÃÛáõÝÝ»ñ (³ÛÉ ¹³ë»ñÇÝ ãå³ïÏ³ÝáÕ)</t>
  </si>
  <si>
    <t xml:space="preserve">ÀÝ¹Ñ³Ýáõñ µÝáõÛÃÇ Ñ³Ýñ³ÛÇÝ Í³é³ÛáõÃÛáõÝÝ»ñ (³ÛÉ ¹³ë»ñÇÝ ãå³ïÏ³ÝáÕ) </t>
  </si>
  <si>
    <t>ÀÜ¸²ØºÜÀ Ð²ìºÈàôð¸À (+) Î²Ø ¸ºüÆòÆîÀ (ä²Î²êàôð¸À(-) )</t>
  </si>
  <si>
    <t>(+)</t>
  </si>
  <si>
    <t>(-)</t>
  </si>
  <si>
    <t>ì´ äü ü´ Ñ³ïÏ³óáõÙ</t>
  </si>
  <si>
    <t>General services not elsewhere classified</t>
  </si>
  <si>
    <t>Î³é³í³ñáõÃÛ³Ý ï³ñµ»ñ Ù³Ï³ñ¹³ÏÝ»ñÇ ÙÇç¨ Çñ³Ï³Ý³óíáÕ ÁÝ¹Ñ³Ýáõñ µÝáõÛÃÇ ïñ³Ýëý»ñïÝ»ñ</t>
  </si>
  <si>
    <t>Transfers of a General Character Between Different Levels of Government</t>
  </si>
  <si>
    <t>Transfers of a general character between different levels of government</t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</si>
  <si>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</si>
  <si>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</si>
  <si>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</si>
  <si>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</si>
  <si>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</si>
  <si>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</si>
  <si>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</si>
  <si>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</si>
  <si>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</si>
  <si>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</si>
  <si>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</si>
  <si>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</si>
  <si>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</si>
  <si>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</si>
  <si>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</si>
  <si>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</si>
  <si>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</si>
  <si>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</si>
  <si>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</si>
  <si>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</si>
  <si>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</si>
  <si>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</si>
  <si>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</si>
  <si>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>Fire protection services</t>
  </si>
  <si>
    <t>Law Courts</t>
  </si>
  <si>
    <t xml:space="preserve">¸³ï³ñ³ÝÝ»ñ </t>
  </si>
  <si>
    <t>Law courts</t>
  </si>
  <si>
    <t>Î³É³Ý³í³Ûñ»ñ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</si>
  <si>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</si>
  <si>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</si>
  <si>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</si>
  <si>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</si>
  <si>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</si>
  <si>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</si>
  <si>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</si>
  <si>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ÀÝ¹Ñ³Ýáõñ µÝáõÛÃÇ ïÝï»ë³Ï³Ý, ³é¨ïñ³ÛÇÝ ¨ ³ßË³ï³ÝùÇ ·Íáí Ñ³ñ³µ»ñáõÃÛáõÝÝ»ñ</t>
  </si>
  <si>
    <t>1165</t>
  </si>
  <si>
    <t>(ïáÕ 1161 + ïáÕ 1165 )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</si>
  <si>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</si>
  <si>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</si>
  <si>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</si>
  <si>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</si>
  <si>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</si>
  <si>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</si>
  <si>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</si>
  <si>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</si>
  <si>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</si>
  <si>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</si>
  <si>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</si>
  <si>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</si>
  <si>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</si>
  <si>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</si>
  <si>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</si>
  <si>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</si>
  <si>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</si>
  <si>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</si>
  <si>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</si>
  <si>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</si>
  <si>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</si>
  <si>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</si>
  <si>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</si>
  <si>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</si>
  <si>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</si>
  <si>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</si>
  <si>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</si>
  <si>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È»éÝ³³ñ¹ÛáõÝ³Ñ³ÝáõÙ, ³ñ¹ÛáõÝ³µ»ñáõÃÛáõÝ ¨ ßÇÝ³ñ³ñáõÃÛáõÝ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</si>
  <si>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</si>
  <si>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</si>
  <si>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</si>
  <si>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</si>
  <si>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</si>
  <si>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</si>
  <si>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</si>
  <si>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</si>
  <si>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</si>
  <si>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 xml:space="preserve">×³Ý³å³ñÑ³ÛÇÝ ïñ³Ýëåáñï 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</si>
  <si>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</si>
  <si>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</si>
  <si>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</si>
  <si>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</si>
  <si>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</si>
  <si>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</si>
  <si>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</si>
  <si>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</si>
  <si>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</si>
  <si>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</si>
  <si>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</si>
  <si>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</si>
  <si>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</si>
  <si>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</si>
  <si>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</si>
  <si>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</si>
  <si>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</si>
  <si>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</si>
  <si>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</si>
  <si>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</si>
  <si>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</si>
  <si>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</si>
  <si>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</si>
  <si>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</si>
  <si>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</si>
  <si>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</si>
  <si>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</si>
  <si>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</si>
  <si>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</si>
  <si>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</si>
  <si>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</si>
  <si>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</si>
  <si>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</si>
  <si>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</si>
  <si>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</si>
  <si>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</si>
  <si>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</si>
  <si>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</si>
  <si>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</si>
  <si>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</si>
  <si>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</si>
  <si>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</si>
  <si>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>²Õµ³Ñ³ÝáõÙ</t>
  </si>
  <si>
    <t>Waste Management</t>
  </si>
  <si>
    <t>Waste management</t>
  </si>
  <si>
    <t>Î»Õï³çñ»ñÇ Ñ»é³óáõÙ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</si>
  <si>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</si>
  <si>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</si>
  <si>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</si>
  <si>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</si>
  <si>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</si>
  <si>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</si>
  <si>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</si>
  <si>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</si>
  <si>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</si>
  <si>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</si>
  <si>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</si>
  <si>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</si>
  <si>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</si>
  <si>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</si>
  <si>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</si>
  <si>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</si>
  <si>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´Ý³Ï³ñ³Ý³ÛÇÝ ßÇÝ³ñ³ñáõÃÛáõÝ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</si>
  <si>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</si>
  <si>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</si>
  <si>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</si>
  <si>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</si>
  <si>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</si>
  <si>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</si>
  <si>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æñ³Ù³ï³Ï³ñ³ñáõÙ</t>
  </si>
  <si>
    <t>Water Supply</t>
  </si>
  <si>
    <t xml:space="preserve">æñ³Ù³ï³Ï³ñ³ñáõÙ </t>
  </si>
  <si>
    <t>Water supply</t>
  </si>
  <si>
    <t>öáÕáóÝ»ñÇ Éáõë³íáñáõÙ</t>
  </si>
  <si>
    <t>Street Lighting</t>
  </si>
  <si>
    <t xml:space="preserve">öáÕáóÝ»ñÇ Éáõë³íáñáõÙ </t>
  </si>
  <si>
    <t>Street lighting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</si>
  <si>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</si>
  <si>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úñ»Ýùáí ¨ Çñ³í³Ï³Ý ³ÛÉ ³Ïï»ñáí ë³ÑÙ³Ýí³Í` Ñ³Ù³ÛÝùÇ µÛáõç»Ç Ùáõïù³·ñÙ³Ý »ÝÃ³Ï³ ³ÛÉ »Ï³ÙáõïÝ»ñ</t>
  </si>
  <si>
    <t>1334</t>
  </si>
  <si>
    <t>1340</t>
  </si>
  <si>
    <t>1341</t>
  </si>
  <si>
    <t>úñ»Ýùáí å»ï³Ï³Ý µÛáõç» ³Ùñ³·ñíáÕ Ñ³ñÏ»ñÇó ¨ ³ÛÉ å³ñï³¹Çñ í×³ñÝ»ñÇó  Ù³ëÑ³ÝáõÙÝ»ñ Ñ³Ù³ÛÝùÝ»ñÇ µÛáõç»Ý»ñ (ïáÕ 1162 + ïáÕ 1163 + ïáÕ 1164)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</si>
  <si>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</si>
  <si>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</si>
  <si>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</si>
  <si>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1372</t>
  </si>
  <si>
    <t>´Ý³Ï³ñ³Ý³ÛÇÝ ßÇÝ³ñ³ñáõÃÛ³Ý ¨ ÏáÙáõÝ³É Í³é³ÛáõÃÛáõÝÝ»ñ (³ÛÉ ¹³ë»ñÇÝ ãå³ïÏ³ÝáÕ)</t>
  </si>
  <si>
    <t>Housing and Community Amenities Not Elsewhere Classified</t>
  </si>
  <si>
    <t>Housing and community amenities not elsewhere classified</t>
  </si>
  <si>
    <t>HEALTH</t>
  </si>
  <si>
    <t>´ÅßÏ³Ï³Ý ³åñ³ÝùÝ»ñ, ë³ñù»ñ ¨ ë³ñù³íáñáõÙÝ»ñ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</si>
  <si>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</si>
  <si>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</si>
  <si>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</si>
  <si>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</si>
  <si>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</si>
  <si>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</si>
  <si>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</si>
  <si>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</si>
  <si>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</si>
  <si>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</si>
  <si>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</si>
  <si>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</si>
  <si>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</si>
  <si>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Paramedical services</t>
  </si>
  <si>
    <t>ÐÇí³Ý¹³Ýáó³ÛÇÝ Í³é³ÛáõÃÛáõÝÝ»ñ</t>
  </si>
  <si>
    <t>3.8 Î³åÇï³É áã å³ßïáÝ³Ï³Ý ¹ñ³Ù³ßÝáñÑÝ»ñ</t>
  </si>
  <si>
    <t>(ïáÕ 1391 + ïáÕ 1392 + ïáÕ 1393)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</si>
  <si>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</si>
  <si>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</si>
  <si>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</si>
  <si>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</si>
  <si>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</si>
  <si>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</si>
  <si>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</si>
  <si>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</si>
  <si>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</si>
  <si>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</si>
  <si>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</si>
  <si>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</si>
  <si>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</si>
  <si>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</si>
  <si>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</si>
  <si>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</si>
  <si>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Health not elsewhere classified</t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</si>
  <si>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</si>
  <si>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</si>
  <si>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</si>
  <si>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</si>
  <si>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Øß³ÏáõÃ³ÛÇÝ Í³é³ÛáõÃÛáõÝÝ»ñ</t>
  </si>
  <si>
    <t>Cultural Services</t>
  </si>
  <si>
    <t>Cultural services</t>
  </si>
  <si>
    <t>è³¹Çá ¨ Ñ»éáõëï³Ñ³Õáñ¹áõÙÝ»ñÇ Ñ»é³ñÓ³ÏÙ³Ý ¨ Ññ³ï³ñ³Ïã³Ï³Ý Í³é³ÛáõÃÛáõÝÝ»ñ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</si>
  <si>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</si>
  <si>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</si>
  <si>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</si>
  <si>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</si>
  <si>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</si>
  <si>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</si>
  <si>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</si>
  <si>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</si>
  <si>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ºÏ³Ùï³ï»ë³ÏÝ»ñÁ</t>
  </si>
  <si>
    <t xml:space="preserve">³Û¹ ÃíáõÙª </t>
  </si>
  <si>
    <t>1. Ð²ðÎºð ºì îàôðøºð</t>
  </si>
  <si>
    <t>1.1 ¶áõÛù³ÛÇÝ Ñ³ñÏ»ñ ³Ýß³ñÅ ·áõÛùÇó</t>
  </si>
  <si>
    <t xml:space="preserve">³Û¹ ÃíáõÙ`  </t>
  </si>
  <si>
    <t>¶áõÛù³Ñ³ñÏ Ñ³Ù³ÛÝùÝ»ñÇ í³ñã³Ï³Ý ï³ñ³ÍùÝ»ñáõÙ ·ïÝíáÕ ß»Ýù»ñÇ ¨ ßÇÝáõÃÛáõÝÝ»ñÇ Ñ³Ù³ñ</t>
  </si>
  <si>
    <t>ÐáÕÇ Ñ³ñÏ Ñ³Ù³ÛÝùÝ»ñÇ í³ñã³Ï³Ý ï³ñ³ÍùÝ»ñáõÙ ·ïÝíáÕ ÑáÕÇ Ñ³Ù³ñ</t>
  </si>
  <si>
    <t xml:space="preserve"> 1.2 ¶áõÛù³ÛÇÝ Ñ³ñÏ»ñ ³ÛÉ ·áõÛùÇó</t>
  </si>
  <si>
    <t>¶áõÛù³Ñ³ñÏ ÷áË³¹ñ³ÙÇçáóÝ»ñÇ Ñ³Ù³ñ</t>
  </si>
  <si>
    <t>1.3 ²åñ³ÝùÝ»ñÇ û·ï³·áñÍÙ³Ý Ï³Ù ·áñÍáõÝ»áõÃÛ³Ý Çñ³Ï³Ý³óÙ³Ý ÃáõÛÉïíáõÃÛ³Ý í×³ñÝ»ñ</t>
  </si>
  <si>
    <t>î»Õ³Ï³Ý ïáõñù»ñ</t>
  </si>
  <si>
    <t>³³) ÐÇÙÝ³Ï³Ý ßÇÝáõÃÛáõÝÝ»ñÇ Ñ³Ù³ñ</t>
  </si>
  <si>
    <t>³µ) àã ÑÇÙÝ³Ï³Ý ßÇÝáõÃÛáõÝÝ»ñÇ Ñ³Ù³ñ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</si>
  <si>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</si>
  <si>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</si>
  <si>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</si>
  <si>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</si>
  <si>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>1.4 ²åñ³ÝùÝ»ñÇ Ù³ï³Ï³ñ³ñáõÙÇó ¨ Í³é³ÛáõÃÛáõÝÝ»ñÇ Ù³ïáõóáõÙÇó ³ÛÉ å³ñï³¹Çñ í×³ñÝ»ñ</t>
  </si>
  <si>
    <t>Ð³Ù³ÛÝùÇ µÛáõç» í×³ñíáÕ å»ï³Ï³Ý ïáõñù»ñ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</si>
  <si>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</si>
  <si>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</si>
  <si>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 xml:space="preserve"> 1.5 ²ÛÉ Ñ³ñÏ³ÛÇÝ »Ï³ÙáõïÝ»ñ</t>
  </si>
  <si>
    <t>³) ºÏ³Ùï³Ñ³ñÏ</t>
  </si>
  <si>
    <t>µ) Þ³ÑáõÃ³Ñ³ñÏ</t>
  </si>
  <si>
    <t>2. ä²ÞîàÜ²Î²Ü ¸ð²Ø²ÞÜàðÐÜºð</t>
  </si>
  <si>
    <t>2.1  ÀÝÃ³óÇÏ ³ñï³ùÇÝ å³ßïáÝ³Ï³Ý ¹ñ³Ù³ßÝáñÑÝ»ñ` ëï³óí³Í ³ÛÉ å»ïáõÃÛáõÝÝ»ñÇó</t>
  </si>
  <si>
    <t>2.2 Î³åÇï³É ³ñï³ùÇÝ å³ßïáÝ³Ï³Ý ¹ñ³Ù³ßÝáñÑÝ»ñ` ëï³óí³Í ³ÛÉ å»ïáõÃÛáõÝÝ»ñÇó</t>
  </si>
  <si>
    <t>2.3 ÀÝÃ³óÇÏ ³ñï³ùÇÝ å³ßïáÝ³Ï³Ý ¹ñ³Ù³ßÝáñÑÝ»ñ`  ëï³óí³Í ÙÇç³½·³ÛÇÝ Ï³½Ù³Ï»ñåáõÃÛáõÝÝ»ñÇó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</si>
  <si>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</si>
  <si>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4111......................................................</t>
  </si>
  <si>
    <t>2.4 Î³åÇï³É ³ñï³ùÇÝ å³ßïáÝ³Ï³Ý ¹ñ³Ù³ßÝáñÑÝ»ñ`  ëï³óí³Í ÙÇç³½·³ÛÇÝ Ï³½Ù³Ï»ñåáõÃÛáõÝÝ»ñÇó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</si>
  <si>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</si>
  <si>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Ð³Ù³ÛÝù³ÛÇÝ ½³ñ·³óáõÙ /´ÎÌ/</t>
  </si>
  <si>
    <t>2.5 ÀÝÃ³óÇÏ Ý»ñùÇÝ å³ßïáÝ³Ï³Ý ¹ñ³Ù³ßÝáñÑÝ»ñ` ëï³óí³Í Ï³é³í³ñÙ³Ý ³ÛÉ Ù³Ï³ñ¹³ÏÝ»ñÇó</t>
  </si>
  <si>
    <t>³) ä»ï³Ï³Ý µÛáõç»Çó ýÇÝ³Ýë³Ï³Ý Ñ³Ù³Ñ³ñÃ»óÙ³Ý ëÏ½µáõÝùáí ïñ³Ù³¹ñíáÕ ¹áï³óÇ³Ý»ñ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</si>
  <si>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</si>
  <si>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 xml:space="preserve"> 2.6 Î³åÇï³É Ý»ñùÇÝ å³ßïáÝ³Ï³Ý ¹ñ³Ù³ßÝáñÑÝ»ñ` ëï³óí³Í Ï³é³í³ñÙ³Ý ³ÛÉ Ù³Ï³ñ¹³ÏÝ»ñÇó</t>
  </si>
  <si>
    <t>³) ä»ï³Ï³Ý µÛáõç»Çó Ï³åÇï³É Í³Ëë»ñÇ ýÇÝ³Ýë³íáñÙ³Ý Ýå³ï³Ï³ÛÇÝ Ñ³ïÏ³óáõÙÝ»ñ (ëáõµí»ÝóÇ³Ý»ñ)</t>
  </si>
  <si>
    <t>3. ²ÚÈ ºÎ²ØàôîÜºð</t>
  </si>
  <si>
    <t>3.1 îáÏáëÝ»ñ</t>
  </si>
  <si>
    <t>3.2 Þ³Ñ³µ³ÅÇÝÝ»ñ</t>
  </si>
  <si>
    <t>3.3 ¶áõÛùÇ í³ñÓ³Ï³ÉáõÃÛáõÝÇó »Ï³ÙáõïÝ»ñ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</si>
  <si>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</si>
  <si>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²ÛÉ ·áõÛùÇ í³ñÓ³Ï³ÉáõÃÛáõÝÇó Ùáõïù»ñ</t>
  </si>
  <si>
    <t>3.4 Ð³Ù³ÛÝùÇ µÛáõç»Ç »Ï³ÙáõïÝ»ñ ³åñ³ÝùÝ»ñÇ Ù³ï³Ï³ñ³ñáõÙÇó ¨ Í³é³ÛáõÃÛáõÝÝ»ñÇ Ù³ïáõóáõÙÇó</t>
  </si>
  <si>
    <t>3.5 ì³ñã³Ï³Ý ·³ÝÓáõÙÝ»ñ</t>
  </si>
  <si>
    <t>î»Õ³Ï³Ý í×³ñÝ»ñ</t>
  </si>
  <si>
    <t xml:space="preserve">Ð³Ù³ÛÝùÇ í³ñã³Ï³Ý ï³ñ³ÍùáõÙ ÇÝùÝ³Ï³Ù Ï³éáõóí³Í ß»Ýù»ñÇ, ßÇÝáõÃÛáõÝÝ»ñÇ ûñÇÝ³Ï³Ý³óÙ³Ý Ñ³Ù³ñ í×³ñÝ»ñ </t>
  </si>
  <si>
    <t xml:space="preserve">3.6 Øáõïù»ñ ïáõÛÅ»ñÇó, ïáõ·³ÝùÝ»ñÇó 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</si>
  <si>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</si>
  <si>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</si>
  <si>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 xml:space="preserve">Ð³Ù³ÛÝùÇ ·áõÛùÇÝ å³ï×³é³Í íÝ³ëÝ»ñÇ ÷áËÑ³ïáõóáõÙÇó Ùáõïù»ñ </t>
  </si>
  <si>
    <t>(ïáÕ 1110 + ïáÕ 1120 + ïáÕ 1130 + ïáÕ 1150 + ïáÕ 1160)</t>
  </si>
  <si>
    <t>1111</t>
  </si>
  <si>
    <t>1121</t>
  </si>
  <si>
    <t>1131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</si>
  <si>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</si>
  <si>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</si>
  <si>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</si>
  <si>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</si>
  <si>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</si>
  <si>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</si>
  <si>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</si>
  <si>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</si>
  <si>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</si>
  <si>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</si>
  <si>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</si>
  <si>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</si>
  <si>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</si>
  <si>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</si>
  <si>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1150</t>
  </si>
  <si>
    <t>1151</t>
  </si>
  <si>
    <t>(ïáÕ 1152 + ïáÕ 1153 )</t>
  </si>
  <si>
    <t>1152</t>
  </si>
  <si>
    <t>1153</t>
  </si>
  <si>
    <t>1160</t>
  </si>
  <si>
    <t>1161</t>
  </si>
  <si>
    <t>1162</t>
  </si>
  <si>
    <t>1163</t>
  </si>
  <si>
    <t>1164</t>
  </si>
  <si>
    <t>(ïáÕ 1210 + ïáÕ 1220 + ïáÕ 1230 + ïáÕ 1240 + ïáÕ 1250 + ïáÕ 1260)</t>
  </si>
  <si>
    <t>1211</t>
  </si>
  <si>
    <t>1230</t>
  </si>
  <si>
    <t>1231</t>
  </si>
  <si>
    <t>1240</t>
  </si>
  <si>
    <t>1241</t>
  </si>
  <si>
    <t>1250</t>
  </si>
  <si>
    <t>1251</t>
  </si>
  <si>
    <t>1254</t>
  </si>
  <si>
    <t>1255</t>
  </si>
  <si>
    <t>1256</t>
  </si>
  <si>
    <t>1257</t>
  </si>
  <si>
    <t>1258</t>
  </si>
  <si>
    <t>1260</t>
  </si>
  <si>
    <t>1261</t>
  </si>
  <si>
    <t>1262</t>
  </si>
  <si>
    <t>1311</t>
  </si>
  <si>
    <t>1320</t>
  </si>
  <si>
    <t>1321</t>
  </si>
  <si>
    <t>1330</t>
  </si>
  <si>
    <t>(ïáÕ 1331 + ïáÕ 1332 + ïáÕ 1333 + 1334)</t>
  </si>
  <si>
    <t>1331</t>
  </si>
  <si>
    <t>1332</t>
  </si>
  <si>
    <t>1333</t>
  </si>
  <si>
    <t>1350</t>
  </si>
  <si>
    <t>1351</t>
  </si>
  <si>
    <t>1352</t>
  </si>
  <si>
    <t>1353</t>
  </si>
  <si>
    <t>1360</t>
  </si>
  <si>
    <t>(ïáÕ 1361 + ïáÕ 1362)</t>
  </si>
  <si>
    <t>1361</t>
  </si>
  <si>
    <t>1362</t>
  </si>
  <si>
    <t>1370</t>
  </si>
  <si>
    <t>(ïáÕ 1371 + ïáÕ 1372)</t>
  </si>
  <si>
    <t>1371</t>
  </si>
  <si>
    <t>1380</t>
  </si>
  <si>
    <t>1381</t>
  </si>
  <si>
    <t>1382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</si>
  <si>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</si>
  <si>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</si>
  <si>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</si>
  <si>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</si>
  <si>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</si>
  <si>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</si>
  <si>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>Primary education</t>
  </si>
  <si>
    <t>Secondary Education</t>
  </si>
  <si>
    <t>Lower-secondary education</t>
  </si>
  <si>
    <t>Upper-secondary education</t>
  </si>
  <si>
    <t>Post-secondary Non-tertiary Education</t>
  </si>
  <si>
    <t>Post-secondary non-tertiary education</t>
  </si>
  <si>
    <t>´³ñÓñ³·áõÛÝ ÏñÃáõÃÛáõÝ</t>
  </si>
  <si>
    <t>Tertiary Education</t>
  </si>
  <si>
    <t>First stage of tertiary education</t>
  </si>
  <si>
    <t>Second stage of tertiary education</t>
  </si>
  <si>
    <t xml:space="preserve">Àëï Ù³Ï³ñ¹³ÏÝ»ñÇ ã¹³ë³Ï³ñ·íáÕ ÏñÃáõÃÛáõÝ </t>
  </si>
  <si>
    <t>Education Not Definable By Level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</si>
  <si>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</si>
  <si>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</si>
  <si>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</si>
  <si>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</si>
  <si>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</si>
  <si>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</si>
  <si>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</si>
  <si>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</si>
  <si>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</si>
  <si>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</si>
  <si>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</si>
  <si>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</si>
  <si>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</si>
  <si>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</si>
  <si>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</si>
  <si>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</si>
  <si>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</si>
  <si>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</si>
  <si>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</si>
  <si>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</si>
  <si>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</si>
  <si>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</si>
  <si>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</si>
  <si>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</si>
  <si>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</si>
  <si>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</si>
  <si>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</si>
  <si>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</si>
  <si>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</si>
  <si>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</si>
  <si>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Social exclusion not elsewhere classified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</si>
  <si>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</si>
  <si>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</si>
  <si>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</si>
  <si>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</si>
  <si>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</si>
  <si>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</si>
  <si>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</si>
  <si>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</si>
  <si>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</si>
  <si>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>²ñï³ùÇÝ ïÝï»ë³Ï³Ý ³ç³ÏóáõÃÛáõÝ</t>
  </si>
  <si>
    <t xml:space="preserve"> - ï»Õ³Ï³Ý ÇÝùÝ³Ï³é³íñÙ³Ý Ù³ñÙÇÝÝ»ñÇÝ                                 (ïáÕ  4535+ïáÕ 4536)</t>
  </si>
  <si>
    <t xml:space="preserve"> - ï»Õ³Ï³Ý ÇÝùÝ³Ï³é³íñÙ³Ý Ù³ñÙÇÝÝ»ñÇÝ                                 (ïáÕ  4545+ïáÕ 4546)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</si>
  <si>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</si>
  <si>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</si>
  <si>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</si>
  <si>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</si>
  <si>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</si>
  <si>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</si>
  <si>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</si>
  <si>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</si>
  <si>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</si>
  <si>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</si>
  <si>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</si>
  <si>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</si>
  <si>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</si>
  <si>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</si>
  <si>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</si>
  <si>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</si>
  <si>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</si>
  <si>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</si>
  <si>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ýáÝ¹³ÛÇÝ    Ù³ë</t>
  </si>
  <si>
    <t>6420</t>
  </si>
  <si>
    <t>6430</t>
  </si>
  <si>
    <t>6440</t>
  </si>
  <si>
    <t>2.3. Ð³Ù³ÛÝùÇ µÛáõç»Ç ÙÇçáóÝ»ñÇ ï³ñ»ëÏ½µÇ ³½³ï  ÙÝ³óáñ¹Á`  (ïáÕ 8191+ïáÕ 8194)</t>
  </si>
  <si>
    <t xml:space="preserve"> - »ÝÃ³Ï³ ¿ áõÕÕÙ³Ý Ñ³Ù³ÛÝùÇ µÛáõç»Ç ýáÝ¹³ÛÇÝ  Ù³ë                         (ïáÕ 8191 - ïáÕ 8192)</t>
  </si>
  <si>
    <t xml:space="preserve"> 2.3.2. Ð³Ù³ÛÝùÇ µÛáõç»Ç ýáÝ¹³ÛÇÝ Ù³ëÇ ÙÇçáóÝ»ñÇ ï³ñ»ëÏ½µÇ ÙÝ³óáñ¹  (ïáÕ 8195 + ïáÕ 8196)</t>
  </si>
  <si>
    <t>8199³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</si>
  <si>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</si>
  <si>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</si>
  <si>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</si>
  <si>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</si>
  <si>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</si>
  <si>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</si>
  <si>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</si>
  <si>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</si>
  <si>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</si>
  <si>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</si>
  <si>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</si>
  <si>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</si>
  <si>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 xml:space="preserve">îáÕÇ          NN  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</si>
  <si>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</si>
  <si>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</si>
  <si>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</si>
  <si>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</si>
  <si>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</si>
  <si>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</si>
  <si>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</si>
  <si>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</si>
  <si>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</si>
  <si>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</si>
  <si>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</si>
  <si>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</si>
  <si>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</si>
  <si>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</si>
  <si>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</si>
  <si>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</si>
  <si>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</si>
  <si>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</si>
  <si>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</si>
  <si>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</si>
  <si>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</si>
  <si>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</si>
  <si>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</si>
  <si>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</si>
  <si>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</si>
  <si>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</si>
  <si>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</si>
  <si>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>2.4. Ð³Ù³ÛÝùÇ µÛáõç»Ç ýáÝ¹³ÛÇÝ Ù³ëÇ Å³Ù³Ý³Ï³íáñ ³½³ï ÙÇçáóÝ»ñÇ ïñ³Ù³¹ñáõÙ í³ñã³Ï³Ý Ù³ë</t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</si>
  <si>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</si>
  <si>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>áñÇó` Í³Ëë»ñÇ ýÇÝ³Ýë³íáñÙ³ÝÁ ãáõÕÕí³Í Ñ³Ù³ÛÝùÇ µÛáõç»Ç ÙÇçáóÝ»ñÇ ï³ñ»ëÏ½µÇ ³½³ï ÙÝ³óáñ¹Ç ·áõÙ³ñÁ</t>
  </si>
  <si>
    <t xml:space="preserve"> 2.3.1. Ð³Ù³ÛÝùÇ µÛáõç»Ç í³ñã³Ï³Ý Ù³ëÇ ÙÇçáóÝ»ñÇ ï³ñ»ëÏ½µÇ ³½³ï ÙÝ³óáñ¹ </t>
  </si>
  <si>
    <t xml:space="preserve">  - ³é³Ýó í³ñã³Ï³Ý Ù³ëÇ ÙÇçáóÝ»ñÇ ï³ñ»ëÏ½µÇ ³½³ï ÙÝ³óáñ¹Çó ýáÝ¹³ÛÇÝ  Ù³ë Ùáõïù³·ñÙ³Ý »ÝÃ³Ï³ ·áõÙ³ñÇ </t>
  </si>
  <si>
    <t xml:space="preserve"> - í³ñã³Ï³Ý Ù³ëÇ ÙÇçáóÝ»ñÇ ï³ñ»ëÏ½µÇ ³½³ï ÙÝ³óáñ¹Çó ýáÝ¹³ÛÇÝ  Ù³ë Ùáõïù³·ñÙ³Ý »ÝÃ³Ï³ ·áõÙ³ñÁ (ïáÕ 9193)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</si>
  <si>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</si>
  <si>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</si>
  <si>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</si>
  <si>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</si>
  <si>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</si>
  <si>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</si>
  <si>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</si>
  <si>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</si>
  <si>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</si>
  <si>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</si>
  <si>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</si>
  <si>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</si>
  <si>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</si>
  <si>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</si>
  <si>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</si>
  <si>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>(ïáÕ 1251 + ïáÕ 1254 + ïáÕ 1257 + ïáÕ 1258)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</si>
  <si>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</si>
  <si>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</si>
  <si>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µµ)  ³ÛÉ ¹áï³óÇ³Ý»ñ</t>
  </si>
  <si>
    <t>(ïáÕ 1261 + ïáÕ 1262)</t>
  </si>
  <si>
    <t xml:space="preserve">Ð³Ù³ÛÝùÇ ë»÷³Ï³ÝáõÃÛáõÝ Ñ³Ù³ñíáÕ ÑáÕ»ñÇ í³ñÓ³Ï³ÉáõÃÛ³Ý í³ñÓ³í×³ñÝ»ñ </t>
  </si>
  <si>
    <t xml:space="preserve">Ð³Ù³ÛÝùÇ í³ñã³Ï³Ý ï³ñ³ÍùáõÙ ·ïÝíáÕ å»ï³Ï³Ý ë»÷³Ï³ÝáõÃÛáõÝ Ñ³Ù³ñíáÕ ÑáÕ»ñÇ í³ñÓ³Ï³ÉáõÃÛ³Ý í³ñÓ³í×³ñÝ»ñ 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</si>
  <si>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</si>
  <si>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</si>
  <si>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í×³ñÝ»ñ</t>
  </si>
  <si>
    <t>1145</t>
  </si>
  <si>
    <t>àã ýÇÝ³Ýë³Ï³Ý ³ÏïÇíÝ»ñÇ Çñ³óáõÙÇó Ùáõïù»ñ</t>
  </si>
  <si>
    <t>ì³ñã³Ï³Ý µÛáõç»Ç å³Ñáõëï³ÛÇÝ ýáÝ¹Çó ýáÝ¹³ÛÇÝ µÛáõç» Ï³ï³ñíáÕ Ñ³ïÏ³óáõÙÝ»ñÇó Ùáõïù»ñ /5-20%/</t>
  </si>
  <si>
    <t xml:space="preserve"> -êáõµëÇ¹Ç³Ý»ñ ýÇÝ³Ýë³Ï³Ý å»ï³Ï³Ý (h³Ù³ÛÝù³ÛÇÝ) Ï³½Ù³Ï»ñåáõÃÛáõÝÝ»ñÇÝ 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</si>
  <si>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</si>
  <si>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Ñ³Ù³ÛÝù³ÛÇÝ ë»÷³Ï³ÝáõÃÛ³Ý µ³ÅÝ»ïáÙë»ñÇ ¨ Ï³åÇï³ÉáõÙ Ñ³Ù³ÛÝùÇ Ù³ëÝ³ÏóáõÃÛ³Ý Çñ³óáõÙÇó Ùáõïù»ñ</t>
  </si>
  <si>
    <t xml:space="preserve"> - µ³ÅÝ»ïáÙë»ñ ¨ Ï³åÇï³ÉáõÙ ³ÛÉ Ù³ëÝ³ÏóáõÃÛáõÝ Ó»éùµ»ñáõÙ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</si>
  <si>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</si>
  <si>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>³Û¹ ÃíáõÙ`</t>
  </si>
  <si>
    <t>áñÇó`</t>
  </si>
  <si>
    <t xml:space="preserve">  Ð²îì²Ì  4</t>
  </si>
  <si>
    <t xml:space="preserve">  - ÑÇÙÝ³Ï³Ý ·áõÙ³ñÇ Ù³ñáõÙ</t>
  </si>
  <si>
    <t xml:space="preserve">³Û¹ ÃíáõÙ` </t>
  </si>
  <si>
    <t xml:space="preserve"> - Ý³ËÏÇÝáõÙ ïñ³Ù³¹ñí³Í ÷áË³ïíáõÃÛáõÝÝ»ñÇ ¹ÇÙ³ó ëï³óíáÕ Ù³ñáõÙÝ»ñÇó Ùáõïù»ñ</t>
  </si>
  <si>
    <t xml:space="preserve"> - ÷áË³ïíáõÃÛáõÝÝ»ñÇ ïñ³Ù³¹ñáõÙ</t>
  </si>
  <si>
    <t xml:space="preserve">2.2. öáË³ïíáõÃÛáõÝÝ»ñ </t>
  </si>
  <si>
    <t xml:space="preserve">2.1. ´³ÅÝ»ïáÙë»ñ ¨ Ï³åÇï³ÉáõÙ ³ÛÉ Ù³ëÝ³ÏóáõÃÛáõÝ </t>
  </si>
  <si>
    <t xml:space="preserve">  - ÃáÕ³ñÏáõÙÇó ¨ ï»Õ³µ³ßËáõÙÇó Ùáõïù»ñ</t>
  </si>
  <si>
    <t xml:space="preserve"> 1.1. ²ñÅ»ÃÕÃ»ñ (µ³ó³éáõÃÛ³Ùµ µ³ÅÝ»ïáÙë»ñÇ ¨ Ï³åÇï³ÉáõÙ ³ÛÉ Ù³ëÝ³ÏóáõÃÛ³Ý) </t>
  </si>
  <si>
    <t>Ð²îì²Ì  1</t>
  </si>
  <si>
    <t xml:space="preserve"> - ¹ñ³Ù³ßÝáñÑÝ»ñ ÐÐ å»ï³Ï³Ý µÛáõç»ÇÝ  </t>
  </si>
  <si>
    <t xml:space="preserve"> - ¹ñ³Ù³ßÝáñÑÝ»ñ ÐÐ ³ÛÉ Ñ³Ù³ÛÝù»ñÇ µÛáõç»Ý»ñÇÝ  </t>
  </si>
  <si>
    <t>9121</t>
  </si>
  <si>
    <t>6121</t>
  </si>
  <si>
    <t>9122</t>
  </si>
  <si>
    <t>6122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</si>
  <si>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</si>
  <si>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</si>
  <si>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</si>
  <si>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</si>
  <si>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</si>
  <si>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</si>
  <si>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</si>
  <si>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îáÕÇ NN  </t>
  </si>
  <si>
    <t>å»ï³Ï³Ý µÛáõç»Çó</t>
  </si>
  <si>
    <t xml:space="preserve">  - í³ñÏ»ñÇ ëï³óáõÙ</t>
  </si>
  <si>
    <t>³ÛÉ ³ÕµÛáõñÝ»ñÇó</t>
  </si>
  <si>
    <t xml:space="preserve">  - ëï³óí³Í í³ñÏ»ñÇ ÑÇÙÝ³Ï³Ý  ·áõÙ³ñÇ Ù³ñáõÙ</t>
  </si>
  <si>
    <t>³ÛÉ ³ÕµÛáõñÝ»ñÇÝ</t>
  </si>
  <si>
    <t xml:space="preserve">  - µÛáõç»ï³ÛÇÝ ÷áË³ïíáõÃÛáõÝÝ»ñÇ ëï³óáõÙ</t>
  </si>
  <si>
    <t>ÐÐ ³ÛÉ Ñ³Ù³ÛÝùÝ»ñÇ µÛáõç»Ý»ñÇÝ</t>
  </si>
  <si>
    <t>ÐÐ å»ï³Ï³Ý µÛáõç»ÇÝ</t>
  </si>
  <si>
    <t>ÐÐ å»ï³Ï³Ý µÛáõç»Çó</t>
  </si>
  <si>
    <t>ÐÐ ³ÛÉ Ñ³Ù³ÛÝùÝ»ñÇ µÛáõç»Ý»ñÇó</t>
  </si>
  <si>
    <t xml:space="preserve">  - ëï³óí³Í ÷áË³ïíáõÃÛáõÝÝ»ñÇ ·áõÙ³ñÇ Ù³ñáõÙ</t>
  </si>
  <si>
    <t>1.2.1. ì³ñÏ»ñ</t>
  </si>
  <si>
    <t>1.2.2. öáË³ïíáõÃÛáõÝÝ»ñ</t>
  </si>
  <si>
    <t>í³ñã³Ï³Ý    Ù³ë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</si>
  <si>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</si>
  <si>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</si>
  <si>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</si>
  <si>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t>9111</t>
  </si>
  <si>
    <t>6111</t>
  </si>
  <si>
    <t>9112</t>
  </si>
  <si>
    <t>6112</t>
  </si>
  <si>
    <t>9213</t>
  </si>
  <si>
    <t>6213</t>
  </si>
  <si>
    <t>9212</t>
  </si>
  <si>
    <t>6212</t>
  </si>
  <si>
    <t xml:space="preserve">  - ÷áË³ïíáõÃÛáõÝÝ»ñÇ ëï³óáõÙ</t>
  </si>
  <si>
    <t>ÀÝ¹³Ù»ÝÁ (ë.4+ë.5)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</si>
  <si>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</si>
  <si>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</si>
  <si>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r>
      <t xml:space="preserve">                      ÀÜ¸²ØºÜÀ  ºÎ²ØàôîÜºð                          </t>
    </r>
    <r>
      <rPr>
        <sz val="10"/>
        <rFont val="Arial LatArm"/>
        <family val="2"/>
      </rPr>
      <t>(ïáÕ 1100 + ïáÕ 1200+ïáÕ 1300)</t>
    </r>
  </si>
  <si>
    <r>
      <t xml:space="preserve"> </t>
    </r>
    <r>
      <rPr>
        <b/>
        <u/>
        <sz val="14"/>
        <rFont val="Arial LatArm"/>
        <family val="2"/>
      </rPr>
      <t>Ð²îì²Ì 2</t>
    </r>
  </si>
  <si>
    <r>
      <t xml:space="preserve">         </t>
    </r>
    <r>
      <rPr>
        <b/>
        <sz val="10"/>
        <rFont val="Arial LatArm"/>
        <family val="2"/>
      </rPr>
      <t xml:space="preserve">                                </t>
    </r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</si>
  <si>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</si>
  <si>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</si>
  <si>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</si>
  <si>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</si>
  <si>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</si>
  <si>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</si>
  <si>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(ïáÕ3610+ïáÕ3620+ïáÕ3630+ïáÕ3640+ïáÕ3650+ïáÕ3660)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</si>
  <si>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</si>
  <si>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</si>
  <si>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</si>
  <si>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</si>
  <si>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</si>
  <si>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      </t>
    </r>
    <r>
      <rPr>
        <b/>
        <sz val="12"/>
        <rFont val="Arial LatArm"/>
        <family val="2"/>
      </rPr>
      <t xml:space="preserve">          </t>
    </r>
  </si>
  <si>
    <r>
      <t xml:space="preserve">           </t>
    </r>
    <r>
      <rPr>
        <b/>
        <sz val="12"/>
        <rFont val="Arial LatArm"/>
        <family val="2"/>
      </rPr>
      <t xml:space="preserve">  ÀÜ¸²ØºÜÀ</t>
    </r>
    <r>
      <rPr>
        <b/>
        <sz val="11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Ì²Êêºð              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</si>
  <si>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</t>
    </r>
    <r>
      <rPr>
        <b/>
        <sz val="10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</si>
  <si>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</t>
    </r>
    <r>
      <rPr>
        <b/>
        <sz val="10"/>
        <rFont val="Arial LatArm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</si>
  <si>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</si>
  <si>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</si>
  <si>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</si>
  <si>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</si>
  <si>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</si>
  <si>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</si>
  <si>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</si>
  <si>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</si>
  <si>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</si>
  <si>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</si>
  <si>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</si>
  <si>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rFont val="Arial LatArm"/>
        <family val="2"/>
      </rPr>
      <t xml:space="preserve">1.3 îàÎàê²ìÖ²ðÜºð </t>
    </r>
    <r>
      <rPr>
        <sz val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</si>
  <si>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rFont val="Arial LatArm"/>
        <family val="2"/>
      </rPr>
      <t>(ïáÕ4311+ïáÕ4312)</t>
    </r>
  </si>
  <si>
    <r>
      <t>²ðî²øÆÜ îàÎàê²ìÖ²ðÜºð</t>
    </r>
    <r>
      <rPr>
        <b/>
        <i/>
        <sz val="8"/>
        <rFont val="Arial LatArm"/>
        <family val="2"/>
      </rPr>
      <t xml:space="preserve"> </t>
    </r>
    <r>
      <rPr>
        <sz val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</si>
  <si>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rFont val="Arial LatArm"/>
        <family val="2"/>
      </rPr>
      <t xml:space="preserve">(ïáÕ4331+ïáÕ4332+ïáÕ4333) </t>
    </r>
  </si>
  <si>
    <r>
      <t>1.4 êàô´êÆ¸Æ²Üºð</t>
    </r>
    <r>
      <rPr>
        <b/>
        <sz val="8"/>
        <rFont val="Arial LatArm"/>
        <family val="2"/>
      </rPr>
      <t xml:space="preserve"> </t>
    </r>
    <r>
      <rPr>
        <sz val="8"/>
        <rFont val="Arial LatArm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</si>
  <si>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</si>
  <si>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rFont val="Arial LatArm"/>
        <family val="2"/>
      </rPr>
      <t xml:space="preserve"> </t>
    </r>
    <r>
      <rPr>
        <sz val="8"/>
        <rFont val="Arial LatArm"/>
        <family val="2"/>
      </rPr>
      <t>(ïáÕ4421+ïáÕ4422)</t>
    </r>
  </si>
  <si>
    <r>
      <t xml:space="preserve">1.5 ¸ð²Ø²ÞÜàðÐÜºð </t>
    </r>
    <r>
      <rPr>
        <sz val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</si>
  <si>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rFont val="Arial LatArm"/>
        <family val="2"/>
      </rPr>
      <t xml:space="preserve"> (ïáÕ4511+ïáÕ4512)</t>
    </r>
  </si>
  <si>
    <r>
      <t xml:space="preserve"> -</t>
    </r>
    <r>
      <rPr>
        <b/>
        <sz val="9"/>
        <rFont val="Arial LatArm"/>
        <family val="2"/>
      </rPr>
      <t>ÀÝÃ³óÇÏ ¹ñ³Ù³ßÝáñÑÝ»ñ ûï³ñ»ñÏñÛ³ Ï³é³í³ñáõÃÛáõÝÝ»ñÇÝ</t>
    </r>
  </si>
  <si>
    <r>
      <t>¸ð²Ø²ÞÜàðÐÜºð ØÆæ²¼¶²ÚÆÜ Î²¼Ø²ÎºðäàôÂÚàôÜÜºðÆÜ</t>
    </r>
    <r>
      <rPr>
        <sz val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</si>
  <si>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rFont val="Arial LatArm"/>
        <family val="2"/>
      </rPr>
      <t xml:space="preserve"> </t>
    </r>
    <r>
      <rPr>
        <sz val="8"/>
        <rFont val="Arial LatArm"/>
        <family val="2"/>
      </rPr>
      <t>(ïáÕ4531+ïáÕ4532+ïáÕ4533)</t>
    </r>
  </si>
  <si>
    <r>
      <t xml:space="preserve"> - ²ÛÉ ÁÝÃ³óÇÏ ¹ñ³Ù³ßÝáñÑÝ»ñ                                                           </t>
    </r>
    <r>
      <rPr>
        <sz val="9"/>
        <rFont val="Arial LatArm"/>
        <family val="2"/>
      </rPr>
      <t>(ïáÕ 4534+ïáÕ 4537 +ïáÕ 4538)</t>
    </r>
  </si>
  <si>
    <r>
      <t>Î²äÆî²È ¸ð²Ø²ÞÜàðÐÜºð äºî²Î²Ü Ð²îì²ÌÆ ²ÚÈ Ø²Î²ð¸²ÎÜºðÆÜ</t>
    </r>
    <r>
      <rPr>
        <sz val="9"/>
        <rFont val="Arial LatArm"/>
        <family val="2"/>
      </rPr>
      <t xml:space="preserve"> </t>
    </r>
    <r>
      <rPr>
        <sz val="8"/>
        <rFont val="Arial LatArm"/>
        <family val="2"/>
      </rPr>
      <t>(ïáÕ4541+ïáÕ4542+ïáÕ4543)</t>
    </r>
  </si>
  <si>
    <r>
      <t xml:space="preserve"> -²ÛÉ Ï³åÇï³É ¹ñ³Ù³ßÝáñÑÝ»ñ                                              </t>
    </r>
    <r>
      <rPr>
        <sz val="9"/>
        <rFont val="Arial LatArm"/>
        <family val="2"/>
      </rPr>
      <t xml:space="preserve"> (ïáÕ 4544+ïáÕ 4547 +ïáÕ 4548)</t>
    </r>
  </si>
  <si>
    <r>
      <t xml:space="preserve">1.6 êàòÆ²È²Î²Ü Üä²êîÜºð ºì ÎºÜê²ÂàÞ²ÎÜºð </t>
    </r>
    <r>
      <rPr>
        <sz val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</si>
  <si>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</si>
  <si>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</si>
  <si>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</si>
  <si>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</si>
  <si>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</si>
  <si>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rFont val="Arial LatArm"/>
        <family val="2"/>
      </rPr>
      <t>(ïáÕ4731)</t>
    </r>
  </si>
  <si>
    <r>
      <t xml:space="preserve"> -</t>
    </r>
    <r>
      <rPr>
        <b/>
        <sz val="9"/>
        <rFont val="Arial LatArm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</si>
  <si>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rFont val="Arial LatArm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</si>
  <si>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rFont val="Arial LatArm"/>
        <family val="2"/>
      </rPr>
      <t xml:space="preserve"> </t>
    </r>
    <r>
      <rPr>
        <b/>
        <i/>
        <sz val="9"/>
        <rFont val="Arial LatArm"/>
        <family val="2"/>
      </rPr>
      <t xml:space="preserve">ìºð²Î²Ü¶ÜàôØ </t>
    </r>
    <r>
      <rPr>
        <sz val="8"/>
        <rFont val="Arial LatArm"/>
        <family val="2"/>
      </rPr>
      <t>(ïáÕ4751)</t>
    </r>
  </si>
  <si>
    <r>
      <t xml:space="preserve"> </t>
    </r>
    <r>
      <rPr>
        <b/>
        <i/>
        <sz val="9"/>
        <rFont val="Arial LatArm"/>
        <family val="2"/>
      </rPr>
      <t xml:space="preserve">²ÚÈ Ì²Êêºð </t>
    </r>
    <r>
      <rPr>
        <sz val="9"/>
        <rFont val="Arial LatArm"/>
        <family val="2"/>
      </rPr>
      <t>(ïáÕ4761)</t>
    </r>
  </si>
  <si>
    <r>
      <t xml:space="preserve">ä²Ðàôêî²ÚÆÜ ØÆæàòÜºð </t>
    </r>
    <r>
      <rPr>
        <sz val="9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</si>
  <si>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</si>
  <si>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</si>
  <si>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rFont val="Arial LatArm"/>
        <family val="2"/>
      </rPr>
      <t>(ïáÕ5111+ïáÕ5112+ïáÕ5113)</t>
    </r>
  </si>
  <si>
    <r>
      <t xml:space="preserve">ØºøºÜ²Üºð ºì ê²ðø²ìàðàôØÜºð                                       </t>
    </r>
    <r>
      <rPr>
        <sz val="8"/>
        <rFont val="Arial LatArm"/>
        <family val="2"/>
      </rPr>
      <t>(ïáÕ5121+ ïáÕ5122+ïáÕ5123)</t>
    </r>
  </si>
  <si>
    <r>
      <t xml:space="preserve"> ²ÚÈ ÐÆØÜ²Î²Ü ØÆæàòÜºð                                                             </t>
    </r>
    <r>
      <rPr>
        <sz val="8"/>
        <rFont val="Arial LatArm"/>
        <family val="2"/>
      </rPr>
      <t>(ïáÕ 5131+ïáÕ 5132+ïáÕ 5133+ ïáÕ5134)</t>
    </r>
  </si>
  <si>
    <r>
      <t xml:space="preserve">1.2 ä²Þ²ðÜºð </t>
    </r>
    <r>
      <rPr>
        <sz val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</si>
  <si>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</si>
  <si>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</si>
  <si>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</si>
  <si>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  /6501/</t>
    </r>
  </si>
  <si>
    <r>
      <t>ä²Þ²ðÜºðÆ Æð²òàôØÆò Øàôîøºð</t>
    </r>
    <r>
      <rPr>
        <b/>
        <i/>
        <sz val="11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</si>
  <si>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</si>
  <si>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´²ðÒð²ðÄºø ²ÎîÆìÜºðÆ Æð²òàôØÆò Øàôîøºð </t>
    </r>
    <r>
      <rPr>
        <sz val="11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</si>
  <si>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1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  /6502/</t>
    </r>
  </si>
  <si>
    <r>
      <t xml:space="preserve">                         ÀÜ¸²ØºÜÀ`                                </t>
    </r>
    <r>
      <rPr>
        <sz val="9"/>
        <rFont val="Arial LatArm"/>
        <family val="2"/>
      </rPr>
      <t xml:space="preserve"> (ïáÕ 8100+ïáÕ 8200), (ïáÕ 8000 Ñ³Ï³é³Ï Ýß³Ýáí)</t>
    </r>
  </si>
  <si>
    <r>
      <t xml:space="preserve">                ². ÜºðøÆÜ ²Ô´ÚàôðÜºð                       </t>
    </r>
    <r>
      <rPr>
        <sz val="9"/>
        <rFont val="Arial LatArm"/>
        <family val="2"/>
      </rPr>
      <t>(ïáÕ 8110+ïáÕ 8160)</t>
    </r>
  </si>
  <si>
    <r>
      <t xml:space="preserve">1. öàÊ²èàô ØÆæàòÜºð                                           </t>
    </r>
    <r>
      <rPr>
        <i/>
        <sz val="9"/>
        <rFont val="Arial LatArm"/>
        <family val="2"/>
      </rPr>
      <t>(ïáÕ 8111+ïáÕ 8120)</t>
    </r>
  </si>
  <si>
    <r>
      <t>1.2. ì³ñÏ»ñ ¨ ÷áË³ïíáõÃÛáõÝÝ»ñ (ëï³óáõÙ ¨ Ù³ñáõÙ)                                                                     (</t>
    </r>
    <r>
      <rPr>
        <sz val="9"/>
        <rFont val="Arial LatArm"/>
        <family val="2"/>
      </rPr>
      <t>ïáÕ 8121+ïáÕ8140)</t>
    </r>
    <r>
      <rPr>
        <b/>
        <sz val="9"/>
        <rFont val="Arial LatArm"/>
        <family val="2"/>
      </rPr>
      <t xml:space="preserve"> </t>
    </r>
  </si>
  <si>
    <r>
      <t xml:space="preserve">2. üÆÜ²Üê²Î²Ü ²ÎîÆìÜºð                                                     </t>
    </r>
    <r>
      <rPr>
        <i/>
        <sz val="9"/>
        <rFont val="Arial LatArm"/>
        <family val="2"/>
      </rPr>
      <t>(ïáÕ8161+ïáÕ8170+ïáÕ8190-ïáÕ8197+ïáÕ8198+ïáÕ8199)</t>
    </r>
  </si>
  <si>
    <r>
      <t xml:space="preserve">2.6. Ð³Ù³ÛÝùÇ µÛáõç»Ç Ñ³ßíáõÙ ÙÇçáóÝ»ñÇ ÙÝ³óáñ¹Ý»ñÁ Ñ³ßí»ïáõ Å³Ù³Ý³Ï³Ñ³ïí³ÍáõÙ  </t>
    </r>
    <r>
      <rPr>
        <sz val="9"/>
        <rFont val="Arial LatArm"/>
        <family val="2"/>
      </rPr>
      <t>(ïáÕ8010- ïáÕ 8110 - ïáÕ 8161 - ïáÕ 8170- ïáÕ 8190- ïáÕ 8197- ïáÕ 8198 - ïáÕ 8210)</t>
    </r>
  </si>
  <si>
    <r>
      <t xml:space="preserve">                              ´. ²ðî²øÆÜ ²Ô´ÚàôðÜºð                                       </t>
    </r>
    <r>
      <rPr>
        <sz val="9"/>
        <rFont val="Arial LatArm"/>
        <family val="2"/>
      </rPr>
      <t>(ïáÕ 8210)</t>
    </r>
  </si>
  <si>
    <r>
      <t xml:space="preserve">1. öàÊ²èàô ØÆæàòÜºð                                                                              </t>
    </r>
    <r>
      <rPr>
        <i/>
        <sz val="9"/>
        <rFont val="Arial LatArm"/>
        <family val="2"/>
      </rPr>
      <t>(ïáÕ 8211+ïáÕ 8220)</t>
    </r>
  </si>
  <si>
    <r>
      <t xml:space="preserve">1.2. ì³ñÏ»ñ ¨ ÷áË³ïíáõÃÛáõÝÝ»ñ (ëï³óáõÙ ¨ Ù³ñáõÙ)                          </t>
    </r>
    <r>
      <rPr>
        <sz val="9"/>
        <rFont val="Arial LatArm"/>
        <family val="2"/>
      </rPr>
      <t>ïáÕ 8221+ïáÕ 8240</t>
    </r>
  </si>
  <si>
    <r>
      <t xml:space="preserve"> </t>
    </r>
    <r>
      <rPr>
        <b/>
        <u/>
        <sz val="14"/>
        <rFont val="Arial LatArm"/>
        <family val="2"/>
      </rPr>
      <t>Ð²îì²Ì 6</t>
    </r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</si>
  <si>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</si>
  <si>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</si>
  <si>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</si>
  <si>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</si>
  <si>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</si>
  <si>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</si>
  <si>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</si>
  <si>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</si>
  <si>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</si>
  <si>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</si>
  <si>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</si>
  <si>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>Խողովակաշարային տրանսպորտ</t>
  </si>
  <si>
    <t>Փողոցների լուսավորում</t>
  </si>
  <si>
    <t>(ïáÕ 1132 + ïáÕ 1135 + ïáÕ 1136 + ïáÕ 1137 + ïáÕ 1138 + ïáÕ 1139 + ïáÕ 1140 + ïáÕ 1141 + ïáÕ 1142 + ïáÕ 1143 + ïáÕ 1144+ïáÕ 1145+ïáÕ1146 + ïáÕ 1147 + ïáÕ 1148 + ïáÕ 1149+ïáÕ 1150)</t>
  </si>
  <si>
    <t>¹) ԱÛÉ Ñ³Ù³ÛÝùÝ»ñÇ µÛáõç»Ý»ñÇó ÁÝÃ³óÇÏ Í³Ëë»ñÇ ýÇÝ³Ýë³íáñÙ³Ý Ýå³ï³Ïáí ëï³óíáÕ å³ßïáÝ³Ï³Ý ¹ñ³Ù³ßÝáñÑÝ»ñ</t>
  </si>
  <si>
    <t>µ) ԱÛÉ Ñ³Ù³ÛÝùÝ»ñÇó Ï³åÇï³É Í³Ëë»ñÇ ýÇÝ³Ýë³íáñÙ³Ý Ýå³ï³Ïáí ëï³óíáÕ å³ßïáÝ³Ï³Ý ¹ñ³Ù³ßÝáñÑÝ»ñ</t>
  </si>
  <si>
    <t xml:space="preserve">(ïáÕ 1310 + ïáÕ 1320 + ïáÕ 1330 + ïáÕ 1340 + ïáÕ 1350 + ïáÕ 1360 + ïáÕ 1370 + ïáÕ 1380+ïáÕ 1390)  </t>
  </si>
  <si>
    <t>1146</t>
  </si>
  <si>
    <t>Åգ) Ավտոկայանատեղի համար</t>
  </si>
  <si>
    <t>1147</t>
  </si>
  <si>
    <t>Åդ) Համայնքի տարածքում գտնվող խանութներում, կրպակներում տեխնիկական հեղուկների վաճառքի ÃáõÛÉïíáõÃÛ³Ý Ñ³Ù³ñ</t>
  </si>
  <si>
    <t>1148</t>
  </si>
  <si>
    <t>Åե) Համայնքի տարածքում հանրային սննդի կազմակերպման և իրացման ÃáõÛÉïíáõÃÛ³Ý Ñ³Ù³ñ</t>
  </si>
  <si>
    <t>Åզ) Հայաստանի Հանրապետության համայնքների անվանումները ֆիրմային անվանումներում օգտագործելու ÃáõÛÉïíáõÃÛ³Ý Ñ³Ù³ñ</t>
  </si>
  <si>
    <t>1149</t>
  </si>
  <si>
    <t>Åէ) այլ տեղական տուրքեր</t>
  </si>
  <si>
    <t xml:space="preserve">              ø³Õ³ù³óÇ³Ï³Ý å³ßïå³ÝáõÃÛáõÝ             4239</t>
  </si>
  <si>
    <t xml:space="preserve">²Õµ³Ñ³ÝáõÙ                                  </t>
  </si>
  <si>
    <t>Անշարժ գույքի հարկ</t>
  </si>
  <si>
    <t xml:space="preserve">․,,․․․․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</si>
  <si>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.....................................................4213</t>
  </si>
  <si>
    <t>50 000.0</t>
  </si>
  <si>
    <t>ՇԱՄԻՐԱՄ Ð²Ø²ÚÜøÆ ´ÚàôæºÆ ºÎ²ØàôîÜºðÀ</t>
  </si>
  <si>
    <t>ՇԱՄԻՐԱՄ  Ð²Ø²ÚÜøÆ  ´ÚàôæºÆ Ì²ÊêºðÀ` Àêî ´Úàôæºî²ÚÆÜ Ì²ÊêºðÆ  ¶àðÌ²è²Î²Ü ¸²ê²Î²ð¶Ø²Ü</t>
  </si>
  <si>
    <t>ՇԱՄԻՐԱՄ Ð²Ø²ÚÜøÆ  ´ÚàôæºÆ  Ì²ÊêºðÀ`  Àêî  ´Úàôæºî²ÚÆÜ Ì²ÊêºðÆ îÜîºê²¶Æî²Î²Ü ¸²ê²Î²ð¶Ø²Ü</t>
  </si>
  <si>
    <t>ՇԱՄԻՐԱՄ Ð²Ø²ÚÜøÆ ´ÚàôæºÆ ØÆæàòÜºðÆ î²ðºìºðæÆ Ð²ìºÈàôð¸À  Î²Ø  ¸ºüÆòÆîÀ  (ä²Î²êàôð¸À)</t>
  </si>
  <si>
    <t>ՇԱՄԻՐԱՄ Ð²Ø²ÚÜøÆ  ´ÚàôæºÆ  Ð²ìºÈàôð¸Æ  ú¶î²¶àðÌØ²Ü  àôÔÔàôÂÚàôÜÜºðÀ  Î²Ø ¸ºüÆòÆîÆ (ä²Î²êàôð¸Æ)  üÆÜ²Üê²ìàðØ²Ü  ²Ô´ÚàôðÜºðÀ</t>
  </si>
  <si>
    <r>
      <rPr>
        <b/>
        <sz val="12"/>
        <rFont val="Arial LatArm"/>
        <family val="2"/>
      </rPr>
      <t xml:space="preserve"> ՇԱՄԻՐԱՄ</t>
    </r>
    <r>
      <rPr>
        <sz val="12"/>
        <rFont val="Arial LatArm"/>
        <family val="2"/>
      </rPr>
      <t xml:space="preserve"> </t>
    </r>
    <r>
      <rPr>
        <b/>
        <sz val="12"/>
        <rFont val="Arial LatArm"/>
        <family val="2"/>
      </rPr>
      <t>Ð²Ø²ÚÜøÆ  ´ÚàôæºÆ Ì²ÊêºðÀ` Àêî ´Úàôæºî²ÚÆÜ Ì²ÊêºðÆ  ¶àðÌ²è²Î²Ü ºì îÜîºê²¶Æî²Î²Ü  ¸²ê²Î²ð¶Ø²Ü</t>
    </r>
  </si>
  <si>
    <t>Հավելված 1</t>
  </si>
  <si>
    <t xml:space="preserve">ՀՀ Արագածոտնի մարզի Շամիրամ համայնքի </t>
  </si>
  <si>
    <t>Հավելված 2</t>
  </si>
  <si>
    <t>Հավելված 3</t>
  </si>
  <si>
    <t>Հավելված 4</t>
  </si>
  <si>
    <t>Հավելված 5</t>
  </si>
  <si>
    <t>Հավելված 6</t>
  </si>
  <si>
    <t>ավագանու ,, 16  ,, դեկտեմբերի 2025 թիվ,,  37  ,, -Ն որոշման</t>
  </si>
  <si>
    <t>ավագանու ,,16   ,, դեկտեմբերի 2025 թիվ,,37,, -Ն որոշման</t>
  </si>
  <si>
    <t>ավագանու ,, 16 ,, դեկտեմբերի 2025 թիվ,, 37 ,, -Ն որոշման</t>
  </si>
  <si>
    <t>ավագանու ,,16 ,, դեկտեմբերի 2025 թիվ,,  37 ,, -Ն որոշման</t>
  </si>
  <si>
    <t>ավագանու ,, 16 ,, դեկտեմբերի 2025 թիվ,,   37 ,, -Ն որոշման</t>
  </si>
  <si>
    <t>ավագանու ,, 16 ,, դեկտեմբերի 2025 թիվ,,  37  ,, 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</si>
</sst>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_-* #,##0.00_р_._-;\-* #,##0.00_р_._-;_-* &quot;-&quot;??_р_._-;_-@_-"/>
    <numFmt numFmtId="165" formatCode="0000"/>
    <numFmt numFmtId="166" formatCode="000"/>
    <numFmt numFmtId="167" formatCode="#\ ###"/>
    <numFmt numFmtId="168" formatCode="#.0\ ###"/>
    <numFmt numFmtId="169" formatCode="#.\ ###"/>
    <numFmt numFmtId="170" formatCode="0.0"/>
    <numFmt numFmtId="171" formatCode="##.\ ###"/>
    <numFmt numFmtId="172" formatCode="###.\ ###"/>
    <numFmt numFmtId="173" formatCode="##.###"/>
    <numFmt numFmtId="174" formatCode="##.##"/>
    <numFmt numFmtId="175" formatCode="##.####"/>
    <numFmt numFmtId="176" formatCode="##.#####"/>
    <numFmt numFmtId="177" formatCode=".\ ;"/>
    <numFmt numFmtId="178" formatCode="#.##"/>
    <numFmt numFmtId="179" formatCode="###.0"/>
    <numFmt numFmtId="180" formatCode="####.\ ###"/>
    <numFmt numFmtId="181" formatCode="_-* #,##0.0_р_._-;\-* #,##0.0_р_._-;_-* &quot;-&quot;??_р_._-;_-@_-"/>
  </numFmts>
  <fonts count="48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b/>
      <sz val="11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sz val="9"/>
      <name val="Arial Armenian"/>
      <family val="2"/>
    </font>
    <font>
      <b/>
      <i/>
      <sz val="12"/>
      <name val="Arial Armenian"/>
      <family val="2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10"/>
      <name val="Arial LatArm"/>
      <family val="2"/>
    </font>
    <font>
      <sz val="10"/>
      <name val="Arial Armenian"/>
      <family val="2"/>
    </font>
    <font>
      <sz val="10"/>
      <name val="Arial LatArm"/>
      <family val="2"/>
    </font>
    <font>
      <sz val="12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8"/>
      <name val="Arial LatArm"/>
      <family val="2"/>
    </font>
    <font>
      <b/>
      <sz val="10.5"/>
      <name val="Arial LatArm"/>
      <family val="2"/>
    </font>
    <font>
      <b/>
      <sz val="10"/>
      <name val="Arial LatArm"/>
      <family val="2"/>
    </font>
    <font>
      <sz val="11"/>
      <name val="Arial LatArm"/>
      <family val="2"/>
    </font>
    <font>
      <b/>
      <sz val="14"/>
      <name val="Arial LatArm"/>
      <family val="2"/>
    </font>
    <font>
      <b/>
      <i/>
      <sz val="10"/>
      <name val="Arial LatArm"/>
      <family val="2"/>
    </font>
    <font>
      <b/>
      <i/>
      <sz val="11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i/>
      <sz val="12"/>
      <name val="Arial LatArm"/>
      <family val="2"/>
    </font>
    <font>
      <b/>
      <sz val="9"/>
      <name val="Arial LatArm"/>
      <family val="2"/>
    </font>
    <font>
      <i/>
      <sz val="11"/>
      <name val="Arial LatArm"/>
      <family val="2"/>
    </font>
    <font>
      <i/>
      <sz val="9"/>
      <name val="Arial LatArm"/>
      <family val="2"/>
    </font>
    <font>
      <i/>
      <sz val="10"/>
      <name val="Arial LatArm"/>
      <family val="2"/>
    </font>
    <font>
      <i/>
      <sz val="12"/>
      <name val="Arial LatArm"/>
      <family val="2"/>
    </font>
    <font>
      <sz val="9"/>
      <color rgb="FFFF0000"/>
      <name val="Arial LatArm"/>
      <family val="2"/>
    </font>
    <font>
      <sz val="12"/>
      <color rgb="FFFF0000"/>
      <name val="Arial LatArm"/>
      <family val="2"/>
    </font>
    <font>
      <sz val="10"/>
      <color rgb="FFFF0000"/>
      <name val="Arial LatArm"/>
      <family val="2"/>
    </font>
    <font>
      <sz val="7"/>
      <name val="Arial LatArm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20" fillId="0" borderId="0"/>
    <xf numFmtId="0" fontId="1" fillId="0" borderId="0"/>
    <xf numFmtId="164" fontId="17" fillId="0" borderId="0" applyFont="0" applyFill="0" applyBorder="0" applyAlignment="0" applyProtection="0"/>
  </cellStyleXfs>
  <cellXfs count="821">
    <xf numFmtId="0" fontId="0" fillId="0" borderId="0" xfId="0"/>
    <xf numFmtId="0" fontId="1" fillId="0" borderId="0" xfId="0" applyFont="1"/>
    <xf numFmtId="0" fontId="4" fillId="0" borderId="0" xfId="0" applyFont="1"/>
    <xf numFmtId="165" fontId="9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1" fillId="0" borderId="0" xfId="0" applyFont="1"/>
    <xf numFmtId="0" fontId="12" fillId="0" borderId="0" xfId="0" applyFont="1" applyAlignment="1">
      <alignment vertical="top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/>
    <xf numFmtId="0" fontId="12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wrapText="1"/>
    </xf>
    <xf numFmtId="0" fontId="8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/>
    <xf numFmtId="49" fontId="4" fillId="0" borderId="0" xfId="0" applyNumberFormat="1" applyFont="1" applyAlignment="1">
      <alignment horizontal="center" vertical="top"/>
    </xf>
    <xf numFmtId="166" fontId="7" fillId="0" borderId="0" xfId="0" applyNumberFormat="1" applyFont="1" applyAlignment="1">
      <alignment horizontal="center" vertical="top"/>
    </xf>
    <xf numFmtId="166" fontId="4" fillId="0" borderId="0" xfId="0" applyNumberFormat="1" applyFont="1" applyAlignment="1">
      <alignment horizontal="center" vertical="top"/>
    </xf>
    <xf numFmtId="165" fontId="4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9" fillId="0" borderId="0" xfId="0" applyFont="1"/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0" applyFont="1"/>
    <xf numFmtId="49" fontId="13" fillId="0" borderId="0" xfId="0" applyNumberFormat="1" applyFont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25" fillId="0" borderId="0" xfId="0" applyFont="1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/>
    </xf>
    <xf numFmtId="0" fontId="26" fillId="0" borderId="13" xfId="0" quotePrefix="1" applyFont="1" applyBorder="1" applyAlignment="1">
      <alignment horizontal="center" vertical="center"/>
    </xf>
    <xf numFmtId="49" fontId="24" fillId="0" borderId="18" xfId="0" quotePrefix="1" applyNumberFormat="1" applyFont="1" applyBorder="1" applyAlignment="1">
      <alignment horizontal="center" vertical="center" wrapText="1"/>
    </xf>
    <xf numFmtId="49" fontId="21" fillId="0" borderId="19" xfId="0" applyNumberFormat="1" applyFont="1" applyBorder="1" applyAlignment="1">
      <alignment horizontal="center" vertical="center"/>
    </xf>
    <xf numFmtId="49" fontId="21" fillId="0" borderId="18" xfId="0" applyNumberFormat="1" applyFont="1" applyBorder="1" applyAlignment="1">
      <alignment horizontal="center" vertical="center"/>
    </xf>
    <xf numFmtId="0" fontId="27" fillId="0" borderId="13" xfId="0" quotePrefix="1" applyFont="1" applyBorder="1" applyAlignment="1">
      <alignment horizontal="center" vertical="center"/>
    </xf>
    <xf numFmtId="0" fontId="27" fillId="0" borderId="20" xfId="0" applyFont="1" applyBorder="1" applyAlignment="1">
      <alignment vertical="center" wrapText="1"/>
    </xf>
    <xf numFmtId="0" fontId="27" fillId="0" borderId="0" xfId="0" applyFont="1" applyAlignment="1">
      <alignment vertical="center"/>
    </xf>
    <xf numFmtId="0" fontId="21" fillId="0" borderId="18" xfId="0" applyFont="1" applyBorder="1" applyAlignment="1">
      <alignment vertical="center" wrapText="1"/>
    </xf>
    <xf numFmtId="0" fontId="21" fillId="0" borderId="21" xfId="0" applyFont="1" applyBorder="1" applyAlignment="1">
      <alignment vertical="center"/>
    </xf>
    <xf numFmtId="0" fontId="27" fillId="0" borderId="13" xfId="0" applyFont="1" applyBorder="1" applyAlignment="1">
      <alignment vertical="center" wrapText="1"/>
    </xf>
    <xf numFmtId="0" fontId="21" fillId="0" borderId="19" xfId="0" applyFont="1" applyBorder="1" applyAlignment="1">
      <alignment vertical="center" wrapText="1"/>
    </xf>
    <xf numFmtId="49" fontId="21" fillId="0" borderId="1" xfId="0" quotePrefix="1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 indent="1"/>
    </xf>
    <xf numFmtId="0" fontId="21" fillId="0" borderId="1" xfId="0" quotePrefix="1" applyFont="1" applyBorder="1" applyAlignment="1">
      <alignment horizontal="center" vertical="center"/>
    </xf>
    <xf numFmtId="49" fontId="21" fillId="0" borderId="13" xfId="0" quotePrefix="1" applyNumberFormat="1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 wrapText="1" indent="1"/>
    </xf>
    <xf numFmtId="49" fontId="21" fillId="0" borderId="19" xfId="0" quotePrefix="1" applyNumberFormat="1" applyFont="1" applyBorder="1" applyAlignment="1">
      <alignment horizontal="center" vertical="center"/>
    </xf>
    <xf numFmtId="0" fontId="21" fillId="0" borderId="19" xfId="0" applyFont="1" applyBorder="1" applyAlignment="1">
      <alignment horizontal="left" vertical="center" wrapText="1" indent="1"/>
    </xf>
    <xf numFmtId="49" fontId="21" fillId="0" borderId="21" xfId="0" quotePrefix="1" applyNumberFormat="1" applyFont="1" applyBorder="1" applyAlignment="1">
      <alignment horizontal="center" vertical="center"/>
    </xf>
    <xf numFmtId="0" fontId="21" fillId="0" borderId="21" xfId="0" applyFont="1" applyBorder="1" applyAlignment="1">
      <alignment horizontal="left" vertical="center" wrapText="1" indent="1"/>
    </xf>
    <xf numFmtId="0" fontId="21" fillId="0" borderId="13" xfId="0" applyFont="1" applyBorder="1" applyAlignment="1">
      <alignment horizontal="left" vertical="center" wrapText="1" indent="2"/>
    </xf>
    <xf numFmtId="0" fontId="21" fillId="0" borderId="21" xfId="0" applyFont="1" applyBorder="1" applyAlignment="1">
      <alignment horizontal="left" vertical="center" wrapText="1" indent="2"/>
    </xf>
    <xf numFmtId="0" fontId="21" fillId="0" borderId="1" xfId="0" applyFont="1" applyBorder="1" applyAlignment="1">
      <alignment horizontal="left" vertical="center" wrapText="1" indent="3"/>
    </xf>
    <xf numFmtId="0" fontId="28" fillId="0" borderId="18" xfId="0" applyFont="1" applyBorder="1"/>
    <xf numFmtId="0" fontId="21" fillId="0" borderId="1" xfId="0" applyFont="1" applyBorder="1" applyAlignment="1">
      <alignment horizontal="left" vertical="center" wrapText="1" indent="2"/>
    </xf>
    <xf numFmtId="49" fontId="21" fillId="0" borderId="1" xfId="0" applyNumberFormat="1" applyFont="1" applyBorder="1" applyAlignment="1">
      <alignment horizontal="centerContinuous" vertical="center"/>
    </xf>
    <xf numFmtId="0" fontId="25" fillId="0" borderId="0" xfId="0" applyFont="1" applyAlignment="1">
      <alignment wrapText="1"/>
    </xf>
    <xf numFmtId="0" fontId="21" fillId="0" borderId="21" xfId="0" applyFont="1" applyBorder="1" applyAlignment="1">
      <alignment vertical="center" wrapText="1"/>
    </xf>
    <xf numFmtId="49" fontId="27" fillId="0" borderId="13" xfId="0" quotePrefix="1" applyNumberFormat="1" applyFont="1" applyBorder="1" applyAlignment="1">
      <alignment horizontal="center" vertical="center"/>
    </xf>
    <xf numFmtId="49" fontId="27" fillId="0" borderId="21" xfId="0" quotePrefix="1" applyNumberFormat="1" applyFont="1" applyBorder="1" applyAlignment="1">
      <alignment horizontal="center" vertical="center"/>
    </xf>
    <xf numFmtId="49" fontId="21" fillId="0" borderId="21" xfId="0" applyNumberFormat="1" applyFont="1" applyBorder="1" applyAlignment="1">
      <alignment horizontal="center" vertical="center"/>
    </xf>
    <xf numFmtId="0" fontId="21" fillId="0" borderId="0" xfId="0" applyFont="1" applyAlignment="1">
      <alignment vertical="center" wrapText="1"/>
    </xf>
    <xf numFmtId="165" fontId="27" fillId="0" borderId="0" xfId="0" applyNumberFormat="1" applyFont="1" applyAlignment="1">
      <alignment horizontal="center" vertical="top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right" vertical="top"/>
    </xf>
    <xf numFmtId="165" fontId="24" fillId="0" borderId="0" xfId="0" applyNumberFormat="1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4" fillId="0" borderId="0" xfId="0" applyFont="1" applyAlignment="1">
      <alignment horizontal="left" vertical="top" wrapText="1"/>
    </xf>
    <xf numFmtId="0" fontId="28" fillId="0" borderId="0" xfId="0" applyFont="1" applyAlignment="1">
      <alignment vertical="top" wrapText="1"/>
    </xf>
    <xf numFmtId="49" fontId="33" fillId="0" borderId="5" xfId="0" applyNumberFormat="1" applyFont="1" applyBorder="1" applyAlignment="1">
      <alignment horizontal="center" vertical="center" wrapText="1"/>
    </xf>
    <xf numFmtId="49" fontId="33" fillId="0" borderId="6" xfId="0" applyNumberFormat="1" applyFont="1" applyBorder="1" applyAlignment="1">
      <alignment horizontal="center" vertical="center" wrapText="1"/>
    </xf>
    <xf numFmtId="49" fontId="33" fillId="0" borderId="23" xfId="0" applyNumberFormat="1" applyFont="1" applyBorder="1" applyAlignment="1">
      <alignment horizontal="center" vertical="center" wrapText="1"/>
    </xf>
    <xf numFmtId="49" fontId="33" fillId="0" borderId="14" xfId="0" applyNumberFormat="1" applyFont="1" applyBorder="1" applyAlignment="1">
      <alignment horizontal="center" vertical="center" wrapText="1"/>
    </xf>
    <xf numFmtId="49" fontId="33" fillId="0" borderId="24" xfId="0" applyNumberFormat="1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49" fontId="35" fillId="0" borderId="6" xfId="0" applyNumberFormat="1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 readingOrder="1"/>
    </xf>
    <xf numFmtId="166" fontId="31" fillId="0" borderId="24" xfId="0" applyNumberFormat="1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/>
    </xf>
    <xf numFmtId="49" fontId="33" fillId="0" borderId="26" xfId="0" applyNumberFormat="1" applyFont="1" applyBorder="1" applyAlignment="1">
      <alignment horizontal="center" vertical="center"/>
    </xf>
    <xf numFmtId="49" fontId="33" fillId="0" borderId="21" xfId="0" applyNumberFormat="1" applyFont="1" applyBorder="1" applyAlignment="1">
      <alignment horizontal="center" vertical="center"/>
    </xf>
    <xf numFmtId="49" fontId="33" fillId="0" borderId="27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wrapText="1" readingOrder="1"/>
    </xf>
    <xf numFmtId="166" fontId="37" fillId="0" borderId="29" xfId="0" applyNumberFormat="1" applyFont="1" applyBorder="1" applyAlignment="1">
      <alignment horizontal="center" vertical="center" wrapText="1"/>
    </xf>
    <xf numFmtId="0" fontId="25" fillId="0" borderId="7" xfId="0" applyFont="1" applyBorder="1" applyAlignment="1">
      <alignment vertical="center"/>
    </xf>
    <xf numFmtId="0" fontId="32" fillId="0" borderId="30" xfId="0" applyFont="1" applyBorder="1" applyAlignment="1">
      <alignment horizontal="left" vertical="top" wrapText="1" readingOrder="1"/>
    </xf>
    <xf numFmtId="166" fontId="37" fillId="0" borderId="29" xfId="0" applyNumberFormat="1" applyFont="1" applyBorder="1" applyAlignment="1">
      <alignment vertical="top" wrapText="1"/>
    </xf>
    <xf numFmtId="0" fontId="25" fillId="0" borderId="2" xfId="0" applyFont="1" applyBorder="1" applyAlignment="1">
      <alignment vertical="center"/>
    </xf>
    <xf numFmtId="49" fontId="33" fillId="0" borderId="1" xfId="0" applyNumberFormat="1" applyFont="1" applyBorder="1" applyAlignment="1">
      <alignment horizontal="center" vertical="center"/>
    </xf>
    <xf numFmtId="49" fontId="33" fillId="0" borderId="31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 vertical="top" wrapText="1" readingOrder="1"/>
    </xf>
    <xf numFmtId="0" fontId="31" fillId="0" borderId="32" xfId="0" applyFont="1" applyBorder="1" applyAlignment="1">
      <alignment horizontal="left" vertical="top" wrapText="1" readingOrder="1"/>
    </xf>
    <xf numFmtId="0" fontId="25" fillId="3" borderId="2" xfId="0" applyFont="1" applyFill="1" applyBorder="1" applyAlignment="1">
      <alignment vertical="center"/>
    </xf>
    <xf numFmtId="49" fontId="25" fillId="3" borderId="26" xfId="0" applyNumberFormat="1" applyFont="1" applyFill="1" applyBorder="1" applyAlignment="1">
      <alignment horizontal="center" vertical="center"/>
    </xf>
    <xf numFmtId="49" fontId="25" fillId="3" borderId="1" xfId="0" applyNumberFormat="1" applyFont="1" applyFill="1" applyBorder="1" applyAlignment="1">
      <alignment horizontal="center" vertical="center"/>
    </xf>
    <xf numFmtId="49" fontId="25" fillId="3" borderId="31" xfId="0" applyNumberFormat="1" applyFont="1" applyFill="1" applyBorder="1" applyAlignment="1">
      <alignment horizontal="center" vertical="center"/>
    </xf>
    <xf numFmtId="0" fontId="32" fillId="3" borderId="30" xfId="0" applyFont="1" applyFill="1" applyBorder="1" applyAlignment="1">
      <alignment horizontal="left" vertical="top" wrapText="1" readingOrder="1"/>
    </xf>
    <xf numFmtId="166" fontId="28" fillId="3" borderId="32" xfId="0" applyNumberFormat="1" applyFont="1" applyFill="1" applyBorder="1" applyAlignment="1">
      <alignment vertical="top" wrapText="1"/>
    </xf>
    <xf numFmtId="49" fontId="25" fillId="0" borderId="26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/>
    </xf>
    <xf numFmtId="49" fontId="25" fillId="0" borderId="31" xfId="0" applyNumberFormat="1" applyFont="1" applyBorder="1" applyAlignment="1">
      <alignment horizontal="center" vertical="center"/>
    </xf>
    <xf numFmtId="166" fontId="28" fillId="0" borderId="32" xfId="0" applyNumberFormat="1" applyFont="1" applyBorder="1" applyAlignment="1">
      <alignment vertical="top" wrapText="1"/>
    </xf>
    <xf numFmtId="0" fontId="31" fillId="0" borderId="32" xfId="0" applyFont="1" applyBorder="1" applyAlignment="1">
      <alignment horizontal="justify" vertical="top" wrapText="1" readingOrder="1"/>
    </xf>
    <xf numFmtId="0" fontId="32" fillId="0" borderId="30" xfId="0" applyFont="1" applyBorder="1" applyAlignment="1">
      <alignment vertical="center" wrapText="1" readingOrder="1"/>
    </xf>
    <xf numFmtId="166" fontId="31" fillId="0" borderId="32" xfId="0" applyNumberFormat="1" applyFont="1" applyBorder="1" applyAlignment="1">
      <alignment vertical="top" wrapText="1"/>
    </xf>
    <xf numFmtId="0" fontId="28" fillId="0" borderId="32" xfId="0" applyFont="1" applyBorder="1" applyAlignment="1">
      <alignment vertical="top" wrapText="1"/>
    </xf>
    <xf numFmtId="0" fontId="32" fillId="0" borderId="28" xfId="0" applyFont="1" applyBorder="1" applyAlignment="1">
      <alignment horizontal="left" vertical="top" wrapText="1" readingOrder="1"/>
    </xf>
    <xf numFmtId="0" fontId="25" fillId="0" borderId="2" xfId="0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 wrapText="1"/>
    </xf>
    <xf numFmtId="0" fontId="31" fillId="0" borderId="32" xfId="0" applyFont="1" applyBorder="1" applyAlignment="1">
      <alignment vertical="top" wrapText="1"/>
    </xf>
    <xf numFmtId="49" fontId="33" fillId="0" borderId="33" xfId="0" applyNumberFormat="1" applyFont="1" applyBorder="1" applyAlignment="1">
      <alignment horizontal="center" vertical="center"/>
    </xf>
    <xf numFmtId="0" fontId="39" fillId="0" borderId="30" xfId="0" applyFont="1" applyBorder="1" applyAlignment="1">
      <alignment horizontal="center" vertical="center" wrapText="1" readingOrder="1"/>
    </xf>
    <xf numFmtId="49" fontId="25" fillId="0" borderId="33" xfId="0" applyNumberFormat="1" applyFont="1" applyBorder="1" applyAlignment="1">
      <alignment horizontal="center" vertical="center"/>
    </xf>
    <xf numFmtId="49" fontId="25" fillId="3" borderId="33" xfId="0" applyNumberFormat="1" applyFont="1" applyFill="1" applyBorder="1" applyAlignment="1">
      <alignment horizontal="center" vertical="center"/>
    </xf>
    <xf numFmtId="0" fontId="28" fillId="3" borderId="32" xfId="0" applyFont="1" applyFill="1" applyBorder="1" applyAlignment="1">
      <alignment vertical="top" wrapText="1"/>
    </xf>
    <xf numFmtId="165" fontId="28" fillId="0" borderId="32" xfId="0" applyNumberFormat="1" applyFont="1" applyBorder="1" applyAlignment="1">
      <alignment vertical="top" wrapText="1"/>
    </xf>
    <xf numFmtId="0" fontId="40" fillId="0" borderId="32" xfId="0" applyFont="1" applyBorder="1" applyAlignment="1">
      <alignment horizontal="left" vertical="top" wrapText="1" readingOrder="1"/>
    </xf>
    <xf numFmtId="0" fontId="31" fillId="3" borderId="32" xfId="0" applyFont="1" applyFill="1" applyBorder="1" applyAlignment="1">
      <alignment horizontal="left" vertical="top" wrapText="1" readingOrder="1"/>
    </xf>
    <xf numFmtId="0" fontId="36" fillId="0" borderId="30" xfId="0" applyFont="1" applyBorder="1" applyAlignment="1">
      <alignment horizontal="left" vertical="top" wrapText="1"/>
    </xf>
    <xf numFmtId="0" fontId="32" fillId="0" borderId="30" xfId="0" applyFont="1" applyBorder="1" applyAlignment="1">
      <alignment horizontal="left" vertical="top" wrapText="1"/>
    </xf>
    <xf numFmtId="0" fontId="25" fillId="0" borderId="9" xfId="0" applyFont="1" applyBorder="1" applyAlignment="1">
      <alignment vertical="center"/>
    </xf>
    <xf numFmtId="49" fontId="25" fillId="0" borderId="13" xfId="0" applyNumberFormat="1" applyFont="1" applyBorder="1" applyAlignment="1">
      <alignment horizontal="center" vertical="center"/>
    </xf>
    <xf numFmtId="49" fontId="25" fillId="0" borderId="20" xfId="0" applyNumberFormat="1" applyFont="1" applyBorder="1" applyAlignment="1">
      <alignment horizontal="center" vertical="center"/>
    </xf>
    <xf numFmtId="0" fontId="32" fillId="0" borderId="34" xfId="0" applyFont="1" applyBorder="1" applyAlignment="1">
      <alignment horizontal="left" vertical="top" wrapText="1" readingOrder="1"/>
    </xf>
    <xf numFmtId="0" fontId="28" fillId="0" borderId="35" xfId="0" applyFont="1" applyBorder="1" applyAlignment="1">
      <alignment vertical="top" wrapText="1"/>
    </xf>
    <xf numFmtId="0" fontId="25" fillId="0" borderId="9" xfId="0" applyFont="1" applyBorder="1" applyAlignment="1">
      <alignment horizontal="center" vertical="center"/>
    </xf>
    <xf numFmtId="0" fontId="39" fillId="0" borderId="30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top"/>
    </xf>
    <xf numFmtId="49" fontId="25" fillId="0" borderId="31" xfId="0" applyNumberFormat="1" applyFont="1" applyBorder="1" applyAlignment="1">
      <alignment horizontal="center" vertical="top"/>
    </xf>
    <xf numFmtId="0" fontId="25" fillId="0" borderId="4" xfId="0" applyFont="1" applyBorder="1" applyAlignment="1">
      <alignment vertical="center"/>
    </xf>
    <xf numFmtId="49" fontId="25" fillId="0" borderId="37" xfId="0" applyNumberFormat="1" applyFont="1" applyBorder="1" applyAlignment="1">
      <alignment horizontal="center" vertical="top"/>
    </xf>
    <xf numFmtId="49" fontId="25" fillId="0" borderId="38" xfId="0" applyNumberFormat="1" applyFont="1" applyBorder="1" applyAlignment="1">
      <alignment horizontal="center" vertical="top"/>
    </xf>
    <xf numFmtId="0" fontId="32" fillId="0" borderId="39" xfId="0" applyFont="1" applyBorder="1" applyAlignment="1">
      <alignment horizontal="left" vertical="top" wrapText="1"/>
    </xf>
    <xf numFmtId="0" fontId="28" fillId="0" borderId="40" xfId="0" applyFont="1" applyBorder="1" applyAlignment="1">
      <alignment vertical="top" wrapText="1"/>
    </xf>
    <xf numFmtId="0" fontId="27" fillId="2" borderId="41" xfId="0" applyFont="1" applyFill="1" applyBorder="1" applyAlignment="1">
      <alignment horizontal="center" vertical="center" wrapText="1"/>
    </xf>
    <xf numFmtId="0" fontId="27" fillId="2" borderId="42" xfId="0" applyFont="1" applyFill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33" fillId="2" borderId="14" xfId="0" applyFont="1" applyFill="1" applyBorder="1" applyAlignment="1">
      <alignment horizontal="center"/>
    </xf>
    <xf numFmtId="0" fontId="25" fillId="2" borderId="41" xfId="0" applyFont="1" applyFill="1" applyBorder="1" applyAlignment="1">
      <alignment horizontal="center" vertical="center"/>
    </xf>
    <xf numFmtId="0" fontId="37" fillId="2" borderId="14" xfId="0" applyFont="1" applyFill="1" applyBorder="1" applyAlignment="1">
      <alignment horizontal="center" vertical="top" wrapText="1"/>
    </xf>
    <xf numFmtId="0" fontId="32" fillId="2" borderId="14" xfId="0" applyFont="1" applyFill="1" applyBorder="1" applyAlignment="1">
      <alignment horizontal="left" vertical="top" wrapText="1"/>
    </xf>
    <xf numFmtId="0" fontId="24" fillId="2" borderId="14" xfId="0" applyFont="1" applyFill="1" applyBorder="1" applyAlignment="1">
      <alignment horizontal="center" vertical="center" wrapText="1"/>
    </xf>
    <xf numFmtId="0" fontId="27" fillId="2" borderId="41" xfId="0" applyFont="1" applyFill="1" applyBorder="1" applyAlignment="1">
      <alignment vertical="center" wrapText="1"/>
    </xf>
    <xf numFmtId="0" fontId="25" fillId="2" borderId="47" xfId="0" applyFont="1" applyFill="1" applyBorder="1" applyAlignment="1">
      <alignment horizontal="center" vertical="center"/>
    </xf>
    <xf numFmtId="0" fontId="32" fillId="2" borderId="47" xfId="0" applyFont="1" applyFill="1" applyBorder="1" applyAlignment="1">
      <alignment horizontal="left" vertical="top" wrapText="1"/>
    </xf>
    <xf numFmtId="0" fontId="36" fillId="2" borderId="41" xfId="0" applyFont="1" applyFill="1" applyBorder="1" applyAlignment="1">
      <alignment horizontal="left" vertical="center" wrapText="1"/>
    </xf>
    <xf numFmtId="0" fontId="25" fillId="2" borderId="50" xfId="0" applyFont="1" applyFill="1" applyBorder="1" applyAlignment="1">
      <alignment horizontal="center" vertical="center"/>
    </xf>
    <xf numFmtId="0" fontId="32" fillId="2" borderId="42" xfId="0" applyFont="1" applyFill="1" applyBorder="1" applyAlignment="1">
      <alignment horizontal="left" vertical="top" wrapText="1"/>
    </xf>
    <xf numFmtId="0" fontId="25" fillId="2" borderId="51" xfId="0" applyFont="1" applyFill="1" applyBorder="1" applyAlignment="1">
      <alignment horizontal="center" vertical="center"/>
    </xf>
    <xf numFmtId="49" fontId="39" fillId="0" borderId="51" xfId="0" applyNumberFormat="1" applyFont="1" applyBorder="1" applyAlignment="1">
      <alignment vertical="top" wrapText="1"/>
    </xf>
    <xf numFmtId="0" fontId="25" fillId="2" borderId="52" xfId="0" applyFont="1" applyFill="1" applyBorder="1" applyAlignment="1">
      <alignment horizontal="center" vertical="center"/>
    </xf>
    <xf numFmtId="49" fontId="39" fillId="0" borderId="52" xfId="0" applyNumberFormat="1" applyFont="1" applyBorder="1" applyAlignment="1">
      <alignment vertical="top" wrapText="1"/>
    </xf>
    <xf numFmtId="49" fontId="36" fillId="0" borderId="41" xfId="0" applyNumberFormat="1" applyFont="1" applyBorder="1" applyAlignment="1">
      <alignment vertical="top" wrapText="1"/>
    </xf>
    <xf numFmtId="0" fontId="25" fillId="2" borderId="54" xfId="0" applyFont="1" applyFill="1" applyBorder="1" applyAlignment="1">
      <alignment horizontal="center" vertical="center"/>
    </xf>
    <xf numFmtId="49" fontId="36" fillId="0" borderId="54" xfId="0" applyNumberFormat="1" applyFont="1" applyBorder="1" applyAlignment="1">
      <alignment vertical="top" wrapText="1"/>
    </xf>
    <xf numFmtId="49" fontId="39" fillId="0" borderId="41" xfId="0" applyNumberFormat="1" applyFont="1" applyBorder="1" applyAlignment="1">
      <alignment vertical="top" wrapText="1"/>
    </xf>
    <xf numFmtId="49" fontId="36" fillId="0" borderId="51" xfId="0" applyNumberFormat="1" applyFont="1" applyBorder="1" applyAlignment="1">
      <alignment vertical="top" wrapText="1"/>
    </xf>
    <xf numFmtId="0" fontId="39" fillId="0" borderId="51" xfId="0" applyFont="1" applyBorder="1" applyAlignment="1">
      <alignment vertical="top" wrapText="1"/>
    </xf>
    <xf numFmtId="0" fontId="32" fillId="2" borderId="50" xfId="0" applyFont="1" applyFill="1" applyBorder="1" applyAlignment="1">
      <alignment horizontal="left" vertical="top" wrapText="1"/>
    </xf>
    <xf numFmtId="49" fontId="39" fillId="0" borderId="47" xfId="0" applyNumberFormat="1" applyFont="1" applyBorder="1" applyAlignment="1">
      <alignment vertical="top" wrapText="1"/>
    </xf>
    <xf numFmtId="49" fontId="39" fillId="0" borderId="51" xfId="0" applyNumberFormat="1" applyFont="1" applyBorder="1" applyAlignment="1">
      <alignment vertical="center" wrapText="1"/>
    </xf>
    <xf numFmtId="49" fontId="39" fillId="0" borderId="54" xfId="0" applyNumberFormat="1" applyFont="1" applyBorder="1" applyAlignment="1">
      <alignment vertical="top" wrapText="1"/>
    </xf>
    <xf numFmtId="49" fontId="39" fillId="0" borderId="50" xfId="0" applyNumberFormat="1" applyFont="1" applyBorder="1" applyAlignment="1">
      <alignment vertical="top" wrapText="1"/>
    </xf>
    <xf numFmtId="49" fontId="39" fillId="0" borderId="41" xfId="0" applyNumberFormat="1" applyFont="1" applyBorder="1" applyAlignment="1">
      <alignment vertical="center" wrapText="1"/>
    </xf>
    <xf numFmtId="49" fontId="36" fillId="0" borderId="41" xfId="0" applyNumberFormat="1" applyFont="1" applyBorder="1" applyAlignment="1">
      <alignment vertical="center" wrapText="1"/>
    </xf>
    <xf numFmtId="49" fontId="32" fillId="0" borderId="51" xfId="0" applyNumberFormat="1" applyFont="1" applyBorder="1" applyAlignment="1">
      <alignment vertical="top" wrapText="1"/>
    </xf>
    <xf numFmtId="0" fontId="39" fillId="0" borderId="52" xfId="0" applyFont="1" applyBorder="1" applyAlignment="1">
      <alignment vertical="top" wrapText="1"/>
    </xf>
    <xf numFmtId="0" fontId="32" fillId="0" borderId="51" xfId="0" applyFont="1" applyBorder="1" applyAlignment="1">
      <alignment vertical="top" wrapText="1"/>
    </xf>
    <xf numFmtId="0" fontId="25" fillId="2" borderId="51" xfId="0" applyFont="1" applyFill="1" applyBorder="1" applyAlignment="1">
      <alignment horizontal="center"/>
    </xf>
    <xf numFmtId="0" fontId="32" fillId="0" borderId="51" xfId="0" applyFont="1" applyBorder="1" applyAlignment="1">
      <alignment wrapText="1"/>
    </xf>
    <xf numFmtId="0" fontId="32" fillId="0" borderId="47" xfId="0" applyFont="1" applyBorder="1" applyAlignment="1">
      <alignment vertical="top" wrapText="1"/>
    </xf>
    <xf numFmtId="0" fontId="39" fillId="0" borderId="50" xfId="0" applyFont="1" applyBorder="1" applyAlignment="1">
      <alignment vertical="top" wrapText="1"/>
    </xf>
    <xf numFmtId="0" fontId="39" fillId="0" borderId="54" xfId="0" applyFont="1" applyBorder="1" applyAlignment="1">
      <alignment vertical="top" wrapText="1"/>
    </xf>
    <xf numFmtId="0" fontId="32" fillId="0" borderId="50" xfId="0" applyFont="1" applyBorder="1" applyAlignment="1">
      <alignment vertical="top" wrapText="1"/>
    </xf>
    <xf numFmtId="0" fontId="32" fillId="0" borderId="42" xfId="0" applyFont="1" applyBorder="1" applyAlignment="1">
      <alignment vertical="top" wrapText="1"/>
    </xf>
    <xf numFmtId="0" fontId="25" fillId="2" borderId="28" xfId="0" applyFont="1" applyFill="1" applyBorder="1" applyAlignment="1">
      <alignment horizontal="center" vertical="center"/>
    </xf>
    <xf numFmtId="0" fontId="32" fillId="2" borderId="55" xfId="0" applyFont="1" applyFill="1" applyBorder="1" applyAlignment="1">
      <alignment horizontal="left" vertical="top" wrapText="1"/>
    </xf>
    <xf numFmtId="0" fontId="25" fillId="2" borderId="30" xfId="0" applyFont="1" applyFill="1" applyBorder="1" applyAlignment="1">
      <alignment horizontal="center" vertical="center"/>
    </xf>
    <xf numFmtId="0" fontId="36" fillId="2" borderId="56" xfId="0" applyFont="1" applyFill="1" applyBorder="1" applyAlignment="1">
      <alignment horizontal="left" vertical="top" wrapText="1"/>
    </xf>
    <xf numFmtId="0" fontId="32" fillId="2" borderId="29" xfId="0" applyFont="1" applyFill="1" applyBorder="1" applyAlignment="1">
      <alignment horizontal="left" vertical="top" wrapText="1"/>
    </xf>
    <xf numFmtId="49" fontId="27" fillId="0" borderId="31" xfId="0" applyNumberFormat="1" applyFont="1" applyBorder="1" applyAlignment="1">
      <alignment vertical="top" wrapText="1"/>
    </xf>
    <xf numFmtId="0" fontId="25" fillId="2" borderId="57" xfId="0" applyFont="1" applyFill="1" applyBorder="1" applyAlignment="1">
      <alignment horizontal="center" vertical="center"/>
    </xf>
    <xf numFmtId="49" fontId="27" fillId="0" borderId="0" xfId="0" applyNumberFormat="1" applyFont="1" applyAlignment="1">
      <alignment vertical="top" wrapText="1"/>
    </xf>
    <xf numFmtId="0" fontId="25" fillId="2" borderId="14" xfId="0" applyFont="1" applyFill="1" applyBorder="1" applyAlignment="1">
      <alignment horizontal="center" vertical="center"/>
    </xf>
    <xf numFmtId="49" fontId="36" fillId="0" borderId="24" xfId="0" applyNumberFormat="1" applyFont="1" applyBorder="1" applyAlignment="1">
      <alignment vertical="top" wrapText="1"/>
    </xf>
    <xf numFmtId="49" fontId="39" fillId="0" borderId="32" xfId="0" applyNumberFormat="1" applyFont="1" applyBorder="1" applyAlignment="1">
      <alignment vertical="top" wrapText="1"/>
    </xf>
    <xf numFmtId="0" fontId="25" fillId="2" borderId="34" xfId="0" applyFont="1" applyFill="1" applyBorder="1" applyAlignment="1">
      <alignment horizontal="center" vertical="center"/>
    </xf>
    <xf numFmtId="49" fontId="39" fillId="0" borderId="35" xfId="0" applyNumberFormat="1" applyFont="1" applyBorder="1" applyAlignment="1">
      <alignment vertical="top" wrapText="1"/>
    </xf>
    <xf numFmtId="0" fontId="25" fillId="2" borderId="39" xfId="0" applyFont="1" applyFill="1" applyBorder="1" applyAlignment="1">
      <alignment horizontal="center" vertical="center"/>
    </xf>
    <xf numFmtId="49" fontId="39" fillId="0" borderId="40" xfId="0" applyNumberFormat="1" applyFont="1" applyBorder="1" applyAlignment="1">
      <alignment vertical="top" wrapText="1"/>
    </xf>
    <xf numFmtId="49" fontId="32" fillId="0" borderId="52" xfId="0" applyNumberFormat="1" applyFont="1" applyBorder="1" applyAlignment="1">
      <alignment vertical="top" wrapText="1"/>
    </xf>
    <xf numFmtId="49" fontId="41" fillId="0" borderId="41" xfId="0" applyNumberFormat="1" applyFont="1" applyBorder="1" applyAlignment="1">
      <alignment vertical="top" wrapText="1"/>
    </xf>
    <xf numFmtId="0" fontId="25" fillId="2" borderId="42" xfId="0" applyFont="1" applyFill="1" applyBorder="1" applyAlignment="1">
      <alignment horizontal="center" vertical="center"/>
    </xf>
    <xf numFmtId="49" fontId="32" fillId="0" borderId="42" xfId="0" applyNumberFormat="1" applyFont="1" applyBorder="1" applyAlignment="1">
      <alignment vertical="top" wrapText="1"/>
    </xf>
    <xf numFmtId="49" fontId="24" fillId="0" borderId="41" xfId="0" applyNumberFormat="1" applyFont="1" applyBorder="1" applyAlignment="1">
      <alignment horizontal="center" vertical="center" wrapText="1"/>
    </xf>
    <xf numFmtId="0" fontId="25" fillId="2" borderId="59" xfId="0" applyFont="1" applyFill="1" applyBorder="1" applyAlignment="1">
      <alignment horizontal="center" vertical="center"/>
    </xf>
    <xf numFmtId="49" fontId="32" fillId="0" borderId="50" xfId="0" applyNumberFormat="1" applyFont="1" applyBorder="1" applyAlignment="1">
      <alignment wrapText="1"/>
    </xf>
    <xf numFmtId="0" fontId="25" fillId="2" borderId="60" xfId="0" applyFont="1" applyFill="1" applyBorder="1" applyAlignment="1">
      <alignment horizontal="center" vertical="center"/>
    </xf>
    <xf numFmtId="0" fontId="32" fillId="2" borderId="60" xfId="0" applyFont="1" applyFill="1" applyBorder="1" applyAlignment="1">
      <alignment horizontal="left" vertical="top" wrapText="1"/>
    </xf>
    <xf numFmtId="0" fontId="39" fillId="0" borderId="54" xfId="0" applyFont="1" applyBorder="1" applyAlignment="1">
      <alignment horizontal="left" vertical="top" wrapText="1"/>
    </xf>
    <xf numFmtId="49" fontId="21" fillId="0" borderId="61" xfId="0" applyNumberFormat="1" applyFont="1" applyBorder="1" applyAlignment="1">
      <alignment horizontal="center" wrapText="1"/>
    </xf>
    <xf numFmtId="49" fontId="24" fillId="0" borderId="41" xfId="0" applyNumberFormat="1" applyFont="1" applyBorder="1" applyAlignment="1">
      <alignment wrapText="1"/>
    </xf>
    <xf numFmtId="49" fontId="21" fillId="0" borderId="52" xfId="0" applyNumberFormat="1" applyFont="1" applyBorder="1" applyAlignment="1">
      <alignment horizontal="center" wrapText="1"/>
    </xf>
    <xf numFmtId="49" fontId="21" fillId="0" borderId="47" xfId="0" applyNumberFormat="1" applyFont="1" applyBorder="1" applyAlignment="1">
      <alignment wrapText="1"/>
    </xf>
    <xf numFmtId="49" fontId="21" fillId="0" borderId="41" xfId="0" applyNumberFormat="1" applyFont="1" applyBorder="1" applyAlignment="1">
      <alignment horizontal="center" vertical="top" wrapText="1"/>
    </xf>
    <xf numFmtId="49" fontId="37" fillId="0" borderId="41" xfId="0" applyNumberFormat="1" applyFont="1" applyBorder="1" applyAlignment="1">
      <alignment wrapText="1"/>
    </xf>
    <xf numFmtId="49" fontId="21" fillId="0" borderId="50" xfId="0" applyNumberFormat="1" applyFont="1" applyBorder="1" applyAlignment="1">
      <alignment horizontal="center" vertical="top" wrapText="1"/>
    </xf>
    <xf numFmtId="49" fontId="21" fillId="0" borderId="50" xfId="0" applyNumberFormat="1" applyFont="1" applyBorder="1" applyAlignment="1">
      <alignment wrapText="1"/>
    </xf>
    <xf numFmtId="49" fontId="21" fillId="0" borderId="51" xfId="0" applyNumberFormat="1" applyFont="1" applyBorder="1" applyAlignment="1">
      <alignment horizontal="center" vertical="top" wrapText="1"/>
    </xf>
    <xf numFmtId="49" fontId="30" fillId="0" borderId="51" xfId="0" applyNumberFormat="1" applyFont="1" applyBorder="1" applyAlignment="1">
      <alignment wrapText="1"/>
    </xf>
    <xf numFmtId="49" fontId="21" fillId="0" borderId="52" xfId="0" applyNumberFormat="1" applyFont="1" applyBorder="1" applyAlignment="1">
      <alignment horizontal="center" vertical="center"/>
    </xf>
    <xf numFmtId="49" fontId="30" fillId="0" borderId="52" xfId="0" applyNumberFormat="1" applyFont="1" applyBorder="1" applyAlignment="1">
      <alignment wrapText="1"/>
    </xf>
    <xf numFmtId="49" fontId="21" fillId="0" borderId="41" xfId="0" applyNumberFormat="1" applyFont="1" applyBorder="1" applyAlignment="1">
      <alignment horizontal="center" vertical="center"/>
    </xf>
    <xf numFmtId="49" fontId="21" fillId="0" borderId="50" xfId="0" applyNumberFormat="1" applyFont="1" applyBorder="1" applyAlignment="1">
      <alignment horizontal="center" vertical="center"/>
    </xf>
    <xf numFmtId="49" fontId="30" fillId="0" borderId="41" xfId="0" applyNumberFormat="1" applyFont="1" applyBorder="1" applyAlignment="1">
      <alignment wrapText="1"/>
    </xf>
    <xf numFmtId="49" fontId="21" fillId="0" borderId="51" xfId="0" applyNumberFormat="1" applyFont="1" applyBorder="1" applyAlignment="1">
      <alignment horizontal="center" vertical="center"/>
    </xf>
    <xf numFmtId="49" fontId="21" fillId="0" borderId="51" xfId="0" applyNumberFormat="1" applyFont="1" applyBorder="1" applyAlignment="1">
      <alignment wrapText="1"/>
    </xf>
    <xf numFmtId="49" fontId="21" fillId="0" borderId="51" xfId="0" applyNumberFormat="1" applyFont="1" applyBorder="1" applyAlignment="1">
      <alignment horizontal="center"/>
    </xf>
    <xf numFmtId="0" fontId="21" fillId="0" borderId="52" xfId="0" applyFont="1" applyBorder="1" applyAlignment="1">
      <alignment wrapText="1"/>
    </xf>
    <xf numFmtId="49" fontId="21" fillId="0" borderId="52" xfId="0" applyNumberFormat="1" applyFont="1" applyBorder="1" applyAlignment="1">
      <alignment horizontal="center"/>
    </xf>
    <xf numFmtId="49" fontId="21" fillId="0" borderId="54" xfId="0" applyNumberFormat="1" applyFont="1" applyBorder="1" applyAlignment="1">
      <alignment horizontal="center" vertical="center"/>
    </xf>
    <xf numFmtId="49" fontId="30" fillId="0" borderId="54" xfId="0" applyNumberFormat="1" applyFont="1" applyBorder="1" applyAlignment="1">
      <alignment wrapText="1"/>
    </xf>
    <xf numFmtId="0" fontId="27" fillId="0" borderId="0" xfId="0" applyFont="1"/>
    <xf numFmtId="0" fontId="25" fillId="0" borderId="62" xfId="0" applyFont="1" applyBorder="1"/>
    <xf numFmtId="0" fontId="27" fillId="0" borderId="55" xfId="0" applyFont="1" applyBorder="1" applyAlignment="1">
      <alignment horizontal="center" wrapText="1"/>
    </xf>
    <xf numFmtId="0" fontId="24" fillId="0" borderId="0" xfId="0" applyFont="1"/>
    <xf numFmtId="0" fontId="27" fillId="2" borderId="44" xfId="0" applyFont="1" applyFill="1" applyBorder="1" applyAlignment="1">
      <alignment horizontal="centerContinuous" vertical="center" wrapText="1"/>
    </xf>
    <xf numFmtId="0" fontId="27" fillId="2" borderId="41" xfId="0" applyFont="1" applyFill="1" applyBorder="1" applyAlignment="1">
      <alignment horizontal="centerContinuous" vertical="center" wrapText="1"/>
    </xf>
    <xf numFmtId="0" fontId="27" fillId="2" borderId="62" xfId="0" applyFont="1" applyFill="1" applyBorder="1" applyAlignment="1">
      <alignment horizontal="centerContinuous" vertical="center" wrapText="1"/>
    </xf>
    <xf numFmtId="0" fontId="25" fillId="0" borderId="41" xfId="0" applyFont="1" applyBorder="1"/>
    <xf numFmtId="0" fontId="39" fillId="0" borderId="14" xfId="0" applyFont="1" applyBorder="1" applyAlignment="1">
      <alignment horizontal="center" wrapText="1"/>
    </xf>
    <xf numFmtId="0" fontId="25" fillId="0" borderId="47" xfId="0" applyFont="1" applyBorder="1"/>
    <xf numFmtId="0" fontId="32" fillId="0" borderId="57" xfId="0" applyFont="1" applyBorder="1" applyAlignment="1">
      <alignment horizontal="center" wrapText="1"/>
    </xf>
    <xf numFmtId="0" fontId="25" fillId="0" borderId="50" xfId="0" applyFont="1" applyBorder="1"/>
    <xf numFmtId="0" fontId="32" fillId="0" borderId="28" xfId="0" applyFont="1" applyBorder="1" applyAlignment="1">
      <alignment horizontal="center"/>
    </xf>
    <xf numFmtId="0" fontId="25" fillId="0" borderId="51" xfId="0" applyFont="1" applyBorder="1" applyAlignment="1">
      <alignment vertical="center"/>
    </xf>
    <xf numFmtId="0" fontId="36" fillId="0" borderId="30" xfId="0" applyFont="1" applyBorder="1" applyAlignment="1">
      <alignment wrapText="1"/>
    </xf>
    <xf numFmtId="0" fontId="32" fillId="0" borderId="28" xfId="0" applyFont="1" applyBorder="1" applyAlignment="1">
      <alignment horizontal="left" wrapText="1"/>
    </xf>
    <xf numFmtId="0" fontId="39" fillId="0" borderId="30" xfId="0" applyFont="1" applyBorder="1" applyAlignment="1">
      <alignment wrapText="1"/>
    </xf>
    <xf numFmtId="0" fontId="32" fillId="0" borderId="30" xfId="0" applyFont="1" applyBorder="1" applyAlignment="1">
      <alignment wrapText="1"/>
    </xf>
    <xf numFmtId="0" fontId="41" fillId="0" borderId="30" xfId="0" applyFont="1" applyBorder="1"/>
    <xf numFmtId="0" fontId="25" fillId="0" borderId="51" xfId="0" applyFont="1" applyBorder="1"/>
    <xf numFmtId="0" fontId="41" fillId="0" borderId="30" xfId="0" applyFont="1" applyBorder="1" applyAlignment="1">
      <alignment wrapText="1"/>
    </xf>
    <xf numFmtId="0" fontId="19" fillId="0" borderId="0" xfId="0" applyFont="1"/>
    <xf numFmtId="0" fontId="25" fillId="0" borderId="52" xfId="0" applyFont="1" applyBorder="1"/>
    <xf numFmtId="0" fontId="41" fillId="0" borderId="34" xfId="0" applyFont="1" applyBorder="1" applyAlignment="1">
      <alignment wrapText="1"/>
    </xf>
    <xf numFmtId="0" fontId="25" fillId="0" borderId="61" xfId="0" applyFont="1" applyBorder="1"/>
    <xf numFmtId="0" fontId="41" fillId="0" borderId="60" xfId="0" applyFont="1" applyBorder="1" applyAlignment="1">
      <alignment wrapText="1"/>
    </xf>
    <xf numFmtId="0" fontId="25" fillId="0" borderId="54" xfId="0" applyFont="1" applyBorder="1"/>
    <xf numFmtId="0" fontId="41" fillId="0" borderId="39" xfId="0" applyFont="1" applyBorder="1" applyAlignment="1">
      <alignment wrapText="1"/>
    </xf>
    <xf numFmtId="0" fontId="36" fillId="0" borderId="28" xfId="0" applyFont="1" applyBorder="1" applyAlignment="1">
      <alignment wrapText="1"/>
    </xf>
    <xf numFmtId="0" fontId="36" fillId="0" borderId="14" xfId="0" applyFont="1" applyBorder="1" applyAlignment="1">
      <alignment wrapText="1"/>
    </xf>
    <xf numFmtId="0" fontId="32" fillId="0" borderId="57" xfId="0" applyFont="1" applyBorder="1" applyAlignment="1">
      <alignment horizontal="left"/>
    </xf>
    <xf numFmtId="0" fontId="39" fillId="0" borderId="14" xfId="0" applyFont="1" applyBorder="1" applyAlignment="1">
      <alignment wrapText="1"/>
    </xf>
    <xf numFmtId="0" fontId="32" fillId="0" borderId="28" xfId="0" applyFont="1" applyBorder="1" applyAlignment="1">
      <alignment wrapText="1"/>
    </xf>
    <xf numFmtId="0" fontId="25" fillId="0" borderId="41" xfId="0" applyFont="1" applyBorder="1" applyAlignment="1">
      <alignment horizontal="center" vertical="center"/>
    </xf>
    <xf numFmtId="0" fontId="41" fillId="0" borderId="34" xfId="0" applyFont="1" applyBorder="1"/>
    <xf numFmtId="0" fontId="33" fillId="0" borderId="41" xfId="0" applyFont="1" applyBorder="1" applyAlignment="1">
      <alignment horizontal="center"/>
    </xf>
    <xf numFmtId="0" fontId="39" fillId="0" borderId="14" xfId="0" applyFont="1" applyBorder="1" applyAlignment="1">
      <alignment vertical="center" wrapText="1"/>
    </xf>
    <xf numFmtId="0" fontId="33" fillId="0" borderId="47" xfId="0" applyFont="1" applyBorder="1" applyAlignment="1">
      <alignment horizontal="center"/>
    </xf>
    <xf numFmtId="0" fontId="25" fillId="3" borderId="50" xfId="0" applyFont="1" applyFill="1" applyBorder="1" applyAlignment="1">
      <alignment horizontal="center" vertical="center"/>
    </xf>
    <xf numFmtId="0" fontId="32" fillId="3" borderId="28" xfId="0" applyFont="1" applyFill="1" applyBorder="1" applyAlignment="1">
      <alignment wrapText="1"/>
    </xf>
    <xf numFmtId="0" fontId="25" fillId="0" borderId="51" xfId="0" applyFont="1" applyBorder="1" applyAlignment="1">
      <alignment horizontal="center" vertical="center"/>
    </xf>
    <xf numFmtId="0" fontId="25" fillId="3" borderId="51" xfId="0" applyFont="1" applyFill="1" applyBorder="1" applyAlignment="1">
      <alignment horizontal="center" vertical="center"/>
    </xf>
    <xf numFmtId="0" fontId="32" fillId="3" borderId="57" xfId="0" applyFont="1" applyFill="1" applyBorder="1" applyAlignment="1">
      <alignment wrapText="1"/>
    </xf>
    <xf numFmtId="0" fontId="25" fillId="0" borderId="52" xfId="0" applyFont="1" applyBorder="1" applyAlignment="1">
      <alignment horizontal="center" vertical="center"/>
    </xf>
    <xf numFmtId="0" fontId="39" fillId="0" borderId="57" xfId="0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39" fillId="0" borderId="28" xfId="0" applyFont="1" applyBorder="1" applyAlignment="1">
      <alignment vertical="center" wrapText="1"/>
    </xf>
    <xf numFmtId="168" fontId="21" fillId="0" borderId="0" xfId="0" applyNumberFormat="1" applyFont="1" applyAlignment="1">
      <alignment horizontal="center" vertical="center"/>
    </xf>
    <xf numFmtId="0" fontId="41" fillId="0" borderId="34" xfId="0" applyFont="1" applyBorder="1" applyAlignment="1">
      <alignment vertical="center" wrapText="1"/>
    </xf>
    <xf numFmtId="0" fontId="25" fillId="0" borderId="41" xfId="0" applyFont="1" applyBorder="1" applyAlignment="1">
      <alignment vertical="center"/>
    </xf>
    <xf numFmtId="0" fontId="25" fillId="0" borderId="50" xfId="0" applyFont="1" applyBorder="1" applyAlignment="1">
      <alignment vertical="center"/>
    </xf>
    <xf numFmtId="0" fontId="36" fillId="0" borderId="30" xfId="0" applyFont="1" applyBorder="1" applyAlignment="1">
      <alignment vertical="center" wrapTex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38" fillId="0" borderId="0" xfId="0" applyFont="1"/>
    <xf numFmtId="49" fontId="21" fillId="0" borderId="13" xfId="0" applyNumberFormat="1" applyFont="1" applyBorder="1" applyAlignment="1">
      <alignment horizontal="center" vertical="center"/>
    </xf>
    <xf numFmtId="0" fontId="17" fillId="4" borderId="0" xfId="0" applyFont="1" applyFill="1"/>
    <xf numFmtId="0" fontId="21" fillId="0" borderId="0" xfId="0" quotePrefix="1" applyFont="1" applyAlignment="1">
      <alignment horizontal="center" vertical="center" wrapText="1"/>
    </xf>
    <xf numFmtId="170" fontId="21" fillId="0" borderId="0" xfId="0" applyNumberFormat="1" applyFont="1" applyAlignment="1">
      <alignment horizontal="center" vertical="center" wrapText="1"/>
    </xf>
    <xf numFmtId="0" fontId="21" fillId="0" borderId="0" xfId="0" quotePrefix="1" applyFont="1"/>
    <xf numFmtId="170" fontId="21" fillId="5" borderId="0" xfId="0" applyNumberFormat="1" applyFont="1" applyFill="1"/>
    <xf numFmtId="0" fontId="21" fillId="5" borderId="0" xfId="0" applyFont="1" applyFill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1" fillId="5" borderId="0" xfId="0" quotePrefix="1" applyFont="1" applyFill="1" applyAlignment="1">
      <alignment horizontal="center" vertical="center"/>
    </xf>
    <xf numFmtId="0" fontId="27" fillId="5" borderId="0" xfId="0" applyFont="1" applyFill="1" applyAlignment="1">
      <alignment vertical="center"/>
    </xf>
    <xf numFmtId="0" fontId="21" fillId="5" borderId="0" xfId="0" quotePrefix="1" applyFont="1" applyFill="1" applyAlignment="1">
      <alignment horizontal="center"/>
    </xf>
    <xf numFmtId="0" fontId="21" fillId="5" borderId="0" xfId="0" applyFont="1" applyFill="1"/>
    <xf numFmtId="0" fontId="21" fillId="5" borderId="0" xfId="0" quotePrefix="1" applyFont="1" applyFill="1"/>
    <xf numFmtId="170" fontId="32" fillId="5" borderId="0" xfId="0" quotePrefix="1" applyNumberFormat="1" applyFont="1" applyFill="1" applyAlignment="1">
      <alignment horizontal="center"/>
    </xf>
    <xf numFmtId="0" fontId="32" fillId="5" borderId="0" xfId="0" applyFont="1" applyFill="1"/>
    <xf numFmtId="0" fontId="22" fillId="5" borderId="0" xfId="0" applyFont="1" applyFill="1"/>
    <xf numFmtId="0" fontId="44" fillId="5" borderId="0" xfId="0" applyFont="1" applyFill="1" applyAlignment="1">
      <alignment horizontal="left"/>
    </xf>
    <xf numFmtId="0" fontId="21" fillId="5" borderId="0" xfId="0" applyFont="1" applyFill="1" applyAlignment="1">
      <alignment horizontal="right"/>
    </xf>
    <xf numFmtId="0" fontId="38" fillId="5" borderId="0" xfId="0" applyFont="1" applyFill="1"/>
    <xf numFmtId="0" fontId="21" fillId="5" borderId="0" xfId="0" applyFont="1" applyFill="1" applyAlignment="1">
      <alignment horizontal="left"/>
    </xf>
    <xf numFmtId="181" fontId="21" fillId="5" borderId="0" xfId="3" quotePrefix="1" applyNumberFormat="1" applyFont="1" applyFill="1" applyBorder="1" applyAlignment="1"/>
    <xf numFmtId="0" fontId="21" fillId="5" borderId="0" xfId="0" applyFont="1" applyFill="1" applyAlignment="1">
      <alignment horizontal="center"/>
    </xf>
    <xf numFmtId="0" fontId="1" fillId="0" borderId="0" xfId="0" quotePrefix="1" applyFont="1"/>
    <xf numFmtId="0" fontId="1" fillId="0" borderId="0" xfId="0" quotePrefix="1" applyFont="1" applyAlignment="1">
      <alignment horizontal="right"/>
    </xf>
    <xf numFmtId="0" fontId="22" fillId="4" borderId="0" xfId="0" applyFont="1" applyFill="1"/>
    <xf numFmtId="0" fontId="21" fillId="4" borderId="0" xfId="0" applyFont="1" applyFill="1" applyAlignment="1">
      <alignment horizontal="left"/>
    </xf>
    <xf numFmtId="0" fontId="28" fillId="5" borderId="0" xfId="0" applyFont="1" applyFill="1"/>
    <xf numFmtId="0" fontId="45" fillId="0" borderId="0" xfId="0" applyFont="1"/>
    <xf numFmtId="0" fontId="21" fillId="4" borderId="0" xfId="0" applyFont="1" applyFill="1" applyAlignment="1">
      <alignment vertical="center"/>
    </xf>
    <xf numFmtId="170" fontId="27" fillId="0" borderId="0" xfId="0" applyNumberFormat="1" applyFont="1" applyAlignment="1">
      <alignment vertical="center"/>
    </xf>
    <xf numFmtId="170" fontId="46" fillId="5" borderId="0" xfId="0" applyNumberFormat="1" applyFont="1" applyFill="1"/>
    <xf numFmtId="0" fontId="21" fillId="0" borderId="13" xfId="0" quotePrefix="1" applyFont="1" applyBorder="1" applyAlignment="1">
      <alignment horizontal="center" vertical="center"/>
    </xf>
    <xf numFmtId="0" fontId="25" fillId="6" borderId="41" xfId="0" applyFont="1" applyFill="1" applyBorder="1" applyAlignment="1">
      <alignment horizontal="center" vertical="center"/>
    </xf>
    <xf numFmtId="49" fontId="36" fillId="6" borderId="41" xfId="0" applyNumberFormat="1" applyFont="1" applyFill="1" applyBorder="1" applyAlignment="1">
      <alignment vertical="top" wrapText="1"/>
    </xf>
    <xf numFmtId="0" fontId="25" fillId="6" borderId="51" xfId="0" applyFont="1" applyFill="1" applyBorder="1" applyAlignment="1">
      <alignment horizontal="center" vertical="center"/>
    </xf>
    <xf numFmtId="49" fontId="39" fillId="6" borderId="51" xfId="0" applyNumberFormat="1" applyFont="1" applyFill="1" applyBorder="1" applyAlignment="1">
      <alignment vertical="top" wrapText="1"/>
    </xf>
    <xf numFmtId="0" fontId="25" fillId="6" borderId="52" xfId="0" applyFont="1" applyFill="1" applyBorder="1" applyAlignment="1">
      <alignment horizontal="center" vertical="center"/>
    </xf>
    <xf numFmtId="49" fontId="39" fillId="6" borderId="52" xfId="0" applyNumberFormat="1" applyFont="1" applyFill="1" applyBorder="1" applyAlignment="1">
      <alignment vertical="top" wrapText="1"/>
    </xf>
    <xf numFmtId="0" fontId="27" fillId="0" borderId="0" xfId="0" applyFont="1" applyAlignment="1">
      <alignment horizontal="left"/>
    </xf>
    <xf numFmtId="0" fontId="25" fillId="4" borderId="2" xfId="0" applyFont="1" applyFill="1" applyBorder="1" applyAlignment="1">
      <alignment vertical="center"/>
    </xf>
    <xf numFmtId="49" fontId="25" fillId="4" borderId="33" xfId="0" applyNumberFormat="1" applyFont="1" applyFill="1" applyBorder="1" applyAlignment="1">
      <alignment horizontal="center" vertical="center"/>
    </xf>
    <xf numFmtId="49" fontId="25" fillId="4" borderId="1" xfId="0" applyNumberFormat="1" applyFont="1" applyFill="1" applyBorder="1" applyAlignment="1">
      <alignment horizontal="center" vertical="center"/>
    </xf>
    <xf numFmtId="49" fontId="25" fillId="4" borderId="31" xfId="0" applyNumberFormat="1" applyFont="1" applyFill="1" applyBorder="1" applyAlignment="1">
      <alignment horizontal="center" vertical="center"/>
    </xf>
    <xf numFmtId="0" fontId="32" fillId="4" borderId="30" xfId="0" applyFont="1" applyFill="1" applyBorder="1" applyAlignment="1">
      <alignment horizontal="left" vertical="top" wrapText="1" readingOrder="1"/>
    </xf>
    <xf numFmtId="0" fontId="28" fillId="4" borderId="32" xfId="0" applyFont="1" applyFill="1" applyBorder="1" applyAlignment="1">
      <alignment vertical="top" wrapText="1"/>
    </xf>
    <xf numFmtId="0" fontId="25" fillId="5" borderId="0" xfId="0" applyFont="1" applyFill="1"/>
    <xf numFmtId="0" fontId="27" fillId="5" borderId="24" xfId="0" applyFont="1" applyFill="1" applyBorder="1" applyAlignment="1">
      <alignment horizontal="centerContinuous" vertical="center" wrapText="1"/>
    </xf>
    <xf numFmtId="0" fontId="27" fillId="5" borderId="5" xfId="0" applyFont="1" applyFill="1" applyBorder="1" applyAlignment="1">
      <alignment horizontal="center" vertical="center"/>
    </xf>
    <xf numFmtId="0" fontId="27" fillId="5" borderId="10" xfId="0" applyFont="1" applyFill="1" applyBorder="1" applyAlignment="1">
      <alignment horizontal="center" vertical="center"/>
    </xf>
    <xf numFmtId="49" fontId="27" fillId="5" borderId="42" xfId="0" applyNumberFormat="1" applyFont="1" applyFill="1" applyBorder="1" applyAlignment="1">
      <alignment horizontal="center" vertical="center" wrapText="1"/>
    </xf>
    <xf numFmtId="0" fontId="27" fillId="5" borderId="14" xfId="0" applyFont="1" applyFill="1" applyBorder="1" applyAlignment="1">
      <alignment horizontal="center" vertical="center" wrapText="1"/>
    </xf>
    <xf numFmtId="0" fontId="33" fillId="5" borderId="14" xfId="0" applyFont="1" applyFill="1" applyBorder="1" applyAlignment="1">
      <alignment horizontal="center"/>
    </xf>
    <xf numFmtId="0" fontId="33" fillId="5" borderId="44" xfId="0" applyFont="1" applyFill="1" applyBorder="1" applyAlignment="1">
      <alignment horizontal="center"/>
    </xf>
    <xf numFmtId="0" fontId="27" fillId="5" borderId="24" xfId="0" applyFont="1" applyFill="1" applyBorder="1"/>
    <xf numFmtId="0" fontId="27" fillId="5" borderId="0" xfId="0" applyFont="1" applyFill="1"/>
    <xf numFmtId="168" fontId="27" fillId="5" borderId="48" xfId="0" applyNumberFormat="1" applyFont="1" applyFill="1" applyBorder="1"/>
    <xf numFmtId="168" fontId="27" fillId="5" borderId="19" xfId="0" applyNumberFormat="1" applyFont="1" applyFill="1" applyBorder="1"/>
    <xf numFmtId="168" fontId="27" fillId="5" borderId="49" xfId="0" applyNumberFormat="1" applyFont="1" applyFill="1" applyBorder="1"/>
    <xf numFmtId="0" fontId="21" fillId="5" borderId="24" xfId="0" applyFont="1" applyFill="1" applyBorder="1"/>
    <xf numFmtId="0" fontId="21" fillId="5" borderId="29" xfId="0" applyFont="1" applyFill="1" applyBorder="1"/>
    <xf numFmtId="0" fontId="21" fillId="5" borderId="7" xfId="0" applyFont="1" applyFill="1" applyBorder="1"/>
    <xf numFmtId="0" fontId="21" fillId="5" borderId="21" xfId="0" applyFont="1" applyFill="1" applyBorder="1"/>
    <xf numFmtId="0" fontId="21" fillId="5" borderId="8" xfId="0" applyFont="1" applyFill="1" applyBorder="1"/>
    <xf numFmtId="0" fontId="21" fillId="5" borderId="32" xfId="0" applyFont="1" applyFill="1" applyBorder="1"/>
    <xf numFmtId="0" fontId="21" fillId="5" borderId="2" xfId="0" applyFont="1" applyFill="1" applyBorder="1" applyAlignment="1">
      <alignment vertical="center" wrapText="1"/>
    </xf>
    <xf numFmtId="0" fontId="21" fillId="5" borderId="1" xfId="0" applyFont="1" applyFill="1" applyBorder="1"/>
    <xf numFmtId="0" fontId="21" fillId="5" borderId="3" xfId="0" applyFont="1" applyFill="1" applyBorder="1" applyAlignment="1">
      <alignment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1" fillId="5" borderId="2" xfId="0" applyFont="1" applyFill="1" applyBorder="1"/>
    <xf numFmtId="0" fontId="21" fillId="5" borderId="3" xfId="0" applyFont="1" applyFill="1" applyBorder="1"/>
    <xf numFmtId="49" fontId="32" fillId="5" borderId="32" xfId="0" applyNumberFormat="1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vertical="center" wrapText="1"/>
    </xf>
    <xf numFmtId="167" fontId="27" fillId="5" borderId="2" xfId="0" applyNumberFormat="1" applyFont="1" applyFill="1" applyBorder="1"/>
    <xf numFmtId="167" fontId="27" fillId="5" borderId="3" xfId="0" applyNumberFormat="1" applyFont="1" applyFill="1" applyBorder="1"/>
    <xf numFmtId="168" fontId="27" fillId="5" borderId="2" xfId="0" applyNumberFormat="1" applyFont="1" applyFill="1" applyBorder="1"/>
    <xf numFmtId="168" fontId="27" fillId="5" borderId="3" xfId="0" applyNumberFormat="1" applyFont="1" applyFill="1" applyBorder="1"/>
    <xf numFmtId="170" fontId="21" fillId="5" borderId="3" xfId="0" applyNumberFormat="1" applyFont="1" applyFill="1" applyBorder="1"/>
    <xf numFmtId="167" fontId="27" fillId="5" borderId="1" xfId="0" applyNumberFormat="1" applyFont="1" applyFill="1" applyBorder="1"/>
    <xf numFmtId="167" fontId="27" fillId="5" borderId="15" xfId="0" applyNumberFormat="1" applyFont="1" applyFill="1" applyBorder="1"/>
    <xf numFmtId="0" fontId="21" fillId="5" borderId="17" xfId="0" applyFont="1" applyFill="1" applyBorder="1" applyAlignment="1">
      <alignment horizontal="center" vertical="center" wrapText="1"/>
    </xf>
    <xf numFmtId="167" fontId="27" fillId="5" borderId="4" xfId="0" applyNumberFormat="1" applyFont="1" applyFill="1" applyBorder="1"/>
    <xf numFmtId="167" fontId="27" fillId="5" borderId="7" xfId="0" applyNumberFormat="1" applyFont="1" applyFill="1" applyBorder="1"/>
    <xf numFmtId="167" fontId="27" fillId="5" borderId="21" xfId="0" applyNumberFormat="1" applyFont="1" applyFill="1" applyBorder="1"/>
    <xf numFmtId="167" fontId="27" fillId="5" borderId="8" xfId="0" applyNumberFormat="1" applyFont="1" applyFill="1" applyBorder="1"/>
    <xf numFmtId="0" fontId="21" fillId="5" borderId="3" xfId="0" applyFont="1" applyFill="1" applyBorder="1" applyAlignment="1">
      <alignment horizontal="center"/>
    </xf>
    <xf numFmtId="167" fontId="27" fillId="5" borderId="9" xfId="0" applyNumberFormat="1" applyFont="1" applyFill="1" applyBorder="1"/>
    <xf numFmtId="168" fontId="27" fillId="5" borderId="5" xfId="0" applyNumberFormat="1" applyFont="1" applyFill="1" applyBorder="1"/>
    <xf numFmtId="168" fontId="27" fillId="5" borderId="6" xfId="0" applyNumberFormat="1" applyFont="1" applyFill="1" applyBorder="1"/>
    <xf numFmtId="168" fontId="27" fillId="5" borderId="10" xfId="0" applyNumberFormat="1" applyFont="1" applyFill="1" applyBorder="1"/>
    <xf numFmtId="167" fontId="27" fillId="5" borderId="5" xfId="0" applyNumberFormat="1" applyFont="1" applyFill="1" applyBorder="1"/>
    <xf numFmtId="0" fontId="27" fillId="5" borderId="6" xfId="0" applyFont="1" applyFill="1" applyBorder="1" applyAlignment="1">
      <alignment vertical="center" wrapText="1"/>
    </xf>
    <xf numFmtId="167" fontId="27" fillId="5" borderId="10" xfId="0" applyNumberFormat="1" applyFont="1" applyFill="1" applyBorder="1"/>
    <xf numFmtId="0" fontId="27" fillId="5" borderId="7" xfId="0" applyFont="1" applyFill="1" applyBorder="1"/>
    <xf numFmtId="0" fontId="27" fillId="5" borderId="21" xfId="0" applyFont="1" applyFill="1" applyBorder="1" applyAlignment="1">
      <alignment vertical="center" wrapText="1"/>
    </xf>
    <xf numFmtId="0" fontId="27" fillId="5" borderId="8" xfId="0" applyFont="1" applyFill="1" applyBorder="1"/>
    <xf numFmtId="167" fontId="21" fillId="5" borderId="2" xfId="0" applyNumberFormat="1" applyFont="1" applyFill="1" applyBorder="1"/>
    <xf numFmtId="0" fontId="27" fillId="5" borderId="1" xfId="0" applyFont="1" applyFill="1" applyBorder="1" applyAlignment="1">
      <alignment vertical="center" wrapText="1"/>
    </xf>
    <xf numFmtId="0" fontId="27" fillId="5" borderId="3" xfId="0" applyFont="1" applyFill="1" applyBorder="1"/>
    <xf numFmtId="167" fontId="21" fillId="5" borderId="9" xfId="0" applyNumberFormat="1" applyFont="1" applyFill="1" applyBorder="1"/>
    <xf numFmtId="0" fontId="21" fillId="5" borderId="13" xfId="0" applyFont="1" applyFill="1" applyBorder="1" applyAlignment="1">
      <alignment vertical="center" wrapText="1"/>
    </xf>
    <xf numFmtId="0" fontId="21" fillId="5" borderId="11" xfId="0" applyFont="1" applyFill="1" applyBorder="1"/>
    <xf numFmtId="167" fontId="27" fillId="5" borderId="6" xfId="0" applyNumberFormat="1" applyFont="1" applyFill="1" applyBorder="1"/>
    <xf numFmtId="0" fontId="27" fillId="5" borderId="7" xfId="0" applyFont="1" applyFill="1" applyBorder="1" applyAlignment="1">
      <alignment vertical="center" wrapText="1"/>
    </xf>
    <xf numFmtId="0" fontId="27" fillId="5" borderId="8" xfId="0" applyFont="1" applyFill="1" applyBorder="1" applyAlignment="1">
      <alignment vertical="center" wrapText="1"/>
    </xf>
    <xf numFmtId="0" fontId="25" fillId="5" borderId="24" xfId="0" applyFont="1" applyFill="1" applyBorder="1"/>
    <xf numFmtId="0" fontId="27" fillId="5" borderId="21" xfId="0" applyFont="1" applyFill="1" applyBorder="1"/>
    <xf numFmtId="0" fontId="25" fillId="5" borderId="29" xfId="0" applyFont="1" applyFill="1" applyBorder="1" applyAlignment="1">
      <alignment horizontal="center"/>
    </xf>
    <xf numFmtId="168" fontId="21" fillId="5" borderId="1" xfId="0" applyNumberFormat="1" applyFont="1" applyFill="1" applyBorder="1"/>
    <xf numFmtId="0" fontId="25" fillId="5" borderId="32" xfId="0" applyFont="1" applyFill="1" applyBorder="1"/>
    <xf numFmtId="170" fontId="21" fillId="5" borderId="1" xfId="0" applyNumberFormat="1" applyFont="1" applyFill="1" applyBorder="1"/>
    <xf numFmtId="168" fontId="21" fillId="5" borderId="2" xfId="0" applyNumberFormat="1" applyFont="1" applyFill="1" applyBorder="1"/>
    <xf numFmtId="0" fontId="21" fillId="5" borderId="3" xfId="0" applyFont="1" applyFill="1" applyBorder="1" applyAlignment="1">
      <alignment horizontal="center" vertical="center" wrapText="1"/>
    </xf>
    <xf numFmtId="0" fontId="25" fillId="5" borderId="32" xfId="0" applyFont="1" applyFill="1" applyBorder="1" applyAlignment="1">
      <alignment horizontal="center" vertical="center" wrapText="1"/>
    </xf>
    <xf numFmtId="168" fontId="21" fillId="5" borderId="1" xfId="0" applyNumberFormat="1" applyFont="1" applyFill="1" applyBorder="1" applyAlignment="1">
      <alignment horizontal="center" vertical="center" wrapText="1"/>
    </xf>
    <xf numFmtId="168" fontId="21" fillId="5" borderId="3" xfId="0" applyNumberFormat="1" applyFont="1" applyFill="1" applyBorder="1"/>
    <xf numFmtId="0" fontId="25" fillId="5" borderId="35" xfId="0" applyFont="1" applyFill="1" applyBorder="1" applyAlignment="1">
      <alignment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25" fillId="5" borderId="32" xfId="0" applyFont="1" applyFill="1" applyBorder="1" applyAlignment="1">
      <alignment vertical="center" wrapText="1"/>
    </xf>
    <xf numFmtId="168" fontId="21" fillId="5" borderId="2" xfId="0" applyNumberFormat="1" applyFont="1" applyFill="1" applyBorder="1" applyAlignment="1">
      <alignment horizontal="center" vertical="center"/>
    </xf>
    <xf numFmtId="168" fontId="21" fillId="5" borderId="3" xfId="0" applyNumberFormat="1" applyFont="1" applyFill="1" applyBorder="1" applyAlignment="1">
      <alignment horizontal="center" vertical="center"/>
    </xf>
    <xf numFmtId="0" fontId="21" fillId="5" borderId="13" xfId="0" applyFont="1" applyFill="1" applyBorder="1" applyAlignment="1">
      <alignment horizontal="center" vertical="center" wrapText="1"/>
    </xf>
    <xf numFmtId="167" fontId="21" fillId="5" borderId="5" xfId="0" applyNumberFormat="1" applyFont="1" applyFill="1" applyBorder="1"/>
    <xf numFmtId="167" fontId="21" fillId="5" borderId="6" xfId="0" applyNumberFormat="1" applyFont="1" applyFill="1" applyBorder="1"/>
    <xf numFmtId="167" fontId="21" fillId="5" borderId="10" xfId="0" applyNumberFormat="1" applyFont="1" applyFill="1" applyBorder="1"/>
    <xf numFmtId="0" fontId="25" fillId="5" borderId="29" xfId="0" applyFont="1" applyFill="1" applyBorder="1"/>
    <xf numFmtId="167" fontId="21" fillId="5" borderId="1" xfId="0" applyNumberFormat="1" applyFont="1" applyFill="1" applyBorder="1"/>
    <xf numFmtId="167" fontId="21" fillId="5" borderId="3" xfId="0" applyNumberFormat="1" applyFont="1" applyFill="1" applyBorder="1"/>
    <xf numFmtId="0" fontId="21" fillId="5" borderId="1" xfId="0" applyFont="1" applyFill="1" applyBorder="1" applyAlignment="1">
      <alignment horizontal="center"/>
    </xf>
    <xf numFmtId="167" fontId="21" fillId="5" borderId="4" xfId="0" applyNumberFormat="1" applyFont="1" applyFill="1" applyBorder="1"/>
    <xf numFmtId="168" fontId="27" fillId="5" borderId="5" xfId="1" applyNumberFormat="1" applyFont="1" applyFill="1" applyBorder="1" applyAlignment="1" applyProtection="1">
      <alignment horizontal="right" vertical="center"/>
      <protection locked="0"/>
    </xf>
    <xf numFmtId="168" fontId="27" fillId="5" borderId="6" xfId="1" applyNumberFormat="1" applyFont="1" applyFill="1" applyBorder="1" applyAlignment="1" applyProtection="1">
      <alignment horizontal="right" vertical="center"/>
      <protection locked="0"/>
    </xf>
    <xf numFmtId="168" fontId="27" fillId="5" borderId="10" xfId="1" applyNumberFormat="1" applyFont="1" applyFill="1" applyBorder="1" applyAlignment="1" applyProtection="1">
      <alignment horizontal="right" vertical="center"/>
      <protection locked="0"/>
    </xf>
    <xf numFmtId="167" fontId="27" fillId="5" borderId="2" xfId="1" applyNumberFormat="1" applyFont="1" applyFill="1" applyBorder="1" applyAlignment="1" applyProtection="1">
      <alignment horizontal="right" vertical="center"/>
      <protection locked="0"/>
    </xf>
    <xf numFmtId="167" fontId="27" fillId="5" borderId="1" xfId="1" applyNumberFormat="1" applyFont="1" applyFill="1" applyBorder="1" applyAlignment="1" applyProtection="1">
      <alignment horizontal="right" vertical="center"/>
      <protection locked="0"/>
    </xf>
    <xf numFmtId="167" fontId="27" fillId="5" borderId="3" xfId="1" applyNumberFormat="1" applyFont="1" applyFill="1" applyBorder="1" applyAlignment="1" applyProtection="1">
      <alignment horizontal="right" vertical="center"/>
      <protection locked="0"/>
    </xf>
    <xf numFmtId="49" fontId="39" fillId="5" borderId="35" xfId="0" applyNumberFormat="1" applyFont="1" applyFill="1" applyBorder="1" applyAlignment="1">
      <alignment horizontal="center" vertical="center" wrapText="1"/>
    </xf>
    <xf numFmtId="0" fontId="21" fillId="5" borderId="9" xfId="0" applyFont="1" applyFill="1" applyBorder="1"/>
    <xf numFmtId="49" fontId="39" fillId="5" borderId="56" xfId="0" applyNumberFormat="1" applyFont="1" applyFill="1" applyBorder="1" applyAlignment="1">
      <alignment horizontal="center" vertical="center" wrapText="1"/>
    </xf>
    <xf numFmtId="0" fontId="21" fillId="5" borderId="16" xfId="0" applyFont="1" applyFill="1" applyBorder="1" applyAlignment="1">
      <alignment vertical="center" wrapText="1"/>
    </xf>
    <xf numFmtId="49" fontId="39" fillId="5" borderId="40" xfId="0" applyNumberFormat="1" applyFont="1" applyFill="1" applyBorder="1" applyAlignment="1">
      <alignment horizontal="center" vertical="center" wrapText="1"/>
    </xf>
    <xf numFmtId="0" fontId="21" fillId="5" borderId="37" xfId="0" applyFont="1" applyFill="1" applyBorder="1" applyAlignment="1">
      <alignment vertical="center" wrapText="1"/>
    </xf>
    <xf numFmtId="0" fontId="21" fillId="5" borderId="53" xfId="0" applyFont="1" applyFill="1" applyBorder="1"/>
    <xf numFmtId="49" fontId="25" fillId="5" borderId="29" xfId="0" applyNumberFormat="1" applyFont="1" applyFill="1" applyBorder="1" applyAlignment="1">
      <alignment horizontal="center" vertical="center" wrapText="1"/>
    </xf>
    <xf numFmtId="49" fontId="25" fillId="5" borderId="32" xfId="0" applyNumberFormat="1" applyFont="1" applyFill="1" applyBorder="1" applyAlignment="1">
      <alignment horizontal="center" vertical="center" wrapText="1"/>
    </xf>
    <xf numFmtId="49" fontId="25" fillId="5" borderId="35" xfId="0" applyNumberFormat="1" applyFont="1" applyFill="1" applyBorder="1" applyAlignment="1">
      <alignment horizontal="center" vertical="center" wrapText="1"/>
    </xf>
    <xf numFmtId="49" fontId="25" fillId="5" borderId="24" xfId="0" applyNumberFormat="1" applyFont="1" applyFill="1" applyBorder="1" applyAlignment="1">
      <alignment horizontal="center" vertical="center" wrapText="1"/>
    </xf>
    <xf numFmtId="49" fontId="25" fillId="5" borderId="0" xfId="0" applyNumberFormat="1" applyFont="1" applyFill="1" applyAlignment="1">
      <alignment horizontal="center" vertical="center" wrapText="1"/>
    </xf>
    <xf numFmtId="0" fontId="21" fillId="5" borderId="48" xfId="0" applyFont="1" applyFill="1" applyBorder="1"/>
    <xf numFmtId="0" fontId="21" fillId="5" borderId="19" xfId="0" applyFont="1" applyFill="1" applyBorder="1" applyAlignment="1">
      <alignment vertical="center" wrapText="1"/>
    </xf>
    <xf numFmtId="0" fontId="21" fillId="5" borderId="49" xfId="0" applyFont="1" applyFill="1" applyBorder="1"/>
    <xf numFmtId="49" fontId="25" fillId="5" borderId="40" xfId="0" applyNumberFormat="1" applyFont="1" applyFill="1" applyBorder="1" applyAlignment="1">
      <alignment horizontal="center" vertical="center" wrapText="1"/>
    </xf>
    <xf numFmtId="165" fontId="32" fillId="5" borderId="0" xfId="0" applyNumberFormat="1" applyFont="1" applyFill="1" applyAlignment="1">
      <alignment horizontal="center" vertical="top"/>
    </xf>
    <xf numFmtId="0" fontId="36" fillId="5" borderId="0" xfId="0" applyFont="1" applyFill="1" applyAlignment="1">
      <alignment horizontal="center" vertical="top"/>
    </xf>
    <xf numFmtId="0" fontId="32" fillId="5" borderId="0" xfId="0" applyFont="1" applyFill="1" applyAlignment="1">
      <alignment horizontal="center" vertical="top"/>
    </xf>
    <xf numFmtId="0" fontId="28" fillId="5" borderId="0" xfId="0" applyFont="1" applyFill="1" applyAlignment="1">
      <alignment horizontal="left" vertical="top" wrapText="1"/>
    </xf>
    <xf numFmtId="0" fontId="28" fillId="5" borderId="0" xfId="0" applyFont="1" applyFill="1" applyAlignment="1">
      <alignment vertical="top" wrapText="1"/>
    </xf>
    <xf numFmtId="165" fontId="27" fillId="5" borderId="0" xfId="0" applyNumberFormat="1" applyFont="1" applyFill="1" applyAlignment="1">
      <alignment horizontal="center" vertical="top"/>
    </xf>
    <xf numFmtId="0" fontId="27" fillId="5" borderId="0" xfId="0" applyFont="1" applyFill="1" applyAlignment="1">
      <alignment horizontal="center" vertical="top"/>
    </xf>
    <xf numFmtId="0" fontId="27" fillId="5" borderId="0" xfId="0" applyFont="1" applyFill="1" applyAlignment="1">
      <alignment horizontal="right" vertical="top"/>
    </xf>
    <xf numFmtId="170" fontId="22" fillId="5" borderId="0" xfId="0" applyNumberFormat="1" applyFont="1" applyFill="1"/>
    <xf numFmtId="14" fontId="32" fillId="5" borderId="0" xfId="0" quotePrefix="1" applyNumberFormat="1" applyFont="1" applyFill="1"/>
    <xf numFmtId="165" fontId="24" fillId="5" borderId="0" xfId="0" applyNumberFormat="1" applyFont="1" applyFill="1" applyAlignment="1">
      <alignment horizontal="center" vertical="top"/>
    </xf>
    <xf numFmtId="0" fontId="24" fillId="5" borderId="0" xfId="0" applyFont="1" applyFill="1" applyAlignment="1">
      <alignment horizontal="center" vertical="top"/>
    </xf>
    <xf numFmtId="0" fontId="24" fillId="5" borderId="0" xfId="0" applyFont="1" applyFill="1" applyAlignment="1">
      <alignment horizontal="left" vertical="top" wrapText="1"/>
    </xf>
    <xf numFmtId="0" fontId="32" fillId="5" borderId="22" xfId="0" applyFont="1" applyFill="1" applyBorder="1" applyAlignment="1">
      <alignment horizontal="center" vertical="center" wrapText="1"/>
    </xf>
    <xf numFmtId="0" fontId="32" fillId="5" borderId="14" xfId="0" applyFont="1" applyFill="1" applyBorder="1" applyAlignment="1">
      <alignment horizontal="center" vertical="center" wrapText="1"/>
    </xf>
    <xf numFmtId="49" fontId="33" fillId="5" borderId="5" xfId="0" applyNumberFormat="1" applyFont="1" applyFill="1" applyBorder="1" applyAlignment="1">
      <alignment horizontal="center" vertical="center" wrapText="1"/>
    </xf>
    <xf numFmtId="49" fontId="33" fillId="5" borderId="6" xfId="0" applyNumberFormat="1" applyFont="1" applyFill="1" applyBorder="1" applyAlignment="1">
      <alignment horizontal="center" vertical="center" wrapText="1"/>
    </xf>
    <xf numFmtId="49" fontId="33" fillId="5" borderId="23" xfId="0" applyNumberFormat="1" applyFont="1" applyFill="1" applyBorder="1" applyAlignment="1">
      <alignment horizontal="center" vertical="center" wrapText="1"/>
    </xf>
    <xf numFmtId="49" fontId="33" fillId="5" borderId="14" xfId="0" applyNumberFormat="1" applyFont="1" applyFill="1" applyBorder="1" applyAlignment="1">
      <alignment horizontal="center" vertical="center" wrapText="1"/>
    </xf>
    <xf numFmtId="49" fontId="33" fillId="5" borderId="24" xfId="0" applyNumberFormat="1" applyFont="1" applyFill="1" applyBorder="1" applyAlignment="1">
      <alignment horizontal="center" vertical="center" wrapText="1"/>
    </xf>
    <xf numFmtId="49" fontId="33" fillId="5" borderId="25" xfId="0" applyNumberFormat="1" applyFont="1" applyFill="1" applyBorder="1" applyAlignment="1">
      <alignment horizontal="center" vertical="center" wrapText="1"/>
    </xf>
    <xf numFmtId="49" fontId="33" fillId="5" borderId="10" xfId="0" applyNumberFormat="1" applyFont="1" applyFill="1" applyBorder="1" applyAlignment="1">
      <alignment horizontal="center" vertical="center" wrapText="1"/>
    </xf>
    <xf numFmtId="0" fontId="25" fillId="5" borderId="5" xfId="0" applyFont="1" applyFill="1" applyBorder="1" applyAlignment="1">
      <alignment horizontal="center" vertical="center" wrapText="1"/>
    </xf>
    <xf numFmtId="49" fontId="35" fillId="5" borderId="6" xfId="0" applyNumberFormat="1" applyFont="1" applyFill="1" applyBorder="1" applyAlignment="1">
      <alignment horizontal="center" vertical="center" wrapText="1"/>
    </xf>
    <xf numFmtId="0" fontId="35" fillId="5" borderId="6" xfId="0" applyFont="1" applyFill="1" applyBorder="1" applyAlignment="1">
      <alignment horizontal="center" vertical="center" wrapText="1"/>
    </xf>
    <xf numFmtId="0" fontId="36" fillId="5" borderId="23" xfId="0" applyFont="1" applyFill="1" applyBorder="1" applyAlignment="1">
      <alignment horizontal="center" vertical="center" wrapText="1"/>
    </xf>
    <xf numFmtId="0" fontId="24" fillId="5" borderId="14" xfId="0" applyFont="1" applyFill="1" applyBorder="1" applyAlignment="1">
      <alignment horizontal="center" vertical="center" wrapText="1" readingOrder="1"/>
    </xf>
    <xf numFmtId="166" fontId="31" fillId="5" borderId="24" xfId="0" applyNumberFormat="1" applyFont="1" applyFill="1" applyBorder="1" applyAlignment="1">
      <alignment horizontal="center" vertical="center" wrapText="1"/>
    </xf>
    <xf numFmtId="0" fontId="25" fillId="5" borderId="7" xfId="0" applyFont="1" applyFill="1" applyBorder="1" applyAlignment="1">
      <alignment horizontal="center" vertical="center"/>
    </xf>
    <xf numFmtId="49" fontId="33" fillId="5" borderId="26" xfId="0" applyNumberFormat="1" applyFont="1" applyFill="1" applyBorder="1" applyAlignment="1">
      <alignment horizontal="center" vertical="center"/>
    </xf>
    <xf numFmtId="0" fontId="33" fillId="5" borderId="21" xfId="0" applyFont="1" applyFill="1" applyBorder="1" applyAlignment="1">
      <alignment horizontal="center" vertical="center"/>
    </xf>
    <xf numFmtId="0" fontId="33" fillId="5" borderId="27" xfId="0" applyFont="1" applyFill="1" applyBorder="1" applyAlignment="1">
      <alignment horizontal="center" vertical="center"/>
    </xf>
    <xf numFmtId="0" fontId="37" fillId="5" borderId="28" xfId="0" applyFont="1" applyFill="1" applyBorder="1" applyAlignment="1">
      <alignment horizontal="center" vertical="center" wrapText="1" readingOrder="1"/>
    </xf>
    <xf numFmtId="166" fontId="37" fillId="5" borderId="29" xfId="0" applyNumberFormat="1" applyFont="1" applyFill="1" applyBorder="1" applyAlignment="1">
      <alignment horizontal="center" vertical="center" wrapText="1"/>
    </xf>
    <xf numFmtId="0" fontId="25" fillId="5" borderId="7" xfId="0" applyFont="1" applyFill="1" applyBorder="1" applyAlignment="1">
      <alignment vertical="center"/>
    </xf>
    <xf numFmtId="0" fontId="32" fillId="5" borderId="30" xfId="0" applyFont="1" applyFill="1" applyBorder="1" applyAlignment="1">
      <alignment horizontal="left" vertical="top" wrapText="1" readingOrder="1"/>
    </xf>
    <xf numFmtId="166" fontId="37" fillId="5" borderId="29" xfId="0" applyNumberFormat="1" applyFont="1" applyFill="1" applyBorder="1" applyAlignment="1">
      <alignment vertical="top" wrapText="1"/>
    </xf>
    <xf numFmtId="168" fontId="22" fillId="5" borderId="28" xfId="0" applyNumberFormat="1" applyFont="1" applyFill="1" applyBorder="1"/>
    <xf numFmtId="168" fontId="22" fillId="5" borderId="26" xfId="0" applyNumberFormat="1" applyFont="1" applyFill="1" applyBorder="1"/>
    <xf numFmtId="168" fontId="22" fillId="5" borderId="8" xfId="0" applyNumberFormat="1" applyFont="1" applyFill="1" applyBorder="1"/>
    <xf numFmtId="0" fontId="25" fillId="5" borderId="2" xfId="0" applyFont="1" applyFill="1" applyBorder="1" applyAlignment="1">
      <alignment vertical="center"/>
    </xf>
    <xf numFmtId="0" fontId="33" fillId="5" borderId="1" xfId="0" applyFont="1" applyFill="1" applyBorder="1" applyAlignment="1">
      <alignment horizontal="center" vertical="center"/>
    </xf>
    <xf numFmtId="0" fontId="33" fillId="5" borderId="31" xfId="0" applyFont="1" applyFill="1" applyBorder="1" applyAlignment="1">
      <alignment horizontal="center" vertical="center"/>
    </xf>
    <xf numFmtId="0" fontId="36" fillId="5" borderId="30" xfId="0" applyFont="1" applyFill="1" applyBorder="1" applyAlignment="1">
      <alignment horizontal="left" vertical="top" wrapText="1" readingOrder="1"/>
    </xf>
    <xf numFmtId="0" fontId="31" fillId="5" borderId="32" xfId="0" applyFont="1" applyFill="1" applyBorder="1" applyAlignment="1">
      <alignment horizontal="left" vertical="top" wrapText="1" readingOrder="1"/>
    </xf>
    <xf numFmtId="49" fontId="25" fillId="5" borderId="26" xfId="0" applyNumberFormat="1" applyFont="1" applyFill="1" applyBorder="1" applyAlignment="1">
      <alignment horizontal="center" vertical="center"/>
    </xf>
    <xf numFmtId="0" fontId="25" fillId="5" borderId="1" xfId="0" applyFont="1" applyFill="1" applyBorder="1" applyAlignment="1">
      <alignment horizontal="center" vertical="center"/>
    </xf>
    <xf numFmtId="0" fontId="25" fillId="5" borderId="31" xfId="0" applyFont="1" applyFill="1" applyBorder="1" applyAlignment="1">
      <alignment horizontal="center" vertical="center"/>
    </xf>
    <xf numFmtId="166" fontId="28" fillId="5" borderId="32" xfId="0" applyNumberFormat="1" applyFont="1" applyFill="1" applyBorder="1" applyAlignment="1">
      <alignment vertical="top" wrapText="1"/>
    </xf>
    <xf numFmtId="0" fontId="31" fillId="5" borderId="32" xfId="0" applyFont="1" applyFill="1" applyBorder="1" applyAlignment="1">
      <alignment horizontal="justify" vertical="top" wrapText="1" readingOrder="1"/>
    </xf>
    <xf numFmtId="0" fontId="32" fillId="5" borderId="30" xfId="0" applyFont="1" applyFill="1" applyBorder="1" applyAlignment="1">
      <alignment vertical="center" wrapText="1" readingOrder="1"/>
    </xf>
    <xf numFmtId="0" fontId="28" fillId="5" borderId="32" xfId="0" applyFont="1" applyFill="1" applyBorder="1" applyAlignment="1">
      <alignment vertical="top" wrapText="1"/>
    </xf>
    <xf numFmtId="0" fontId="32" fillId="5" borderId="28" xfId="0" applyFont="1" applyFill="1" applyBorder="1" applyAlignment="1">
      <alignment horizontal="left" vertical="top" wrapText="1" readingOrder="1"/>
    </xf>
    <xf numFmtId="0" fontId="25" fillId="5" borderId="2" xfId="0" applyFont="1" applyFill="1" applyBorder="1" applyAlignment="1">
      <alignment horizontal="center" vertical="center"/>
    </xf>
    <xf numFmtId="0" fontId="37" fillId="5" borderId="32" xfId="0" applyFont="1" applyFill="1" applyBorder="1" applyAlignment="1">
      <alignment horizontal="center" vertical="center" wrapText="1"/>
    </xf>
    <xf numFmtId="0" fontId="31" fillId="5" borderId="32" xfId="0" applyFont="1" applyFill="1" applyBorder="1" applyAlignment="1">
      <alignment vertical="top" wrapText="1"/>
    </xf>
    <xf numFmtId="0" fontId="32" fillId="5" borderId="30" xfId="0" applyFont="1" applyFill="1" applyBorder="1" applyAlignment="1">
      <alignment horizontal="center" vertical="top" wrapText="1" readingOrder="1"/>
    </xf>
    <xf numFmtId="49" fontId="33" fillId="5" borderId="33" xfId="0" applyNumberFormat="1" applyFont="1" applyFill="1" applyBorder="1" applyAlignment="1">
      <alignment horizontal="center" vertical="center"/>
    </xf>
    <xf numFmtId="0" fontId="39" fillId="5" borderId="30" xfId="0" applyFont="1" applyFill="1" applyBorder="1" applyAlignment="1">
      <alignment horizontal="center" vertical="center" wrapText="1" readingOrder="1"/>
    </xf>
    <xf numFmtId="49" fontId="25" fillId="5" borderId="33" xfId="0" applyNumberFormat="1" applyFont="1" applyFill="1" applyBorder="1" applyAlignment="1">
      <alignment horizontal="center" vertical="center"/>
    </xf>
    <xf numFmtId="168" fontId="28" fillId="5" borderId="32" xfId="0" applyNumberFormat="1" applyFont="1" applyFill="1" applyBorder="1" applyAlignment="1">
      <alignment vertical="top" wrapText="1"/>
    </xf>
    <xf numFmtId="165" fontId="28" fillId="5" borderId="32" xfId="0" applyNumberFormat="1" applyFont="1" applyFill="1" applyBorder="1" applyAlignment="1">
      <alignment vertical="top" wrapText="1"/>
    </xf>
    <xf numFmtId="0" fontId="40" fillId="5" borderId="32" xfId="0" applyFont="1" applyFill="1" applyBorder="1" applyAlignment="1">
      <alignment horizontal="left" vertical="top" wrapText="1" readingOrder="1"/>
    </xf>
    <xf numFmtId="0" fontId="22" fillId="5" borderId="33" xfId="0" applyFont="1" applyFill="1" applyBorder="1"/>
    <xf numFmtId="0" fontId="22" fillId="5" borderId="3" xfId="0" applyFont="1" applyFill="1" applyBorder="1"/>
    <xf numFmtId="0" fontId="36" fillId="5" borderId="30" xfId="0" applyFont="1" applyFill="1" applyBorder="1" applyAlignment="1">
      <alignment horizontal="left" vertical="top" wrapText="1"/>
    </xf>
    <xf numFmtId="0" fontId="32" fillId="5" borderId="30" xfId="0" applyFont="1" applyFill="1" applyBorder="1" applyAlignment="1">
      <alignment horizontal="left" vertical="top" wrapText="1"/>
    </xf>
    <xf numFmtId="0" fontId="25" fillId="5" borderId="9" xfId="0" applyFont="1" applyFill="1" applyBorder="1" applyAlignment="1">
      <alignment vertical="center"/>
    </xf>
    <xf numFmtId="0" fontId="25" fillId="5" borderId="13" xfId="0" applyFont="1" applyFill="1" applyBorder="1" applyAlignment="1">
      <alignment horizontal="center" vertical="center"/>
    </xf>
    <xf numFmtId="0" fontId="25" fillId="5" borderId="20" xfId="0" applyFont="1" applyFill="1" applyBorder="1" applyAlignment="1">
      <alignment horizontal="center" vertical="center"/>
    </xf>
    <xf numFmtId="0" fontId="32" fillId="5" borderId="34" xfId="0" applyFont="1" applyFill="1" applyBorder="1" applyAlignment="1">
      <alignment horizontal="left" vertical="top" wrapText="1" readingOrder="1"/>
    </xf>
    <xf numFmtId="0" fontId="28" fillId="5" borderId="35" xfId="0" applyFont="1" applyFill="1" applyBorder="1" applyAlignment="1">
      <alignment vertical="top" wrapText="1"/>
    </xf>
    <xf numFmtId="0" fontId="41" fillId="5" borderId="30" xfId="0" applyFont="1" applyFill="1" applyBorder="1" applyAlignment="1">
      <alignment horizontal="left" vertical="top" wrapText="1" readingOrder="1"/>
    </xf>
    <xf numFmtId="49" fontId="25" fillId="5" borderId="1" xfId="0" applyNumberFormat="1" applyFont="1" applyFill="1" applyBorder="1" applyAlignment="1">
      <alignment horizontal="center" vertical="top"/>
    </xf>
    <xf numFmtId="49" fontId="25" fillId="5" borderId="31" xfId="0" applyNumberFormat="1" applyFont="1" applyFill="1" applyBorder="1" applyAlignment="1">
      <alignment horizontal="center" vertical="top"/>
    </xf>
    <xf numFmtId="0" fontId="25" fillId="5" borderId="4" xfId="0" applyFont="1" applyFill="1" applyBorder="1" applyAlignment="1">
      <alignment vertical="center"/>
    </xf>
    <xf numFmtId="49" fontId="25" fillId="5" borderId="37" xfId="0" applyNumberFormat="1" applyFont="1" applyFill="1" applyBorder="1" applyAlignment="1">
      <alignment horizontal="center" vertical="top"/>
    </xf>
    <xf numFmtId="49" fontId="25" fillId="5" borderId="38" xfId="0" applyNumberFormat="1" applyFont="1" applyFill="1" applyBorder="1" applyAlignment="1">
      <alignment horizontal="center" vertical="top"/>
    </xf>
    <xf numFmtId="0" fontId="32" fillId="5" borderId="39" xfId="0" applyFont="1" applyFill="1" applyBorder="1" applyAlignment="1">
      <alignment horizontal="left" vertical="top" wrapText="1"/>
    </xf>
    <xf numFmtId="0" fontId="28" fillId="5" borderId="40" xfId="0" applyFont="1" applyFill="1" applyBorder="1" applyAlignment="1">
      <alignment vertical="top" wrapText="1"/>
    </xf>
    <xf numFmtId="49" fontId="25" fillId="5" borderId="0" xfId="0" applyNumberFormat="1" applyFont="1" applyFill="1" applyAlignment="1">
      <alignment horizontal="center" vertical="top"/>
    </xf>
    <xf numFmtId="166" fontId="35" fillId="5" borderId="0" xfId="0" applyNumberFormat="1" applyFont="1" applyFill="1" applyAlignment="1">
      <alignment horizontal="center" vertical="top"/>
    </xf>
    <xf numFmtId="166" fontId="25" fillId="5" borderId="0" xfId="0" applyNumberFormat="1" applyFont="1" applyFill="1" applyAlignment="1">
      <alignment horizontal="center" vertical="top"/>
    </xf>
    <xf numFmtId="165" fontId="25" fillId="5" borderId="0" xfId="0" applyNumberFormat="1" applyFont="1" applyFill="1" applyAlignment="1">
      <alignment horizontal="center" vertical="top"/>
    </xf>
    <xf numFmtId="0" fontId="35" fillId="5" borderId="0" xfId="0" applyFont="1" applyFill="1" applyAlignment="1">
      <alignment horizontal="center" vertical="top"/>
    </xf>
    <xf numFmtId="0" fontId="25" fillId="5" borderId="0" xfId="0" applyFont="1" applyFill="1" applyAlignment="1">
      <alignment horizontal="center" vertical="top"/>
    </xf>
    <xf numFmtId="168" fontId="27" fillId="5" borderId="1" xfId="1" applyNumberFormat="1" applyFont="1" applyFill="1" applyBorder="1" applyAlignment="1" applyProtection="1">
      <alignment horizontal="right" vertical="center"/>
      <protection locked="0"/>
    </xf>
    <xf numFmtId="168" fontId="27" fillId="5" borderId="5" xfId="2" applyNumberFormat="1" applyFont="1" applyFill="1" applyBorder="1" applyAlignment="1" applyProtection="1">
      <alignment horizontal="right" vertical="center"/>
      <protection locked="0"/>
    </xf>
    <xf numFmtId="169" fontId="27" fillId="5" borderId="5" xfId="2" applyNumberFormat="1" applyFont="1" applyFill="1" applyBorder="1" applyAlignment="1" applyProtection="1">
      <alignment horizontal="right" vertical="center"/>
      <protection locked="0"/>
    </xf>
    <xf numFmtId="169" fontId="27" fillId="5" borderId="5" xfId="1" applyNumberFormat="1" applyFont="1" applyFill="1" applyBorder="1" applyAlignment="1" applyProtection="1">
      <alignment horizontal="right" vertical="center"/>
      <protection locked="0"/>
    </xf>
    <xf numFmtId="166" fontId="31" fillId="5" borderId="32" xfId="0" applyNumberFormat="1" applyFont="1" applyFill="1" applyBorder="1" applyAlignment="1">
      <alignment vertical="top" wrapText="1"/>
    </xf>
    <xf numFmtId="171" fontId="27" fillId="5" borderId="5" xfId="1" applyNumberFormat="1" applyFont="1" applyFill="1" applyBorder="1" applyAlignment="1" applyProtection="1">
      <alignment horizontal="right" vertical="center"/>
      <protection locked="0"/>
    </xf>
    <xf numFmtId="180" fontId="27" fillId="5" borderId="5" xfId="1" applyNumberFormat="1" applyFont="1" applyFill="1" applyBorder="1" applyAlignment="1" applyProtection="1">
      <alignment horizontal="right" vertical="center"/>
      <protection locked="0"/>
    </xf>
    <xf numFmtId="177" fontId="27" fillId="5" borderId="5" xfId="1" applyNumberFormat="1" applyFont="1" applyFill="1" applyBorder="1" applyAlignment="1" applyProtection="1">
      <alignment horizontal="right" vertical="center"/>
      <protection locked="0"/>
    </xf>
    <xf numFmtId="181" fontId="27" fillId="5" borderId="5" xfId="3" applyNumberFormat="1" applyFont="1" applyFill="1" applyBorder="1" applyAlignment="1" applyProtection="1">
      <alignment horizontal="right" vertical="center"/>
      <protection locked="0"/>
    </xf>
    <xf numFmtId="172" fontId="27" fillId="5" borderId="5" xfId="1" applyNumberFormat="1" applyFont="1" applyFill="1" applyBorder="1" applyAlignment="1" applyProtection="1">
      <alignment horizontal="right" vertical="center"/>
      <protection locked="0"/>
    </xf>
    <xf numFmtId="174" fontId="27" fillId="5" borderId="5" xfId="1" applyNumberFormat="1" applyFont="1" applyFill="1" applyBorder="1" applyAlignment="1" applyProtection="1">
      <alignment horizontal="right" vertical="center"/>
      <protection locked="0"/>
    </xf>
    <xf numFmtId="172" fontId="27" fillId="5" borderId="5" xfId="2" applyNumberFormat="1" applyFont="1" applyFill="1" applyBorder="1" applyAlignment="1" applyProtection="1">
      <alignment horizontal="right" vertical="center"/>
      <protection locked="0"/>
    </xf>
    <xf numFmtId="179" fontId="27" fillId="5" borderId="5" xfId="1" applyNumberFormat="1" applyFont="1" applyFill="1" applyBorder="1" applyAlignment="1" applyProtection="1">
      <alignment horizontal="right" vertical="center"/>
      <protection locked="0"/>
    </xf>
    <xf numFmtId="173" fontId="27" fillId="5" borderId="5" xfId="1" applyNumberFormat="1" applyFont="1" applyFill="1" applyBorder="1" applyAlignment="1" applyProtection="1">
      <alignment horizontal="right" vertical="center"/>
      <protection locked="0"/>
    </xf>
    <xf numFmtId="176" fontId="27" fillId="5" borderId="5" xfId="1" applyNumberFormat="1" applyFont="1" applyFill="1" applyBorder="1" applyAlignment="1" applyProtection="1">
      <alignment horizontal="right" vertical="center"/>
      <protection locked="0"/>
    </xf>
    <xf numFmtId="175" fontId="27" fillId="5" borderId="5" xfId="1" applyNumberFormat="1" applyFont="1" applyFill="1" applyBorder="1" applyAlignment="1" applyProtection="1">
      <alignment horizontal="right" vertical="center"/>
      <protection locked="0"/>
    </xf>
    <xf numFmtId="168" fontId="27" fillId="5" borderId="2" xfId="1" applyNumberFormat="1" applyFont="1" applyFill="1" applyBorder="1" applyAlignment="1" applyProtection="1">
      <alignment horizontal="right" vertical="center"/>
      <protection locked="0"/>
    </xf>
    <xf numFmtId="167" fontId="27" fillId="5" borderId="5" xfId="1" applyNumberFormat="1" applyFont="1" applyFill="1" applyBorder="1" applyAlignment="1" applyProtection="1">
      <alignment horizontal="right" vertical="center"/>
      <protection locked="0"/>
    </xf>
    <xf numFmtId="0" fontId="25" fillId="5" borderId="9" xfId="0" applyFont="1" applyFill="1" applyBorder="1" applyAlignment="1">
      <alignment horizontal="center" vertical="center"/>
    </xf>
    <xf numFmtId="49" fontId="33" fillId="5" borderId="1" xfId="0" applyNumberFormat="1" applyFont="1" applyFill="1" applyBorder="1" applyAlignment="1">
      <alignment horizontal="center" vertical="center"/>
    </xf>
    <xf numFmtId="49" fontId="33" fillId="5" borderId="31" xfId="0" applyNumberFormat="1" applyFont="1" applyFill="1" applyBorder="1" applyAlignment="1">
      <alignment horizontal="center" vertical="center"/>
    </xf>
    <xf numFmtId="0" fontId="39" fillId="5" borderId="30" xfId="0" applyFont="1" applyFill="1" applyBorder="1" applyAlignment="1">
      <alignment horizontal="center" vertical="center" wrapText="1"/>
    </xf>
    <xf numFmtId="0" fontId="28" fillId="5" borderId="32" xfId="0" applyFont="1" applyFill="1" applyBorder="1" applyAlignment="1">
      <alignment horizontal="center" vertical="center" wrapText="1"/>
    </xf>
    <xf numFmtId="168" fontId="27" fillId="0" borderId="15" xfId="1" applyNumberFormat="1" applyFont="1" applyBorder="1" applyAlignment="1" applyProtection="1">
      <alignment horizontal="center" vertical="center"/>
      <protection locked="0"/>
    </xf>
    <xf numFmtId="168" fontId="27" fillId="0" borderId="15" xfId="1" applyNumberFormat="1" applyFont="1" applyBorder="1" applyAlignment="1">
      <alignment horizontal="center" vertical="center"/>
    </xf>
    <xf numFmtId="178" fontId="27" fillId="0" borderId="15" xfId="1" applyNumberFormat="1" applyFont="1" applyBorder="1" applyAlignment="1" applyProtection="1">
      <alignment horizontal="center" vertical="center"/>
      <protection locked="0"/>
    </xf>
    <xf numFmtId="0" fontId="27" fillId="5" borderId="24" xfId="0" applyFont="1" applyFill="1" applyBorder="1" applyAlignment="1">
      <alignment horizontal="center" vertical="center" wrapText="1"/>
    </xf>
    <xf numFmtId="49" fontId="39" fillId="5" borderId="24" xfId="0" applyNumberFormat="1" applyFont="1" applyFill="1" applyBorder="1" applyAlignment="1">
      <alignment horizontal="center"/>
    </xf>
    <xf numFmtId="0" fontId="21" fillId="5" borderId="14" xfId="0" applyFont="1" applyFill="1" applyBorder="1"/>
    <xf numFmtId="0" fontId="21" fillId="5" borderId="25" xfId="0" applyFont="1" applyFill="1" applyBorder="1"/>
    <xf numFmtId="0" fontId="21" fillId="5" borderId="10" xfId="0" applyFont="1" applyFill="1" applyBorder="1"/>
    <xf numFmtId="49" fontId="32" fillId="5" borderId="24" xfId="0" applyNumberFormat="1" applyFont="1" applyFill="1" applyBorder="1" applyAlignment="1">
      <alignment horizontal="center" vertical="center"/>
    </xf>
    <xf numFmtId="49" fontId="39" fillId="5" borderId="43" xfId="0" applyNumberFormat="1" applyFont="1" applyFill="1" applyBorder="1" applyAlignment="1">
      <alignment horizontal="center"/>
    </xf>
    <xf numFmtId="0" fontId="21" fillId="5" borderId="44" xfId="0" applyFont="1" applyFill="1" applyBorder="1"/>
    <xf numFmtId="0" fontId="21" fillId="5" borderId="45" xfId="0" applyFont="1" applyFill="1" applyBorder="1"/>
    <xf numFmtId="0" fontId="21" fillId="5" borderId="46" xfId="0" applyFont="1" applyFill="1" applyBorder="1"/>
    <xf numFmtId="49" fontId="32" fillId="5" borderId="41" xfId="0" applyNumberFormat="1" applyFont="1" applyFill="1" applyBorder="1" applyAlignment="1">
      <alignment horizontal="center" vertical="center" wrapText="1"/>
    </xf>
    <xf numFmtId="167" fontId="21" fillId="5" borderId="10" xfId="0" applyNumberFormat="1" applyFont="1" applyFill="1" applyBorder="1" applyAlignment="1">
      <alignment horizontal="center"/>
    </xf>
    <xf numFmtId="49" fontId="39" fillId="5" borderId="47" xfId="0" applyNumberFormat="1" applyFont="1" applyFill="1" applyBorder="1" applyAlignment="1">
      <alignment horizontal="center"/>
    </xf>
    <xf numFmtId="0" fontId="21" fillId="5" borderId="19" xfId="0" applyFont="1" applyFill="1" applyBorder="1"/>
    <xf numFmtId="0" fontId="27" fillId="5" borderId="10" xfId="0" applyFont="1" applyFill="1" applyBorder="1" applyAlignment="1">
      <alignment horizontal="center"/>
    </xf>
    <xf numFmtId="49" fontId="32" fillId="5" borderId="50" xfId="0" applyNumberFormat="1" applyFont="1" applyFill="1" applyBorder="1" applyAlignment="1">
      <alignment horizontal="center" vertical="center" wrapText="1"/>
    </xf>
    <xf numFmtId="0" fontId="27" fillId="5" borderId="8" xfId="0" applyFont="1" applyFill="1" applyBorder="1" applyAlignment="1">
      <alignment horizontal="center"/>
    </xf>
    <xf numFmtId="49" fontId="39" fillId="5" borderId="51" xfId="0" applyNumberFormat="1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center"/>
    </xf>
    <xf numFmtId="49" fontId="39" fillId="5" borderId="52" xfId="0" applyNumberFormat="1" applyFont="1" applyFill="1" applyBorder="1" applyAlignment="1">
      <alignment horizontal="center" vertical="center" wrapText="1"/>
    </xf>
    <xf numFmtId="0" fontId="27" fillId="5" borderId="11" xfId="0" applyFont="1" applyFill="1" applyBorder="1" applyAlignment="1">
      <alignment horizontal="center"/>
    </xf>
    <xf numFmtId="0" fontId="21" fillId="5" borderId="13" xfId="0" applyFont="1" applyFill="1" applyBorder="1"/>
    <xf numFmtId="0" fontId="27" fillId="5" borderId="53" xfId="0" applyFont="1" applyFill="1" applyBorder="1" applyAlignment="1">
      <alignment horizontal="center"/>
    </xf>
    <xf numFmtId="168" fontId="21" fillId="5" borderId="21" xfId="0" applyNumberFormat="1" applyFont="1" applyFill="1" applyBorder="1"/>
    <xf numFmtId="49" fontId="39" fillId="5" borderId="54" xfId="0" applyNumberFormat="1" applyFont="1" applyFill="1" applyBorder="1" applyAlignment="1">
      <alignment horizontal="center" vertical="center" wrapText="1"/>
    </xf>
    <xf numFmtId="0" fontId="39" fillId="5" borderId="51" xfId="0" applyFont="1" applyFill="1" applyBorder="1" applyAlignment="1">
      <alignment horizontal="center"/>
    </xf>
    <xf numFmtId="0" fontId="39" fillId="5" borderId="51" xfId="0" applyFont="1" applyFill="1" applyBorder="1" applyAlignment="1">
      <alignment horizontal="center" vertical="center" wrapText="1"/>
    </xf>
    <xf numFmtId="0" fontId="21" fillId="5" borderId="37" xfId="0" applyFont="1" applyFill="1" applyBorder="1"/>
    <xf numFmtId="168" fontId="21" fillId="5" borderId="48" xfId="0" applyNumberFormat="1" applyFont="1" applyFill="1" applyBorder="1"/>
    <xf numFmtId="168" fontId="21" fillId="5" borderId="7" xfId="0" applyNumberFormat="1" applyFont="1" applyFill="1" applyBorder="1"/>
    <xf numFmtId="170" fontId="21" fillId="5" borderId="13" xfId="0" applyNumberFormat="1" applyFont="1" applyFill="1" applyBorder="1" applyAlignment="1">
      <alignment vertical="center"/>
    </xf>
    <xf numFmtId="0" fontId="21" fillId="5" borderId="7" xfId="0" applyFont="1" applyFill="1" applyBorder="1" applyAlignment="1">
      <alignment horizontal="center"/>
    </xf>
    <xf numFmtId="170" fontId="21" fillId="5" borderId="1" xfId="0" applyNumberFormat="1" applyFont="1" applyFill="1" applyBorder="1" applyAlignment="1">
      <alignment horizontal="center" vertical="center"/>
    </xf>
    <xf numFmtId="0" fontId="21" fillId="5" borderId="6" xfId="0" applyFont="1" applyFill="1" applyBorder="1"/>
    <xf numFmtId="0" fontId="27" fillId="5" borderId="6" xfId="0" applyFont="1" applyFill="1" applyBorder="1" applyAlignment="1">
      <alignment horizontal="center"/>
    </xf>
    <xf numFmtId="0" fontId="27" fillId="5" borderId="1" xfId="0" applyFont="1" applyFill="1" applyBorder="1" applyAlignment="1">
      <alignment horizontal="center"/>
    </xf>
    <xf numFmtId="0" fontId="27" fillId="5" borderId="37" xfId="0" applyFont="1" applyFill="1" applyBorder="1" applyAlignment="1">
      <alignment horizontal="center"/>
    </xf>
    <xf numFmtId="49" fontId="39" fillId="5" borderId="50" xfId="0" applyNumberFormat="1" applyFont="1" applyFill="1" applyBorder="1" applyAlignment="1">
      <alignment horizontal="center"/>
    </xf>
    <xf numFmtId="49" fontId="39" fillId="5" borderId="51" xfId="0" applyNumberFormat="1" applyFont="1" applyFill="1" applyBorder="1" applyAlignment="1">
      <alignment horizontal="center"/>
    </xf>
    <xf numFmtId="49" fontId="39" fillId="5" borderId="52" xfId="0" applyNumberFormat="1" applyFont="1" applyFill="1" applyBorder="1" applyAlignment="1">
      <alignment horizontal="center"/>
    </xf>
    <xf numFmtId="168" fontId="21" fillId="5" borderId="13" xfId="0" applyNumberFormat="1" applyFont="1" applyFill="1" applyBorder="1" applyAlignment="1">
      <alignment vertical="center"/>
    </xf>
    <xf numFmtId="49" fontId="32" fillId="5" borderId="47" xfId="0" applyNumberFormat="1" applyFont="1" applyFill="1" applyBorder="1" applyAlignment="1">
      <alignment horizontal="center" vertical="center" wrapText="1"/>
    </xf>
    <xf numFmtId="168" fontId="21" fillId="5" borderId="19" xfId="0" applyNumberFormat="1" applyFont="1" applyFill="1" applyBorder="1"/>
    <xf numFmtId="0" fontId="27" fillId="5" borderId="49" xfId="0" applyFont="1" applyFill="1" applyBorder="1" applyAlignment="1">
      <alignment horizontal="center"/>
    </xf>
    <xf numFmtId="49" fontId="39" fillId="5" borderId="41" xfId="0" applyNumberFormat="1" applyFont="1" applyFill="1" applyBorder="1" applyAlignment="1">
      <alignment horizontal="center" vertical="center" wrapText="1"/>
    </xf>
    <xf numFmtId="49" fontId="32" fillId="5" borderId="42" xfId="0" applyNumberFormat="1" applyFont="1" applyFill="1" applyBorder="1" applyAlignment="1">
      <alignment horizontal="center" vertical="center" wrapText="1"/>
    </xf>
    <xf numFmtId="0" fontId="27" fillId="5" borderId="58" xfId="0" applyFont="1" applyFill="1" applyBorder="1" applyAlignment="1">
      <alignment horizontal="center"/>
    </xf>
    <xf numFmtId="0" fontId="27" fillId="5" borderId="6" xfId="0" applyFont="1" applyFill="1" applyBorder="1" applyAlignment="1">
      <alignment horizontal="center" vertical="center"/>
    </xf>
    <xf numFmtId="49" fontId="39" fillId="5" borderId="51" xfId="0" applyNumberFormat="1" applyFont="1" applyFill="1" applyBorder="1" applyAlignment="1">
      <alignment horizontal="center" vertical="top" wrapText="1"/>
    </xf>
    <xf numFmtId="49" fontId="39" fillId="5" borderId="52" xfId="0" applyNumberFormat="1" applyFont="1" applyFill="1" applyBorder="1" applyAlignment="1">
      <alignment horizontal="center" vertical="top" wrapText="1"/>
    </xf>
    <xf numFmtId="168" fontId="27" fillId="5" borderId="13" xfId="0" applyNumberFormat="1" applyFont="1" applyFill="1" applyBorder="1" applyAlignment="1">
      <alignment horizontal="center"/>
    </xf>
    <xf numFmtId="0" fontId="27" fillId="5" borderId="13" xfId="0" applyFont="1" applyFill="1" applyBorder="1" applyAlignment="1">
      <alignment horizontal="center"/>
    </xf>
    <xf numFmtId="49" fontId="39" fillId="5" borderId="54" xfId="0" applyNumberFormat="1" applyFont="1" applyFill="1" applyBorder="1" applyAlignment="1">
      <alignment horizontal="center" vertical="top" wrapText="1"/>
    </xf>
    <xf numFmtId="49" fontId="21" fillId="5" borderId="41" xfId="0" applyNumberFormat="1" applyFont="1" applyFill="1" applyBorder="1" applyAlignment="1">
      <alignment horizontal="center" wrapText="1"/>
    </xf>
    <xf numFmtId="49" fontId="21" fillId="5" borderId="47" xfId="0" applyNumberFormat="1" applyFont="1" applyFill="1" applyBorder="1" applyAlignment="1">
      <alignment horizontal="center" wrapText="1"/>
    </xf>
    <xf numFmtId="49" fontId="21" fillId="5" borderId="41" xfId="0" applyNumberFormat="1" applyFont="1" applyFill="1" applyBorder="1" applyAlignment="1">
      <alignment horizontal="center" vertical="center" wrapText="1"/>
    </xf>
    <xf numFmtId="49" fontId="21" fillId="5" borderId="50" xfId="0" applyNumberFormat="1" applyFont="1" applyFill="1" applyBorder="1" applyAlignment="1">
      <alignment horizontal="center" vertical="center" wrapText="1"/>
    </xf>
    <xf numFmtId="49" fontId="21" fillId="5" borderId="51" xfId="0" applyNumberFormat="1" applyFont="1" applyFill="1" applyBorder="1" applyAlignment="1">
      <alignment horizontal="center" vertical="top" wrapText="1"/>
    </xf>
    <xf numFmtId="0" fontId="30" fillId="5" borderId="3" xfId="0" applyFont="1" applyFill="1" applyBorder="1"/>
    <xf numFmtId="49" fontId="21" fillId="5" borderId="52" xfId="0" applyNumberFormat="1" applyFont="1" applyFill="1" applyBorder="1" applyAlignment="1">
      <alignment horizontal="center" vertical="top" wrapText="1"/>
    </xf>
    <xf numFmtId="49" fontId="21" fillId="5" borderId="52" xfId="0" applyNumberFormat="1" applyFont="1" applyFill="1" applyBorder="1" applyAlignment="1">
      <alignment horizontal="center" vertical="center" wrapText="1"/>
    </xf>
    <xf numFmtId="49" fontId="21" fillId="5" borderId="51" xfId="0" applyNumberFormat="1" applyFont="1" applyFill="1" applyBorder="1" applyAlignment="1">
      <alignment horizontal="center" vertical="center" wrapText="1"/>
    </xf>
    <xf numFmtId="49" fontId="21" fillId="5" borderId="52" xfId="0" applyNumberFormat="1" applyFont="1" applyFill="1" applyBorder="1" applyAlignment="1">
      <alignment horizontal="center" wrapText="1"/>
    </xf>
    <xf numFmtId="168" fontId="21" fillId="5" borderId="6" xfId="0" applyNumberFormat="1" applyFont="1" applyFill="1" applyBorder="1"/>
    <xf numFmtId="168" fontId="21" fillId="5" borderId="8" xfId="0" applyNumberFormat="1" applyFont="1" applyFill="1" applyBorder="1"/>
    <xf numFmtId="49" fontId="21" fillId="5" borderId="51" xfId="0" applyNumberFormat="1" applyFont="1" applyFill="1" applyBorder="1" applyAlignment="1">
      <alignment horizontal="center" wrapText="1"/>
    </xf>
    <xf numFmtId="49" fontId="21" fillId="5" borderId="54" xfId="0" applyNumberFormat="1" applyFont="1" applyFill="1" applyBorder="1" applyAlignment="1">
      <alignment horizontal="center" vertical="center" wrapText="1"/>
    </xf>
    <xf numFmtId="49" fontId="9" fillId="5" borderId="0" xfId="0" applyNumberFormat="1" applyFont="1" applyFill="1" applyAlignment="1">
      <alignment horizontal="center" vertical="center"/>
    </xf>
    <xf numFmtId="0" fontId="17" fillId="5" borderId="0" xfId="0" applyFont="1" applyFill="1"/>
    <xf numFmtId="0" fontId="15" fillId="5" borderId="0" xfId="0" applyFont="1" applyFill="1" applyAlignment="1">
      <alignment horizontal="center"/>
    </xf>
    <xf numFmtId="49" fontId="9" fillId="5" borderId="0" xfId="0" applyNumberFormat="1" applyFont="1" applyFill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49" fontId="10" fillId="5" borderId="0" xfId="0" applyNumberFormat="1" applyFont="1" applyFill="1" applyAlignment="1">
      <alignment horizontal="center"/>
    </xf>
    <xf numFmtId="0" fontId="17" fillId="5" borderId="1" xfId="0" applyFont="1" applyFill="1" applyBorder="1"/>
    <xf numFmtId="0" fontId="1" fillId="5" borderId="1" xfId="0" applyFont="1" applyFill="1" applyBorder="1" applyAlignment="1">
      <alignment wrapText="1"/>
    </xf>
    <xf numFmtId="49" fontId="9" fillId="5" borderId="0" xfId="0" applyNumberFormat="1" applyFont="1" applyFill="1" applyAlignment="1">
      <alignment horizontal="center" vertical="top"/>
    </xf>
    <xf numFmtId="49" fontId="9" fillId="5" borderId="0" xfId="0" applyNumberFormat="1" applyFont="1" applyFill="1" applyAlignment="1">
      <alignment horizontal="center" vertical="center" wrapText="1"/>
    </xf>
    <xf numFmtId="49" fontId="10" fillId="5" borderId="0" xfId="0" applyNumberFormat="1" applyFont="1" applyFill="1" applyAlignment="1">
      <alignment horizontal="center" vertical="center" wrapText="1"/>
    </xf>
    <xf numFmtId="49" fontId="9" fillId="5" borderId="0" xfId="0" applyNumberFormat="1" applyFont="1" applyFill="1" applyAlignment="1">
      <alignment horizontal="center" vertical="top" wrapText="1"/>
    </xf>
    <xf numFmtId="49" fontId="10" fillId="5" borderId="0" xfId="0" applyNumberFormat="1" applyFont="1" applyFill="1" applyAlignment="1">
      <alignment horizontal="center" vertical="top" wrapText="1"/>
    </xf>
    <xf numFmtId="49" fontId="10" fillId="5" borderId="0" xfId="0" applyNumberFormat="1" applyFont="1" applyFill="1" applyAlignment="1">
      <alignment horizontal="center" vertical="top"/>
    </xf>
    <xf numFmtId="0" fontId="16" fillId="5" borderId="0" xfId="0" applyFont="1" applyFill="1"/>
    <xf numFmtId="168" fontId="27" fillId="5" borderId="14" xfId="1" applyNumberFormat="1" applyFont="1" applyFill="1" applyBorder="1" applyAlignment="1" applyProtection="1">
      <alignment horizontal="right" vertical="center"/>
      <protection locked="0"/>
    </xf>
    <xf numFmtId="167" fontId="27" fillId="5" borderId="14" xfId="1" applyNumberFormat="1" applyFont="1" applyFill="1" applyBorder="1" applyAlignment="1" applyProtection="1">
      <alignment horizontal="center" vertical="center"/>
      <protection locked="0"/>
    </xf>
    <xf numFmtId="168" fontId="27" fillId="5" borderId="2" xfId="2" applyNumberFormat="1" applyFont="1" applyFill="1" applyBorder="1" applyAlignment="1" applyProtection="1">
      <alignment horizontal="right" vertical="center"/>
      <protection locked="0"/>
    </xf>
    <xf numFmtId="168" fontId="27" fillId="5" borderId="1" xfId="2" applyNumberFormat="1" applyFont="1" applyFill="1" applyBorder="1" applyAlignment="1" applyProtection="1">
      <alignment horizontal="right" vertical="center"/>
      <protection locked="0"/>
    </xf>
    <xf numFmtId="167" fontId="27" fillId="5" borderId="9" xfId="2" applyNumberFormat="1" applyFont="1" applyFill="1" applyBorder="1" applyAlignment="1" applyProtection="1">
      <alignment horizontal="right" vertical="center"/>
      <protection locked="0"/>
    </xf>
    <xf numFmtId="167" fontId="27" fillId="5" borderId="13" xfId="2" applyNumberFormat="1" applyFont="1" applyFill="1" applyBorder="1" applyAlignment="1" applyProtection="1">
      <alignment horizontal="right" vertical="center"/>
      <protection locked="0"/>
    </xf>
    <xf numFmtId="167" fontId="27" fillId="5" borderId="5" xfId="2" applyNumberFormat="1" applyFont="1" applyFill="1" applyBorder="1" applyAlignment="1" applyProtection="1">
      <alignment horizontal="right" vertical="center"/>
      <protection locked="0"/>
    </xf>
    <xf numFmtId="167" fontId="27" fillId="5" borderId="6" xfId="2" applyNumberFormat="1" applyFont="1" applyFill="1" applyBorder="1" applyAlignment="1" applyProtection="1">
      <alignment horizontal="right" vertical="center"/>
      <protection locked="0"/>
    </xf>
    <xf numFmtId="168" fontId="27" fillId="5" borderId="6" xfId="2" applyNumberFormat="1" applyFont="1" applyFill="1" applyBorder="1" applyAlignment="1" applyProtection="1">
      <alignment horizontal="right" vertical="center"/>
      <protection locked="0"/>
    </xf>
    <xf numFmtId="168" fontId="27" fillId="5" borderId="7" xfId="2" applyNumberFormat="1" applyFont="1" applyFill="1" applyBorder="1" applyAlignment="1" applyProtection="1">
      <alignment horizontal="right" vertical="center"/>
      <protection locked="0"/>
    </xf>
    <xf numFmtId="167" fontId="27" fillId="5" borderId="7" xfId="2" applyNumberFormat="1" applyFont="1" applyFill="1" applyBorder="1" applyAlignment="1" applyProtection="1">
      <alignment horizontal="right" vertical="center"/>
      <protection locked="0"/>
    </xf>
    <xf numFmtId="167" fontId="27" fillId="5" borderId="2" xfId="2" applyNumberFormat="1" applyFont="1" applyFill="1" applyBorder="1" applyAlignment="1" applyProtection="1">
      <alignment horizontal="right" vertical="center"/>
      <protection locked="0"/>
    </xf>
    <xf numFmtId="168" fontId="27" fillId="5" borderId="9" xfId="2" applyNumberFormat="1" applyFont="1" applyFill="1" applyBorder="1" applyAlignment="1" applyProtection="1">
      <alignment horizontal="right" vertical="center"/>
      <protection locked="0"/>
    </xf>
    <xf numFmtId="168" fontId="21" fillId="5" borderId="13" xfId="0" applyNumberFormat="1" applyFont="1" applyFill="1" applyBorder="1"/>
    <xf numFmtId="168" fontId="27" fillId="5" borderId="4" xfId="2" applyNumberFormat="1" applyFont="1" applyFill="1" applyBorder="1" applyAlignment="1" applyProtection="1">
      <alignment horizontal="right" vertical="center"/>
      <protection locked="0"/>
    </xf>
    <xf numFmtId="168" fontId="21" fillId="5" borderId="37" xfId="0" applyNumberFormat="1" applyFont="1" applyFill="1" applyBorder="1"/>
    <xf numFmtId="167" fontId="27" fillId="5" borderId="4" xfId="2" applyNumberFormat="1" applyFont="1" applyFill="1" applyBorder="1" applyAlignment="1" applyProtection="1">
      <alignment horizontal="right" vertical="center"/>
      <protection locked="0"/>
    </xf>
    <xf numFmtId="168" fontId="27" fillId="5" borderId="5" xfId="2" applyNumberFormat="1" applyFont="1" applyFill="1" applyBorder="1" applyAlignment="1" applyProtection="1">
      <alignment horizontal="center" vertical="center"/>
      <protection locked="0"/>
    </xf>
    <xf numFmtId="168" fontId="27" fillId="5" borderId="6" xfId="2" applyNumberFormat="1" applyFont="1" applyFill="1" applyBorder="1" applyAlignment="1" applyProtection="1">
      <alignment horizontal="center" vertical="center"/>
      <protection locked="0"/>
    </xf>
    <xf numFmtId="168" fontId="27" fillId="5" borderId="2" xfId="2" applyNumberFormat="1" applyFont="1" applyFill="1" applyBorder="1" applyAlignment="1" applyProtection="1">
      <alignment horizontal="center" vertical="center"/>
      <protection locked="0"/>
    </xf>
    <xf numFmtId="167" fontId="27" fillId="5" borderId="10" xfId="1" applyNumberFormat="1" applyFont="1" applyFill="1" applyBorder="1" applyAlignment="1" applyProtection="1">
      <alignment horizontal="right" vertical="center"/>
      <protection locked="0"/>
    </xf>
    <xf numFmtId="167" fontId="27" fillId="5" borderId="1" xfId="2" applyNumberFormat="1" applyFont="1" applyFill="1" applyBorder="1" applyAlignment="1" applyProtection="1">
      <alignment horizontal="right" vertical="center"/>
      <protection locked="0"/>
    </xf>
    <xf numFmtId="168" fontId="27" fillId="5" borderId="9" xfId="1" applyNumberFormat="1" applyFont="1" applyFill="1" applyBorder="1" applyAlignment="1" applyProtection="1">
      <alignment horizontal="right" vertical="center"/>
      <protection locked="0"/>
    </xf>
    <xf numFmtId="167" fontId="27" fillId="5" borderId="7" xfId="1" applyNumberFormat="1" applyFont="1" applyFill="1" applyBorder="1" applyAlignment="1" applyProtection="1">
      <alignment horizontal="right" vertical="center"/>
      <protection locked="0"/>
    </xf>
    <xf numFmtId="167" fontId="27" fillId="5" borderId="9" xfId="1" applyNumberFormat="1" applyFont="1" applyFill="1" applyBorder="1" applyAlignment="1" applyProtection="1">
      <alignment horizontal="right" vertical="center"/>
      <protection locked="0"/>
    </xf>
    <xf numFmtId="167" fontId="27" fillId="5" borderId="6" xfId="1" applyNumberFormat="1" applyFont="1" applyFill="1" applyBorder="1" applyAlignment="1" applyProtection="1">
      <alignment horizontal="right" vertical="center"/>
      <protection locked="0"/>
    </xf>
    <xf numFmtId="167" fontId="27" fillId="5" borderId="12" xfId="1" applyNumberFormat="1" applyFont="1" applyFill="1" applyBorder="1" applyAlignment="1" applyProtection="1">
      <alignment horizontal="right" vertical="center"/>
      <protection locked="0"/>
    </xf>
    <xf numFmtId="170" fontId="21" fillId="5" borderId="11" xfId="0" applyNumberFormat="1" applyFont="1" applyFill="1" applyBorder="1"/>
    <xf numFmtId="167" fontId="27" fillId="5" borderId="4" xfId="1" applyNumberFormat="1" applyFont="1" applyFill="1" applyBorder="1" applyAlignment="1" applyProtection="1">
      <alignment horizontal="right" vertical="center"/>
      <protection locked="0"/>
    </xf>
    <xf numFmtId="167" fontId="27" fillId="5" borderId="8" xfId="1" applyNumberFormat="1" applyFont="1" applyFill="1" applyBorder="1" applyAlignment="1" applyProtection="1">
      <alignment horizontal="right" vertical="center"/>
      <protection locked="0"/>
    </xf>
    <xf numFmtId="167" fontId="27" fillId="5" borderId="11" xfId="1" applyNumberFormat="1" applyFont="1" applyFill="1" applyBorder="1" applyAlignment="1" applyProtection="1">
      <alignment horizontal="right" vertical="center"/>
      <protection locked="0"/>
    </xf>
    <xf numFmtId="168" fontId="27" fillId="5" borderId="7" xfId="1" applyNumberFormat="1" applyFont="1" applyFill="1" applyBorder="1" applyAlignment="1" applyProtection="1">
      <alignment horizontal="right" vertical="center"/>
      <protection locked="0"/>
    </xf>
    <xf numFmtId="0" fontId="38" fillId="5" borderId="33" xfId="0" applyFont="1" applyFill="1" applyBorder="1"/>
    <xf numFmtId="0" fontId="38" fillId="5" borderId="3" xfId="0" applyFont="1" applyFill="1" applyBorder="1"/>
    <xf numFmtId="0" fontId="21" fillId="5" borderId="33" xfId="0" applyFont="1" applyFill="1" applyBorder="1"/>
    <xf numFmtId="168" fontId="38" fillId="5" borderId="33" xfId="0" applyNumberFormat="1" applyFont="1" applyFill="1" applyBorder="1"/>
    <xf numFmtId="168" fontId="38" fillId="5" borderId="3" xfId="0" applyNumberFormat="1" applyFont="1" applyFill="1" applyBorder="1"/>
    <xf numFmtId="168" fontId="21" fillId="5" borderId="33" xfId="0" applyNumberFormat="1" applyFont="1" applyFill="1" applyBorder="1" applyAlignment="1">
      <alignment vertical="center"/>
    </xf>
    <xf numFmtId="168" fontId="21" fillId="5" borderId="3" xfId="0" applyNumberFormat="1" applyFont="1" applyFill="1" applyBorder="1" applyAlignment="1">
      <alignment vertical="center"/>
    </xf>
    <xf numFmtId="168" fontId="22" fillId="5" borderId="33" xfId="0" applyNumberFormat="1" applyFont="1" applyFill="1" applyBorder="1"/>
    <xf numFmtId="168" fontId="21" fillId="5" borderId="33" xfId="0" applyNumberFormat="1" applyFont="1" applyFill="1" applyBorder="1"/>
    <xf numFmtId="0" fontId="22" fillId="5" borderId="26" xfId="0" applyFont="1" applyFill="1" applyBorder="1"/>
    <xf numFmtId="0" fontId="22" fillId="5" borderId="8" xfId="0" applyFont="1" applyFill="1" applyBorder="1"/>
    <xf numFmtId="0" fontId="43" fillId="5" borderId="33" xfId="0" applyFont="1" applyFill="1" applyBorder="1"/>
    <xf numFmtId="170" fontId="21" fillId="5" borderId="33" xfId="0" applyNumberFormat="1" applyFont="1" applyFill="1" applyBorder="1"/>
    <xf numFmtId="0" fontId="22" fillId="5" borderId="33" xfId="0" applyFont="1" applyFill="1" applyBorder="1" applyAlignment="1">
      <alignment horizontal="center"/>
    </xf>
    <xf numFmtId="0" fontId="32" fillId="5" borderId="33" xfId="0" applyFont="1" applyFill="1" applyBorder="1"/>
    <xf numFmtId="0" fontId="22" fillId="5" borderId="36" xfId="0" applyFont="1" applyFill="1" applyBorder="1"/>
    <xf numFmtId="0" fontId="22" fillId="5" borderId="11" xfId="0" applyFont="1" applyFill="1" applyBorder="1"/>
    <xf numFmtId="0" fontId="11" fillId="5" borderId="0" xfId="0" applyFont="1" applyFill="1"/>
    <xf numFmtId="168" fontId="27" fillId="5" borderId="15" xfId="1" applyNumberFormat="1" applyFont="1" applyFill="1" applyBorder="1" applyAlignment="1" applyProtection="1">
      <alignment horizontal="right" vertical="center"/>
      <protection locked="0"/>
    </xf>
    <xf numFmtId="168" fontId="27" fillId="5" borderId="16" xfId="1" applyNumberFormat="1" applyFont="1" applyFill="1" applyBorder="1" applyAlignment="1" applyProtection="1">
      <alignment horizontal="right" vertical="center"/>
      <protection locked="0"/>
    </xf>
    <xf numFmtId="168" fontId="27" fillId="5" borderId="17" xfId="1" applyNumberFormat="1" applyFont="1" applyFill="1" applyBorder="1" applyAlignment="1" applyProtection="1">
      <alignment horizontal="right" vertical="center"/>
      <protection locked="0"/>
    </xf>
    <xf numFmtId="168" fontId="27" fillId="5" borderId="3" xfId="1" applyNumberFormat="1" applyFont="1" applyFill="1" applyBorder="1" applyAlignment="1" applyProtection="1">
      <alignment horizontal="right" vertical="center"/>
      <protection locked="0"/>
    </xf>
    <xf numFmtId="168" fontId="21" fillId="5" borderId="2" xfId="1" applyNumberFormat="1" applyFont="1" applyFill="1" applyBorder="1" applyAlignment="1" applyProtection="1">
      <alignment horizontal="right" vertical="center"/>
      <protection locked="0"/>
    </xf>
    <xf numFmtId="168" fontId="21" fillId="5" borderId="1" xfId="1" applyNumberFormat="1" applyFont="1" applyFill="1" applyBorder="1" applyAlignment="1" applyProtection="1">
      <alignment horizontal="right" vertical="center"/>
      <protection locked="0"/>
    </xf>
    <xf numFmtId="167" fontId="21" fillId="5" borderId="2" xfId="1" applyNumberFormat="1" applyFont="1" applyFill="1" applyBorder="1" applyAlignment="1" applyProtection="1">
      <alignment horizontal="right" vertical="center"/>
      <protection locked="0"/>
    </xf>
    <xf numFmtId="167" fontId="27" fillId="5" borderId="1" xfId="1" applyNumberFormat="1" applyFont="1" applyFill="1" applyBorder="1" applyAlignment="1" applyProtection="1">
      <alignment horizontal="center" vertical="center"/>
      <protection locked="0"/>
    </xf>
    <xf numFmtId="168" fontId="27" fillId="5" borderId="33" xfId="0" applyNumberFormat="1" applyFont="1" applyFill="1" applyBorder="1"/>
    <xf numFmtId="0" fontId="27" fillId="5" borderId="33" xfId="0" applyFont="1" applyFill="1" applyBorder="1"/>
    <xf numFmtId="169" fontId="27" fillId="5" borderId="2" xfId="1" applyNumberFormat="1" applyFont="1" applyFill="1" applyBorder="1" applyAlignment="1" applyProtection="1">
      <alignment horizontal="right" vertical="center"/>
      <protection locked="0"/>
    </xf>
    <xf numFmtId="0" fontId="25" fillId="5" borderId="0" xfId="0" applyFont="1" applyFill="1" applyAlignment="1">
      <alignment horizontal="center" vertical="center"/>
    </xf>
    <xf numFmtId="0" fontId="25" fillId="5" borderId="0" xfId="0" applyFont="1" applyFill="1" applyAlignment="1">
      <alignment vertical="center"/>
    </xf>
    <xf numFmtId="0" fontId="25" fillId="5" borderId="0" xfId="0" applyFont="1" applyFill="1" applyAlignment="1">
      <alignment horizontal="center"/>
    </xf>
    <xf numFmtId="16" fontId="25" fillId="5" borderId="0" xfId="0" applyNumberFormat="1" applyFont="1" applyFill="1"/>
    <xf numFmtId="14" fontId="25" fillId="5" borderId="0" xfId="0" quotePrefix="1" applyNumberFormat="1" applyFont="1" applyFill="1"/>
    <xf numFmtId="0" fontId="21" fillId="5" borderId="0" xfId="0" applyFont="1" applyFill="1" applyAlignment="1">
      <alignment horizontal="right" vertical="center"/>
    </xf>
    <xf numFmtId="0" fontId="21" fillId="5" borderId="1" xfId="0" applyFont="1" applyFill="1" applyBorder="1" applyAlignment="1">
      <alignment horizontal="centerContinuous" vertical="center" wrapText="1"/>
    </xf>
    <xf numFmtId="0" fontId="21" fillId="5" borderId="1" xfId="0" applyFont="1" applyFill="1" applyBorder="1" applyAlignment="1">
      <alignment horizontal="center" vertical="center"/>
    </xf>
    <xf numFmtId="0" fontId="21" fillId="5" borderId="19" xfId="0" applyFont="1" applyFill="1" applyBorder="1" applyAlignment="1">
      <alignment horizontal="center" vertical="center" wrapText="1"/>
    </xf>
    <xf numFmtId="0" fontId="27" fillId="5" borderId="13" xfId="0" applyFont="1" applyFill="1" applyBorder="1" applyAlignment="1">
      <alignment horizontal="center" vertical="center"/>
    </xf>
    <xf numFmtId="0" fontId="21" fillId="5" borderId="19" xfId="0" applyFont="1" applyFill="1" applyBorder="1" applyAlignment="1">
      <alignment vertical="center"/>
    </xf>
    <xf numFmtId="0" fontId="21" fillId="5" borderId="21" xfId="0" applyFont="1" applyFill="1" applyBorder="1" applyAlignment="1">
      <alignment vertical="center"/>
    </xf>
    <xf numFmtId="0" fontId="27" fillId="5" borderId="0" xfId="0" applyFont="1" applyFill="1" applyAlignment="1">
      <alignment horizontal="center" vertical="center"/>
    </xf>
    <xf numFmtId="168" fontId="21" fillId="5" borderId="1" xfId="0" applyNumberFormat="1" applyFont="1" applyFill="1" applyBorder="1" applyAlignment="1">
      <alignment horizontal="center" vertical="center"/>
    </xf>
    <xf numFmtId="168" fontId="21" fillId="5" borderId="13" xfId="0" applyNumberFormat="1" applyFont="1" applyFill="1" applyBorder="1" applyAlignment="1">
      <alignment horizontal="center" vertical="center"/>
    </xf>
    <xf numFmtId="0" fontId="21" fillId="5" borderId="13" xfId="0" applyFont="1" applyFill="1" applyBorder="1" applyAlignment="1">
      <alignment horizontal="center" vertical="center"/>
    </xf>
    <xf numFmtId="0" fontId="21" fillId="5" borderId="21" xfId="0" applyFont="1" applyFill="1" applyBorder="1" applyAlignment="1">
      <alignment horizontal="center" vertical="center"/>
    </xf>
    <xf numFmtId="170" fontId="21" fillId="5" borderId="21" xfId="0" applyNumberFormat="1" applyFont="1" applyFill="1" applyBorder="1" applyAlignment="1">
      <alignment horizontal="center" vertical="center"/>
    </xf>
    <xf numFmtId="1" fontId="21" fillId="5" borderId="1" xfId="0" applyNumberFormat="1" applyFont="1" applyFill="1" applyBorder="1" applyAlignment="1">
      <alignment horizontal="center" vertical="center" wrapText="1"/>
    </xf>
    <xf numFmtId="1" fontId="27" fillId="5" borderId="13" xfId="0" applyNumberFormat="1" applyFont="1" applyFill="1" applyBorder="1" applyAlignment="1">
      <alignment horizontal="center" vertical="center" wrapText="1"/>
    </xf>
    <xf numFmtId="0" fontId="27" fillId="5" borderId="21" xfId="0" applyFont="1" applyFill="1" applyBorder="1" applyAlignment="1">
      <alignment horizontal="center" vertical="center"/>
    </xf>
    <xf numFmtId="1" fontId="21" fillId="5" borderId="13" xfId="0" applyNumberFormat="1" applyFont="1" applyFill="1" applyBorder="1" applyAlignment="1">
      <alignment horizontal="center" vertical="center" wrapText="1"/>
    </xf>
    <xf numFmtId="1" fontId="21" fillId="5" borderId="21" xfId="0" applyNumberFormat="1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vertical="center"/>
    </xf>
    <xf numFmtId="0" fontId="27" fillId="5" borderId="19" xfId="0" applyFont="1" applyFill="1" applyBorder="1" applyAlignment="1">
      <alignment horizontal="center" vertical="center"/>
    </xf>
    <xf numFmtId="0" fontId="21" fillId="5" borderId="0" xfId="0" quotePrefix="1" applyFont="1" applyFill="1" applyAlignment="1">
      <alignment vertical="center"/>
    </xf>
    <xf numFmtId="168" fontId="21" fillId="5" borderId="1" xfId="1" applyNumberFormat="1" applyFont="1" applyFill="1" applyBorder="1" applyAlignment="1" applyProtection="1">
      <alignment horizontal="center" vertical="center"/>
      <protection locked="0"/>
    </xf>
    <xf numFmtId="168" fontId="21" fillId="5" borderId="13" xfId="1" applyNumberFormat="1" applyFont="1" applyFill="1" applyBorder="1" applyAlignment="1" applyProtection="1">
      <alignment horizontal="center" vertical="center"/>
      <protection locked="0"/>
    </xf>
    <xf numFmtId="167" fontId="21" fillId="5" borderId="1" xfId="1" applyNumberFormat="1" applyFont="1" applyFill="1" applyBorder="1" applyAlignment="1" applyProtection="1">
      <alignment horizontal="center" vertical="center"/>
      <protection locked="0"/>
    </xf>
    <xf numFmtId="0" fontId="25" fillId="5" borderId="0" xfId="0" applyFont="1" applyFill="1" applyAlignment="1">
      <alignment horizontal="right" vertical="center"/>
    </xf>
    <xf numFmtId="0" fontId="25" fillId="5" borderId="0" xfId="0" applyFont="1" applyFill="1" applyAlignment="1">
      <alignment horizontal="center" vertical="center"/>
    </xf>
    <xf numFmtId="0" fontId="21" fillId="5" borderId="13" xfId="0" applyFont="1" applyFill="1" applyBorder="1" applyAlignment="1">
      <alignment horizontal="center" vertical="center" wrapText="1"/>
    </xf>
    <xf numFmtId="0" fontId="21" fillId="5" borderId="21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168" fontId="27" fillId="5" borderId="13" xfId="1" applyNumberFormat="1" applyFont="1" applyFill="1" applyBorder="1" applyAlignment="1" applyProtection="1">
      <alignment horizontal="center" vertical="center"/>
      <protection locked="0"/>
    </xf>
    <xf numFmtId="168" fontId="27" fillId="5" borderId="19" xfId="1" applyNumberFormat="1" applyFont="1" applyFill="1" applyBorder="1" applyAlignment="1" applyProtection="1">
      <alignment horizontal="center" vertical="center"/>
      <protection locked="0"/>
    </xf>
    <xf numFmtId="168" fontId="27" fillId="5" borderId="21" xfId="1" applyNumberFormat="1" applyFont="1" applyFill="1" applyBorder="1" applyAlignment="1" applyProtection="1">
      <alignment horizontal="center" vertical="center"/>
      <protection locked="0"/>
    </xf>
    <xf numFmtId="0" fontId="27" fillId="5" borderId="13" xfId="0" applyFont="1" applyFill="1" applyBorder="1" applyAlignment="1">
      <alignment horizontal="center" vertical="center"/>
    </xf>
    <xf numFmtId="0" fontId="27" fillId="5" borderId="19" xfId="0" applyFont="1" applyFill="1" applyBorder="1" applyAlignment="1">
      <alignment horizontal="center" vertical="center"/>
    </xf>
    <xf numFmtId="0" fontId="27" fillId="5" borderId="21" xfId="0" applyFont="1" applyFill="1" applyBorder="1" applyAlignment="1">
      <alignment horizontal="center" vertical="center"/>
    </xf>
    <xf numFmtId="168" fontId="27" fillId="5" borderId="13" xfId="0" applyNumberFormat="1" applyFont="1" applyFill="1" applyBorder="1" applyAlignment="1">
      <alignment horizontal="center" vertical="center" wrapText="1"/>
    </xf>
    <xf numFmtId="168" fontId="27" fillId="5" borderId="21" xfId="0" applyNumberFormat="1" applyFont="1" applyFill="1" applyBorder="1" applyAlignment="1">
      <alignment horizontal="center" vertical="center" wrapText="1"/>
    </xf>
    <xf numFmtId="168" fontId="21" fillId="5" borderId="13" xfId="1" applyNumberFormat="1" applyFont="1" applyFill="1" applyBorder="1" applyAlignment="1" applyProtection="1">
      <alignment horizontal="center" vertical="center"/>
      <protection locked="0"/>
    </xf>
    <xf numFmtId="168" fontId="21" fillId="5" borderId="19" xfId="1" applyNumberFormat="1" applyFont="1" applyFill="1" applyBorder="1" applyAlignment="1" applyProtection="1">
      <alignment horizontal="center" vertical="center"/>
      <protection locked="0"/>
    </xf>
    <xf numFmtId="168" fontId="21" fillId="5" borderId="21" xfId="1" applyNumberFormat="1" applyFont="1" applyFill="1" applyBorder="1" applyAlignment="1" applyProtection="1">
      <alignment horizontal="center" vertical="center"/>
      <protection locked="0"/>
    </xf>
    <xf numFmtId="0" fontId="21" fillId="5" borderId="13" xfId="0" applyFont="1" applyFill="1" applyBorder="1" applyAlignment="1">
      <alignment horizontal="center" vertical="center"/>
    </xf>
    <xf numFmtId="0" fontId="21" fillId="5" borderId="19" xfId="0" applyFont="1" applyFill="1" applyBorder="1" applyAlignment="1">
      <alignment horizontal="center" vertical="center"/>
    </xf>
    <xf numFmtId="0" fontId="21" fillId="5" borderId="21" xfId="0" applyFont="1" applyFill="1" applyBorder="1" applyAlignment="1">
      <alignment horizontal="center" vertical="center"/>
    </xf>
    <xf numFmtId="167" fontId="27" fillId="5" borderId="13" xfId="1" applyNumberFormat="1" applyFont="1" applyFill="1" applyBorder="1" applyAlignment="1" applyProtection="1">
      <alignment horizontal="center" vertical="center"/>
      <protection locked="0"/>
    </xf>
    <xf numFmtId="167" fontId="27" fillId="5" borderId="19" xfId="1" applyNumberFormat="1" applyFont="1" applyFill="1" applyBorder="1" applyAlignment="1" applyProtection="1">
      <alignment horizontal="center" vertical="center"/>
      <protection locked="0"/>
    </xf>
    <xf numFmtId="167" fontId="27" fillId="5" borderId="21" xfId="1" applyNumberFormat="1" applyFont="1" applyFill="1" applyBorder="1" applyAlignment="1" applyProtection="1">
      <alignment horizontal="center" vertical="center"/>
      <protection locked="0"/>
    </xf>
    <xf numFmtId="167" fontId="21" fillId="5" borderId="13" xfId="1" applyNumberFormat="1" applyFont="1" applyFill="1" applyBorder="1" applyAlignment="1" applyProtection="1">
      <alignment horizontal="center" vertical="center"/>
      <protection locked="0"/>
    </xf>
    <xf numFmtId="167" fontId="21" fillId="5" borderId="21" xfId="1" applyNumberFormat="1" applyFont="1" applyFill="1" applyBorder="1" applyAlignment="1" applyProtection="1">
      <alignment horizontal="center" vertical="center"/>
      <protection locked="0"/>
    </xf>
    <xf numFmtId="0" fontId="11" fillId="5" borderId="0" xfId="0" applyFont="1" applyFill="1" applyAlignment="1">
      <alignment horizontal="center"/>
    </xf>
    <xf numFmtId="0" fontId="47" fillId="0" borderId="0" xfId="0" applyFont="1" applyAlignment="1">
      <alignment horizontal="right" vertical="center"/>
    </xf>
    <xf numFmtId="0" fontId="47" fillId="0" borderId="0" xfId="0" applyFont="1" applyAlignment="1">
      <alignment horizontal="center" vertical="center"/>
    </xf>
    <xf numFmtId="166" fontId="30" fillId="0" borderId="64" xfId="0" applyNumberFormat="1" applyFont="1" applyBorder="1" applyAlignment="1">
      <alignment horizontal="center" vertical="center" wrapText="1"/>
    </xf>
    <xf numFmtId="0" fontId="21" fillId="0" borderId="65" xfId="0" applyFont="1" applyBorder="1" applyAlignment="1">
      <alignment horizontal="center" vertical="center" wrapText="1"/>
    </xf>
    <xf numFmtId="166" fontId="30" fillId="0" borderId="66" xfId="0" applyNumberFormat="1" applyFont="1" applyBorder="1" applyAlignment="1">
      <alignment horizontal="center" vertical="center" wrapText="1"/>
    </xf>
    <xf numFmtId="0" fontId="21" fillId="0" borderId="67" xfId="0" applyFont="1" applyBorder="1" applyAlignment="1">
      <alignment horizontal="center" vertical="center" wrapText="1"/>
    </xf>
    <xf numFmtId="0" fontId="32" fillId="5" borderId="41" xfId="0" applyFont="1" applyFill="1" applyBorder="1" applyAlignment="1">
      <alignment horizontal="center" vertical="center"/>
    </xf>
    <xf numFmtId="0" fontId="32" fillId="5" borderId="22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5" fillId="5" borderId="55" xfId="0" applyFont="1" applyFill="1" applyBorder="1" applyAlignment="1">
      <alignment horizontal="center"/>
    </xf>
    <xf numFmtId="0" fontId="27" fillId="0" borderId="63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60" xfId="0" applyFont="1" applyBorder="1" applyAlignment="1">
      <alignment horizontal="center" vertical="center" wrapText="1" readingOrder="1"/>
    </xf>
    <xf numFmtId="0" fontId="27" fillId="0" borderId="39" xfId="0" applyFont="1" applyBorder="1" applyAlignment="1">
      <alignment horizontal="center" vertical="center" wrapText="1" readingOrder="1"/>
    </xf>
    <xf numFmtId="166" fontId="31" fillId="0" borderId="56" xfId="0" applyNumberFormat="1" applyFont="1" applyBorder="1" applyAlignment="1">
      <alignment horizontal="center" vertical="center" wrapText="1"/>
    </xf>
    <xf numFmtId="166" fontId="31" fillId="0" borderId="40" xfId="0" applyNumberFormat="1" applyFont="1" applyBorder="1" applyAlignment="1">
      <alignment horizontal="center" vertical="center" wrapText="1"/>
    </xf>
    <xf numFmtId="0" fontId="27" fillId="5" borderId="44" xfId="0" applyFont="1" applyFill="1" applyBorder="1" applyAlignment="1">
      <alignment horizontal="center" vertical="center" wrapText="1"/>
    </xf>
    <xf numFmtId="0" fontId="21" fillId="5" borderId="62" xfId="0" applyFont="1" applyFill="1" applyBorder="1" applyAlignment="1">
      <alignment horizontal="center" vertical="center"/>
    </xf>
    <xf numFmtId="0" fontId="30" fillId="0" borderId="64" xfId="0" applyFont="1" applyBorder="1" applyAlignment="1">
      <alignment horizontal="center" vertical="center" wrapText="1"/>
    </xf>
    <xf numFmtId="0" fontId="27" fillId="2" borderId="44" xfId="0" applyFont="1" applyFill="1" applyBorder="1" applyAlignment="1">
      <alignment horizontal="center" vertical="center" wrapText="1"/>
    </xf>
    <xf numFmtId="0" fontId="27" fillId="2" borderId="62" xfId="0" applyFont="1" applyFill="1" applyBorder="1" applyAlignment="1">
      <alignment horizontal="center" vertical="center" wrapText="1"/>
    </xf>
    <xf numFmtId="0" fontId="27" fillId="5" borderId="41" xfId="0" applyFont="1" applyFill="1" applyBorder="1" applyAlignment="1">
      <alignment horizontal="center" vertical="center"/>
    </xf>
    <xf numFmtId="0" fontId="27" fillId="5" borderId="22" xfId="0" applyFont="1" applyFill="1" applyBorder="1" applyAlignment="1">
      <alignment horizontal="center" vertical="center"/>
    </xf>
    <xf numFmtId="0" fontId="27" fillId="5" borderId="60" xfId="0" applyFont="1" applyFill="1" applyBorder="1" applyAlignment="1">
      <alignment horizontal="center" vertical="center" wrapText="1"/>
    </xf>
    <xf numFmtId="0" fontId="21" fillId="5" borderId="39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7" fillId="0" borderId="44" xfId="0" applyFont="1" applyBorder="1" applyAlignment="1">
      <alignment horizontal="center" vertical="center" wrapText="1"/>
    </xf>
    <xf numFmtId="0" fontId="21" fillId="0" borderId="62" xfId="0" applyFont="1" applyBorder="1"/>
    <xf numFmtId="0" fontId="27" fillId="0" borderId="4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2" fillId="5" borderId="0" xfId="0" applyFont="1" applyFill="1" applyAlignment="1">
      <alignment horizontal="center" vertical="top" wrapText="1"/>
    </xf>
    <xf numFmtId="0" fontId="29" fillId="5" borderId="0" xfId="0" applyFont="1" applyFill="1" applyAlignment="1">
      <alignment horizontal="center"/>
    </xf>
    <xf numFmtId="0" fontId="22" fillId="5" borderId="0" xfId="0" applyFont="1" applyFill="1" applyAlignment="1">
      <alignment horizontal="center" wrapText="1"/>
    </xf>
    <xf numFmtId="0" fontId="27" fillId="5" borderId="63" xfId="0" applyFont="1" applyFill="1" applyBorder="1" applyAlignment="1">
      <alignment horizontal="center" vertical="center" wrapText="1"/>
    </xf>
    <xf numFmtId="0" fontId="27" fillId="5" borderId="12" xfId="0" applyFont="1" applyFill="1" applyBorder="1" applyAlignment="1">
      <alignment horizontal="center" vertical="center" wrapText="1"/>
    </xf>
    <xf numFmtId="0" fontId="27" fillId="5" borderId="60" xfId="0" applyFont="1" applyFill="1" applyBorder="1" applyAlignment="1">
      <alignment horizontal="center" vertical="center" wrapText="1" readingOrder="1"/>
    </xf>
    <xf numFmtId="0" fontId="27" fillId="5" borderId="39" xfId="0" applyFont="1" applyFill="1" applyBorder="1" applyAlignment="1">
      <alignment horizontal="center" vertical="center" wrapText="1" readingOrder="1"/>
    </xf>
    <xf numFmtId="166" fontId="31" fillId="5" borderId="56" xfId="0" applyNumberFormat="1" applyFont="1" applyFill="1" applyBorder="1" applyAlignment="1">
      <alignment horizontal="center" vertical="center" wrapText="1"/>
    </xf>
    <xf numFmtId="166" fontId="31" fillId="5" borderId="40" xfId="0" applyNumberFormat="1" applyFont="1" applyFill="1" applyBorder="1" applyAlignment="1">
      <alignment horizontal="center" vertical="center" wrapText="1"/>
    </xf>
    <xf numFmtId="0" fontId="30" fillId="5" borderId="64" xfId="0" applyFont="1" applyFill="1" applyBorder="1" applyAlignment="1">
      <alignment horizontal="center" vertical="center" wrapText="1"/>
    </xf>
    <xf numFmtId="0" fontId="21" fillId="5" borderId="65" xfId="0" applyFont="1" applyFill="1" applyBorder="1" applyAlignment="1">
      <alignment horizontal="center" vertical="center" wrapText="1"/>
    </xf>
    <xf numFmtId="166" fontId="30" fillId="5" borderId="64" xfId="0" applyNumberFormat="1" applyFont="1" applyFill="1" applyBorder="1" applyAlignment="1">
      <alignment horizontal="center" vertical="center" wrapText="1"/>
    </xf>
    <xf numFmtId="166" fontId="30" fillId="5" borderId="66" xfId="0" applyNumberFormat="1" applyFont="1" applyFill="1" applyBorder="1" applyAlignment="1">
      <alignment horizontal="center" vertical="center" wrapText="1"/>
    </xf>
    <xf numFmtId="0" fontId="21" fillId="5" borderId="67" xfId="0" applyFont="1" applyFill="1" applyBorder="1" applyAlignment="1">
      <alignment horizontal="center" vertical="center" wrapText="1"/>
    </xf>
  </cellXfs>
  <cellStyles count="4">
    <cellStyle name="Comma" xfId="3" builtinId="3"/>
    <cellStyle name="Normal" xfId="0" builtinId="0"/>
    <cellStyle name="Normal_kassatgb1" xfId="1" xr:uid="{00000000-0005-0000-0000-000002000000}"/>
    <cellStyle name="Normal_kassatgb1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uzanna/Documents/23-&#1378;&#1397;&#1400;&#1410;&#1403;&#1381;/byuje%20orinakeli%20dzev%20hamaynq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Sheet1"/>
      <sheetName val="Sheet2"/>
      <sheetName val="Sheet3"/>
      <sheetName val="Sheet4"/>
      <sheetName val="Sheet5"/>
      <sheetName val="Sheet6"/>
    </sheetNames>
    <sheetDataSet>
      <sheetData sheetId="0"/>
      <sheetData sheetId="1"/>
      <sheetData sheetId="2"/>
      <sheetData sheetId="3"/>
      <sheetData sheetId="4"/>
      <sheetData sheetId="5"/>
      <sheetData sheetId="6">
        <row r="76">
          <cell r="G76">
            <v>0</v>
          </cell>
        </row>
        <row r="102">
          <cell r="H102">
            <v>0</v>
          </cell>
        </row>
        <row r="103">
          <cell r="H103">
            <v>0</v>
          </cell>
        </row>
        <row r="445">
          <cell r="G445">
            <v>0</v>
          </cell>
        </row>
        <row r="530">
          <cell r="G530">
            <v>0</v>
          </cell>
        </row>
        <row r="578">
          <cell r="G578">
            <v>0</v>
          </cell>
        </row>
        <row r="637">
          <cell r="G637">
            <v>0</v>
          </cell>
        </row>
        <row r="642">
          <cell r="G642">
            <v>0</v>
          </cell>
        </row>
        <row r="692">
          <cell r="G69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2"/>
  <sheetViews>
    <sheetView tabSelected="1" workbookViewId="0">
      <selection activeCell="C4" sqref="C4:F4"/>
    </sheetView>
  </sheetViews>
  <sheetFormatPr defaultRowHeight="12.75" x14ac:dyDescent="0.2"/>
  <cols>
    <col min="1" max="1" width="5.28515625" style="51" bestFit="1" customWidth="1"/>
    <col min="2" max="2" width="58" style="86" customWidth="1"/>
    <col min="3" max="3" width="8.7109375" style="315" customWidth="1"/>
    <col min="4" max="4" width="10.140625" style="314" customWidth="1"/>
    <col min="5" max="5" width="9.5703125" style="315" customWidth="1"/>
    <col min="6" max="6" width="10.5703125" style="315" customWidth="1"/>
    <col min="7" max="7" width="35.28515625" style="52" customWidth="1"/>
    <col min="8" max="16384" width="9.140625" style="52"/>
  </cols>
  <sheetData>
    <row r="1" spans="1:7" x14ac:dyDescent="0.2">
      <c r="C1" s="715"/>
      <c r="D1" s="716"/>
      <c r="E1" s="715"/>
      <c r="F1" s="715"/>
    </row>
    <row r="2" spans="1:7" x14ac:dyDescent="0.2">
      <c r="C2" s="745" t="s">
        <v>977</v>
      </c>
      <c r="D2" s="745"/>
      <c r="E2" s="745"/>
      <c r="F2" s="745"/>
    </row>
    <row r="3" spans="1:7" x14ac:dyDescent="0.2">
      <c r="C3" s="746" t="s">
        <v>978</v>
      </c>
      <c r="D3" s="746"/>
      <c r="E3" s="746"/>
      <c r="F3" s="746"/>
    </row>
    <row r="4" spans="1:7" x14ac:dyDescent="0.2">
      <c r="C4" s="746" t="s">
        <v>989</v>
      </c>
      <c r="D4" s="746"/>
      <c r="E4" s="746"/>
      <c r="F4" s="746"/>
    </row>
    <row r="5" spans="1:7" s="48" customFormat="1" ht="18" x14ac:dyDescent="0.25">
      <c r="A5" s="751" t="s">
        <v>814</v>
      </c>
      <c r="B5" s="751"/>
      <c r="C5" s="751"/>
      <c r="D5" s="751"/>
      <c r="E5" s="751"/>
      <c r="F5" s="751"/>
    </row>
    <row r="6" spans="1:7" s="49" customFormat="1" ht="15.75" x14ac:dyDescent="0.25">
      <c r="A6" s="752" t="s">
        <v>971</v>
      </c>
      <c r="B6" s="752"/>
      <c r="C6" s="752"/>
      <c r="D6" s="752"/>
      <c r="E6" s="752"/>
      <c r="F6" s="752"/>
    </row>
    <row r="7" spans="1:7" s="48" customFormat="1" x14ac:dyDescent="0.2">
      <c r="A7" s="50"/>
      <c r="B7" s="346"/>
      <c r="C7" s="717"/>
      <c r="D7" s="329"/>
      <c r="E7" s="718"/>
      <c r="F7" s="719"/>
    </row>
    <row r="8" spans="1:7" x14ac:dyDescent="0.2">
      <c r="B8" s="51"/>
      <c r="E8" s="314"/>
      <c r="F8" s="720" t="s">
        <v>253</v>
      </c>
    </row>
    <row r="9" spans="1:7" x14ac:dyDescent="0.2">
      <c r="A9" s="749" t="s">
        <v>15</v>
      </c>
      <c r="B9" s="749" t="s">
        <v>519</v>
      </c>
      <c r="C9" s="747" t="s">
        <v>14</v>
      </c>
      <c r="D9" s="747" t="s">
        <v>24</v>
      </c>
      <c r="E9" s="721" t="s">
        <v>803</v>
      </c>
      <c r="F9" s="721"/>
    </row>
    <row r="10" spans="1:7" ht="25.5" x14ac:dyDescent="0.2">
      <c r="A10" s="750"/>
      <c r="B10" s="750"/>
      <c r="C10" s="748"/>
      <c r="D10" s="748"/>
      <c r="E10" s="375" t="s">
        <v>16</v>
      </c>
      <c r="F10" s="375" t="s">
        <v>17</v>
      </c>
    </row>
    <row r="11" spans="1:7" s="51" customFormat="1" x14ac:dyDescent="0.2">
      <c r="A11" s="54">
        <v>1</v>
      </c>
      <c r="B11" s="53">
        <v>2</v>
      </c>
      <c r="C11" s="722">
        <v>3</v>
      </c>
      <c r="D11" s="722">
        <v>4</v>
      </c>
      <c r="E11" s="722">
        <v>5</v>
      </c>
      <c r="F11" s="375">
        <v>6</v>
      </c>
    </row>
    <row r="12" spans="1:7" ht="27.75" customHeight="1" x14ac:dyDescent="0.2">
      <c r="A12" s="55" t="s">
        <v>249</v>
      </c>
      <c r="B12" s="56" t="s">
        <v>858</v>
      </c>
      <c r="C12" s="723"/>
      <c r="D12" s="753">
        <f>E12+F12-F146</f>
        <v>60528.2</v>
      </c>
      <c r="E12" s="753">
        <f>E14+E66+E100</f>
        <v>60528.2</v>
      </c>
      <c r="F12" s="753">
        <f>F100</f>
        <v>18158</v>
      </c>
      <c r="G12" s="315"/>
    </row>
    <row r="13" spans="1:7" x14ac:dyDescent="0.2">
      <c r="A13" s="57"/>
      <c r="B13" s="58" t="s">
        <v>520</v>
      </c>
      <c r="C13" s="723"/>
      <c r="D13" s="754"/>
      <c r="E13" s="755"/>
      <c r="F13" s="755"/>
      <c r="G13" s="314"/>
    </row>
    <row r="14" spans="1:7" s="61" customFormat="1" x14ac:dyDescent="0.2">
      <c r="A14" s="59" t="s">
        <v>250</v>
      </c>
      <c r="B14" s="60" t="s">
        <v>521</v>
      </c>
      <c r="C14" s="724">
        <v>7100</v>
      </c>
      <c r="D14" s="753">
        <f>E14</f>
        <v>9888.2000000000007</v>
      </c>
      <c r="E14" s="753">
        <f>E17+E22+E25+E50+E57</f>
        <v>9888.2000000000007</v>
      </c>
      <c r="F14" s="756" t="s">
        <v>258</v>
      </c>
      <c r="G14" s="317"/>
    </row>
    <row r="15" spans="1:7" x14ac:dyDescent="0.2">
      <c r="A15" s="57"/>
      <c r="B15" s="62" t="s">
        <v>571</v>
      </c>
      <c r="C15" s="725"/>
      <c r="D15" s="754"/>
      <c r="E15" s="754"/>
      <c r="F15" s="757"/>
      <c r="G15" s="314"/>
    </row>
    <row r="16" spans="1:7" x14ac:dyDescent="0.2">
      <c r="A16" s="57"/>
      <c r="B16" s="62" t="s">
        <v>523</v>
      </c>
      <c r="C16" s="726"/>
      <c r="D16" s="755"/>
      <c r="E16" s="755"/>
      <c r="F16" s="758"/>
      <c r="G16" s="314"/>
    </row>
    <row r="17" spans="1:7" s="61" customFormat="1" x14ac:dyDescent="0.2">
      <c r="A17" s="59" t="s">
        <v>44</v>
      </c>
      <c r="B17" s="64" t="s">
        <v>522</v>
      </c>
      <c r="C17" s="727">
        <v>7131</v>
      </c>
      <c r="D17" s="753">
        <f>E17</f>
        <v>6184</v>
      </c>
      <c r="E17" s="753">
        <f>E19+E20+E21</f>
        <v>6184</v>
      </c>
      <c r="F17" s="756" t="s">
        <v>258</v>
      </c>
      <c r="G17" s="317"/>
    </row>
    <row r="18" spans="1:7" x14ac:dyDescent="0.2">
      <c r="A18" s="57"/>
      <c r="B18" s="65" t="s">
        <v>523</v>
      </c>
      <c r="C18" s="314"/>
      <c r="D18" s="754"/>
      <c r="E18" s="754"/>
      <c r="F18" s="758"/>
      <c r="G18" s="314"/>
    </row>
    <row r="19" spans="1:7" ht="25.5" x14ac:dyDescent="0.2">
      <c r="A19" s="66" t="s">
        <v>572</v>
      </c>
      <c r="B19" s="67" t="s">
        <v>524</v>
      </c>
      <c r="C19" s="722"/>
      <c r="D19" s="742">
        <f>E19</f>
        <v>0</v>
      </c>
      <c r="E19" s="728">
        <v>0</v>
      </c>
      <c r="F19" s="722" t="s">
        <v>258</v>
      </c>
      <c r="G19" s="314"/>
    </row>
    <row r="20" spans="1:7" ht="25.5" x14ac:dyDescent="0.2">
      <c r="A20" s="68">
        <v>1112</v>
      </c>
      <c r="B20" s="67" t="s">
        <v>525</v>
      </c>
      <c r="C20" s="722"/>
      <c r="D20" s="742">
        <v>0</v>
      </c>
      <c r="E20" s="728">
        <v>100</v>
      </c>
      <c r="F20" s="722" t="s">
        <v>258</v>
      </c>
      <c r="G20" s="314"/>
    </row>
    <row r="21" spans="1:7" x14ac:dyDescent="0.2">
      <c r="A21" s="339">
        <v>1113</v>
      </c>
      <c r="B21" s="70" t="s">
        <v>967</v>
      </c>
      <c r="C21" s="722"/>
      <c r="D21" s="743">
        <v>6084</v>
      </c>
      <c r="E21" s="729">
        <v>6084</v>
      </c>
      <c r="F21" s="730"/>
      <c r="G21" s="314"/>
    </row>
    <row r="22" spans="1:7" s="61" customFormat="1" x14ac:dyDescent="0.2">
      <c r="A22" s="59">
        <v>1120</v>
      </c>
      <c r="B22" s="64" t="s">
        <v>526</v>
      </c>
      <c r="C22" s="727">
        <v>7136</v>
      </c>
      <c r="D22" s="753">
        <f>E22</f>
        <v>3679.2</v>
      </c>
      <c r="E22" s="753">
        <v>3679.2</v>
      </c>
      <c r="F22" s="756" t="s">
        <v>258</v>
      </c>
      <c r="G22" s="317"/>
    </row>
    <row r="23" spans="1:7" x14ac:dyDescent="0.2">
      <c r="A23" s="57"/>
      <c r="B23" s="65" t="s">
        <v>523</v>
      </c>
      <c r="C23" s="314"/>
      <c r="D23" s="754"/>
      <c r="E23" s="754"/>
      <c r="F23" s="758"/>
      <c r="G23" s="314"/>
    </row>
    <row r="24" spans="1:7" x14ac:dyDescent="0.2">
      <c r="A24" s="66" t="s">
        <v>573</v>
      </c>
      <c r="B24" s="67" t="s">
        <v>527</v>
      </c>
      <c r="C24" s="722"/>
      <c r="D24" s="742">
        <v>3679.2</v>
      </c>
      <c r="E24" s="728">
        <v>3679.2</v>
      </c>
      <c r="F24" s="722" t="s">
        <v>258</v>
      </c>
      <c r="G24" s="315"/>
    </row>
    <row r="25" spans="1:7" s="61" customFormat="1" ht="25.5" x14ac:dyDescent="0.2">
      <c r="A25" s="59" t="s">
        <v>47</v>
      </c>
      <c r="B25" s="64" t="s">
        <v>528</v>
      </c>
      <c r="C25" s="727">
        <v>7145</v>
      </c>
      <c r="D25" s="759">
        <f>E25</f>
        <v>25</v>
      </c>
      <c r="E25" s="759">
        <f>E27</f>
        <v>25</v>
      </c>
      <c r="F25" s="756" t="s">
        <v>258</v>
      </c>
    </row>
    <row r="26" spans="1:7" x14ac:dyDescent="0.2">
      <c r="A26" s="57"/>
      <c r="B26" s="65" t="s">
        <v>523</v>
      </c>
      <c r="C26" s="726"/>
      <c r="D26" s="760"/>
      <c r="E26" s="760"/>
      <c r="F26" s="758"/>
    </row>
    <row r="27" spans="1:7" x14ac:dyDescent="0.2">
      <c r="A27" s="69" t="s">
        <v>574</v>
      </c>
      <c r="B27" s="70" t="s">
        <v>529</v>
      </c>
      <c r="C27" s="315">
        <v>71452</v>
      </c>
      <c r="D27" s="761">
        <f>E27</f>
        <v>25</v>
      </c>
      <c r="E27" s="761">
        <f>E30+E34+E35+E36+E37+E38+E39+E40+E41+E42+E43+E44+E45+E46+E47+E48+E49</f>
        <v>25</v>
      </c>
      <c r="F27" s="764" t="s">
        <v>258</v>
      </c>
    </row>
    <row r="28" spans="1:7" ht="51" x14ac:dyDescent="0.2">
      <c r="A28" s="71"/>
      <c r="B28" s="72" t="s">
        <v>952</v>
      </c>
      <c r="C28" s="314"/>
      <c r="D28" s="762"/>
      <c r="E28" s="762"/>
      <c r="F28" s="765"/>
    </row>
    <row r="29" spans="1:7" x14ac:dyDescent="0.2">
      <c r="A29" s="73"/>
      <c r="B29" s="74" t="s">
        <v>523</v>
      </c>
      <c r="C29" s="726"/>
      <c r="D29" s="763"/>
      <c r="E29" s="763"/>
      <c r="F29" s="766"/>
    </row>
    <row r="30" spans="1:7" ht="38.25" x14ac:dyDescent="0.2">
      <c r="A30" s="69" t="s">
        <v>575</v>
      </c>
      <c r="B30" s="75" t="s">
        <v>576</v>
      </c>
      <c r="C30" s="730"/>
      <c r="D30" s="761">
        <v>15</v>
      </c>
      <c r="E30" s="761">
        <v>15</v>
      </c>
      <c r="F30" s="764" t="s">
        <v>258</v>
      </c>
    </row>
    <row r="31" spans="1:7" x14ac:dyDescent="0.2">
      <c r="A31" s="63"/>
      <c r="B31" s="76" t="s">
        <v>804</v>
      </c>
      <c r="C31" s="726"/>
      <c r="D31" s="762"/>
      <c r="E31" s="762"/>
      <c r="F31" s="766"/>
    </row>
    <row r="32" spans="1:7" ht="14.25" x14ac:dyDescent="0.2">
      <c r="A32" s="66" t="s">
        <v>577</v>
      </c>
      <c r="B32" s="77" t="s">
        <v>530</v>
      </c>
      <c r="C32" s="722"/>
      <c r="D32" s="742">
        <v>15</v>
      </c>
      <c r="E32" s="728">
        <v>15</v>
      </c>
      <c r="F32" s="722" t="s">
        <v>258</v>
      </c>
      <c r="G32" s="78"/>
    </row>
    <row r="33" spans="1:7" ht="14.25" x14ac:dyDescent="0.2">
      <c r="A33" s="66" t="s">
        <v>578</v>
      </c>
      <c r="B33" s="77" t="s">
        <v>531</v>
      </c>
      <c r="C33" s="722"/>
      <c r="D33" s="742">
        <f t="shared" ref="D33:D50" si="0">E33</f>
        <v>0</v>
      </c>
      <c r="E33" s="728">
        <v>0</v>
      </c>
      <c r="F33" s="722" t="s">
        <v>258</v>
      </c>
      <c r="G33" s="78"/>
    </row>
    <row r="34" spans="1:7" ht="89.25" x14ac:dyDescent="0.2">
      <c r="A34" s="66" t="s">
        <v>579</v>
      </c>
      <c r="B34" s="79" t="s">
        <v>533</v>
      </c>
      <c r="C34" s="722"/>
      <c r="D34" s="744">
        <f t="shared" si="0"/>
        <v>0</v>
      </c>
      <c r="E34" s="722"/>
      <c r="F34" s="722" t="s">
        <v>258</v>
      </c>
    </row>
    <row r="35" spans="1:7" ht="38.25" x14ac:dyDescent="0.2">
      <c r="A35" s="54" t="s">
        <v>580</v>
      </c>
      <c r="B35" s="79" t="s">
        <v>534</v>
      </c>
      <c r="C35" s="722"/>
      <c r="D35" s="742">
        <f t="shared" si="0"/>
        <v>0</v>
      </c>
      <c r="E35" s="728"/>
      <c r="F35" s="722" t="s">
        <v>258</v>
      </c>
    </row>
    <row r="36" spans="1:7" ht="51" x14ac:dyDescent="0.2">
      <c r="A36" s="66" t="s">
        <v>581</v>
      </c>
      <c r="B36" s="79" t="s">
        <v>151</v>
      </c>
      <c r="C36" s="722"/>
      <c r="D36" s="742">
        <v>10</v>
      </c>
      <c r="E36" s="728">
        <v>10</v>
      </c>
      <c r="F36" s="722" t="s">
        <v>258</v>
      </c>
    </row>
    <row r="37" spans="1:7" ht="25.5" x14ac:dyDescent="0.2">
      <c r="A37" s="66" t="s">
        <v>582</v>
      </c>
      <c r="B37" s="79" t="s">
        <v>535</v>
      </c>
      <c r="C37" s="722"/>
      <c r="D37" s="744">
        <f t="shared" si="0"/>
        <v>0</v>
      </c>
      <c r="E37" s="722"/>
      <c r="F37" s="722" t="s">
        <v>258</v>
      </c>
    </row>
    <row r="38" spans="1:7" ht="51" x14ac:dyDescent="0.2">
      <c r="A38" s="66" t="s">
        <v>583</v>
      </c>
      <c r="B38" s="79" t="s">
        <v>152</v>
      </c>
      <c r="C38" s="722"/>
      <c r="D38" s="742">
        <f t="shared" si="0"/>
        <v>0</v>
      </c>
      <c r="E38" s="603"/>
      <c r="F38" s="722" t="s">
        <v>258</v>
      </c>
    </row>
    <row r="39" spans="1:7" ht="63.75" x14ac:dyDescent="0.2">
      <c r="A39" s="66" t="s">
        <v>584</v>
      </c>
      <c r="B39" s="79" t="s">
        <v>153</v>
      </c>
      <c r="C39" s="722"/>
      <c r="D39" s="744">
        <f t="shared" si="0"/>
        <v>0</v>
      </c>
      <c r="E39" s="722"/>
      <c r="F39" s="722" t="s">
        <v>258</v>
      </c>
    </row>
    <row r="40" spans="1:7" ht="38.25" x14ac:dyDescent="0.2">
      <c r="A40" s="66" t="s">
        <v>585</v>
      </c>
      <c r="B40" s="79" t="s">
        <v>154</v>
      </c>
      <c r="C40" s="722"/>
      <c r="D40" s="744">
        <f t="shared" si="0"/>
        <v>0</v>
      </c>
      <c r="E40" s="722"/>
      <c r="F40" s="722" t="s">
        <v>258</v>
      </c>
    </row>
    <row r="41" spans="1:7" ht="25.5" x14ac:dyDescent="0.2">
      <c r="A41" s="66" t="s">
        <v>586</v>
      </c>
      <c r="B41" s="79" t="s">
        <v>155</v>
      </c>
      <c r="C41" s="722"/>
      <c r="D41" s="742">
        <f t="shared" si="0"/>
        <v>0</v>
      </c>
      <c r="E41" s="728"/>
      <c r="F41" s="722" t="s">
        <v>258</v>
      </c>
    </row>
    <row r="42" spans="1:7" ht="25.5" x14ac:dyDescent="0.2">
      <c r="A42" s="66" t="s">
        <v>587</v>
      </c>
      <c r="B42" s="79" t="s">
        <v>156</v>
      </c>
      <c r="C42" s="722"/>
      <c r="D42" s="744">
        <f t="shared" si="0"/>
        <v>0</v>
      </c>
      <c r="E42" s="722"/>
      <c r="F42" s="722" t="s">
        <v>258</v>
      </c>
    </row>
    <row r="43" spans="1:7" ht="51" x14ac:dyDescent="0.2">
      <c r="A43" s="66" t="s">
        <v>588</v>
      </c>
      <c r="B43" s="79" t="s">
        <v>157</v>
      </c>
      <c r="C43" s="722"/>
      <c r="D43" s="742">
        <f t="shared" si="0"/>
        <v>0</v>
      </c>
      <c r="E43" s="728">
        <v>0</v>
      </c>
      <c r="F43" s="722" t="s">
        <v>258</v>
      </c>
    </row>
    <row r="44" spans="1:7" ht="25.5" x14ac:dyDescent="0.2">
      <c r="A44" s="66" t="s">
        <v>795</v>
      </c>
      <c r="B44" s="79" t="s">
        <v>158</v>
      </c>
      <c r="C44" s="722"/>
      <c r="D44" s="742">
        <f t="shared" si="0"/>
        <v>0</v>
      </c>
      <c r="E44" s="728"/>
      <c r="F44" s="722" t="s">
        <v>258</v>
      </c>
    </row>
    <row r="45" spans="1:7" x14ac:dyDescent="0.2">
      <c r="A45" s="308" t="s">
        <v>956</v>
      </c>
      <c r="B45" s="79" t="s">
        <v>957</v>
      </c>
      <c r="C45" s="722"/>
      <c r="D45" s="743"/>
      <c r="E45" s="729"/>
      <c r="F45" s="730"/>
    </row>
    <row r="46" spans="1:7" ht="38.25" x14ac:dyDescent="0.2">
      <c r="A46" s="308" t="s">
        <v>958</v>
      </c>
      <c r="B46" s="79" t="s">
        <v>959</v>
      </c>
      <c r="C46" s="722"/>
      <c r="D46" s="743">
        <f>E46</f>
        <v>0</v>
      </c>
      <c r="E46" s="729"/>
      <c r="F46" s="730"/>
    </row>
    <row r="47" spans="1:7" ht="25.5" x14ac:dyDescent="0.2">
      <c r="A47" s="308" t="s">
        <v>960</v>
      </c>
      <c r="B47" s="79" t="s">
        <v>961</v>
      </c>
      <c r="C47" s="722"/>
      <c r="D47" s="743">
        <f>E47</f>
        <v>0</v>
      </c>
      <c r="E47" s="729"/>
      <c r="F47" s="730"/>
    </row>
    <row r="48" spans="1:7" ht="38.25" x14ac:dyDescent="0.2">
      <c r="A48" s="308" t="s">
        <v>963</v>
      </c>
      <c r="B48" s="79" t="s">
        <v>962</v>
      </c>
      <c r="C48" s="722"/>
      <c r="D48" s="743"/>
      <c r="E48" s="729"/>
      <c r="F48" s="730"/>
    </row>
    <row r="49" spans="1:6" x14ac:dyDescent="0.2">
      <c r="A49" s="308" t="s">
        <v>589</v>
      </c>
      <c r="B49" s="79" t="s">
        <v>964</v>
      </c>
      <c r="C49" s="722"/>
      <c r="D49" s="743"/>
      <c r="E49" s="729"/>
      <c r="F49" s="730"/>
    </row>
    <row r="50" spans="1:6" s="61" customFormat="1" ht="38.25" x14ac:dyDescent="0.2">
      <c r="A50" s="59" t="s">
        <v>589</v>
      </c>
      <c r="B50" s="64" t="s">
        <v>536</v>
      </c>
      <c r="C50" s="727">
        <v>7146</v>
      </c>
      <c r="D50" s="753">
        <f t="shared" si="0"/>
        <v>0</v>
      </c>
      <c r="E50" s="753">
        <f>E52</f>
        <v>0</v>
      </c>
      <c r="F50" s="756" t="s">
        <v>258</v>
      </c>
    </row>
    <row r="51" spans="1:6" x14ac:dyDescent="0.2">
      <c r="A51" s="57"/>
      <c r="B51" s="65" t="s">
        <v>523</v>
      </c>
      <c r="C51" s="314"/>
      <c r="D51" s="754"/>
      <c r="E51" s="754"/>
      <c r="F51" s="758"/>
    </row>
    <row r="52" spans="1:6" x14ac:dyDescent="0.2">
      <c r="A52" s="69" t="s">
        <v>590</v>
      </c>
      <c r="B52" s="70" t="s">
        <v>537</v>
      </c>
      <c r="C52" s="730"/>
      <c r="D52" s="761">
        <f>E52</f>
        <v>0</v>
      </c>
      <c r="E52" s="761">
        <f>E55+E56</f>
        <v>0</v>
      </c>
      <c r="F52" s="764" t="s">
        <v>258</v>
      </c>
    </row>
    <row r="53" spans="1:6" x14ac:dyDescent="0.2">
      <c r="A53" s="71"/>
      <c r="B53" s="72" t="s">
        <v>591</v>
      </c>
      <c r="C53" s="725"/>
      <c r="D53" s="762"/>
      <c r="E53" s="762"/>
      <c r="F53" s="765"/>
    </row>
    <row r="54" spans="1:6" x14ac:dyDescent="0.2">
      <c r="A54" s="73"/>
      <c r="B54" s="74" t="s">
        <v>523</v>
      </c>
      <c r="C54" s="726"/>
      <c r="D54" s="763"/>
      <c r="E54" s="763"/>
      <c r="F54" s="766"/>
    </row>
    <row r="55" spans="1:6" ht="76.5" x14ac:dyDescent="0.2">
      <c r="A55" s="73" t="s">
        <v>592</v>
      </c>
      <c r="B55" s="76" t="s">
        <v>538</v>
      </c>
      <c r="C55" s="731"/>
      <c r="D55" s="742">
        <f>E55</f>
        <v>0</v>
      </c>
      <c r="E55" s="732"/>
      <c r="F55" s="731" t="s">
        <v>258</v>
      </c>
    </row>
    <row r="56" spans="1:6" ht="76.5" x14ac:dyDescent="0.2">
      <c r="A56" s="54" t="s">
        <v>593</v>
      </c>
      <c r="B56" s="79" t="s">
        <v>539</v>
      </c>
      <c r="C56" s="722"/>
      <c r="D56" s="742">
        <f>E56</f>
        <v>0</v>
      </c>
      <c r="E56" s="603"/>
      <c r="F56" s="722" t="s">
        <v>258</v>
      </c>
    </row>
    <row r="57" spans="1:6" s="61" customFormat="1" x14ac:dyDescent="0.2">
      <c r="A57" s="59" t="s">
        <v>594</v>
      </c>
      <c r="B57" s="64" t="s">
        <v>540</v>
      </c>
      <c r="C57" s="724">
        <v>7161</v>
      </c>
      <c r="D57" s="767">
        <f>E57</f>
        <v>0</v>
      </c>
      <c r="E57" s="767">
        <f>E60+E65</f>
        <v>0</v>
      </c>
      <c r="F57" s="756" t="s">
        <v>258</v>
      </c>
    </row>
    <row r="58" spans="1:6" x14ac:dyDescent="0.2">
      <c r="A58" s="71"/>
      <c r="B58" s="72" t="s">
        <v>338</v>
      </c>
      <c r="C58" s="725"/>
      <c r="D58" s="768"/>
      <c r="E58" s="768"/>
      <c r="F58" s="757"/>
    </row>
    <row r="59" spans="1:6" x14ac:dyDescent="0.2">
      <c r="A59" s="57"/>
      <c r="B59" s="65" t="s">
        <v>523</v>
      </c>
      <c r="C59" s="726"/>
      <c r="D59" s="769"/>
      <c r="E59" s="769"/>
      <c r="F59" s="758"/>
    </row>
    <row r="60" spans="1:6" ht="38.25" x14ac:dyDescent="0.2">
      <c r="A60" s="69" t="s">
        <v>595</v>
      </c>
      <c r="B60" s="70" t="s">
        <v>459</v>
      </c>
      <c r="D60" s="770">
        <f>E60</f>
        <v>0</v>
      </c>
      <c r="E60" s="770">
        <f>E62+E63+E64</f>
        <v>0</v>
      </c>
      <c r="F60" s="764" t="s">
        <v>258</v>
      </c>
    </row>
    <row r="61" spans="1:6" x14ac:dyDescent="0.2">
      <c r="A61" s="73"/>
      <c r="B61" s="74" t="s">
        <v>804</v>
      </c>
      <c r="C61" s="314"/>
      <c r="D61" s="771"/>
      <c r="E61" s="771"/>
      <c r="F61" s="766"/>
    </row>
    <row r="62" spans="1:6" ht="16.5" customHeight="1" x14ac:dyDescent="0.2">
      <c r="A62" s="80" t="s">
        <v>596</v>
      </c>
      <c r="B62" s="79" t="s">
        <v>541</v>
      </c>
      <c r="C62" s="722"/>
      <c r="D62" s="744">
        <f>E62</f>
        <v>0</v>
      </c>
      <c r="E62" s="722"/>
      <c r="F62" s="722" t="s">
        <v>258</v>
      </c>
    </row>
    <row r="63" spans="1:6" ht="15.75" customHeight="1" x14ac:dyDescent="0.2">
      <c r="A63" s="80" t="s">
        <v>597</v>
      </c>
      <c r="B63" s="79" t="s">
        <v>542</v>
      </c>
      <c r="C63" s="722"/>
      <c r="D63" s="744">
        <f>E63</f>
        <v>0</v>
      </c>
      <c r="E63" s="722"/>
      <c r="F63" s="722" t="s">
        <v>258</v>
      </c>
    </row>
    <row r="64" spans="1:6" ht="25.5" x14ac:dyDescent="0.2">
      <c r="A64" s="80" t="s">
        <v>598</v>
      </c>
      <c r="B64" s="79" t="s">
        <v>159</v>
      </c>
      <c r="C64" s="722"/>
      <c r="D64" s="744">
        <f>E64</f>
        <v>0</v>
      </c>
      <c r="E64" s="722"/>
      <c r="F64" s="722" t="s">
        <v>258</v>
      </c>
    </row>
    <row r="65" spans="1:7" ht="66.75" customHeight="1" x14ac:dyDescent="0.15">
      <c r="A65" s="80" t="s">
        <v>337</v>
      </c>
      <c r="B65" s="67" t="s">
        <v>684</v>
      </c>
      <c r="C65" s="722"/>
      <c r="D65" s="744">
        <f>E65</f>
        <v>0</v>
      </c>
      <c r="E65" s="722"/>
      <c r="F65" s="722" t="s">
        <v>258</v>
      </c>
      <c r="G65" s="81"/>
    </row>
    <row r="66" spans="1:7" s="61" customFormat="1" ht="18" customHeight="1" x14ac:dyDescent="0.2">
      <c r="A66" s="59" t="s">
        <v>251</v>
      </c>
      <c r="B66" s="64" t="s">
        <v>543</v>
      </c>
      <c r="C66" s="724">
        <v>7300</v>
      </c>
      <c r="D66" s="753">
        <f>E66+F66</f>
        <v>50000</v>
      </c>
      <c r="E66" s="753">
        <f>E69+E75+E81</f>
        <v>50000</v>
      </c>
      <c r="F66" s="767">
        <f>F72+F78+F93</f>
        <v>0</v>
      </c>
    </row>
    <row r="67" spans="1:7" ht="25.5" x14ac:dyDescent="0.2">
      <c r="A67" s="57"/>
      <c r="B67" s="65" t="s">
        <v>599</v>
      </c>
      <c r="C67" s="314"/>
      <c r="D67" s="754"/>
      <c r="E67" s="754"/>
      <c r="F67" s="768"/>
    </row>
    <row r="68" spans="1:7" x14ac:dyDescent="0.2">
      <c r="A68" s="57"/>
      <c r="B68" s="65" t="s">
        <v>523</v>
      </c>
      <c r="C68" s="726"/>
      <c r="D68" s="755"/>
      <c r="E68" s="755"/>
      <c r="F68" s="769"/>
    </row>
    <row r="69" spans="1:7" s="61" customFormat="1" ht="25.5" x14ac:dyDescent="0.2">
      <c r="A69" s="59" t="s">
        <v>50</v>
      </c>
      <c r="B69" s="64" t="s">
        <v>544</v>
      </c>
      <c r="C69" s="727">
        <v>7311</v>
      </c>
      <c r="D69" s="753">
        <f>E69</f>
        <v>0</v>
      </c>
      <c r="E69" s="753">
        <f>E71</f>
        <v>0</v>
      </c>
      <c r="F69" s="756" t="s">
        <v>258</v>
      </c>
    </row>
    <row r="70" spans="1:7" x14ac:dyDescent="0.2">
      <c r="A70" s="57"/>
      <c r="B70" s="82" t="s">
        <v>523</v>
      </c>
      <c r="C70" s="314"/>
      <c r="D70" s="754"/>
      <c r="E70" s="754"/>
      <c r="F70" s="758"/>
    </row>
    <row r="71" spans="1:7" ht="51" x14ac:dyDescent="0.2">
      <c r="A71" s="66" t="s">
        <v>600</v>
      </c>
      <c r="B71" s="70" t="s">
        <v>786</v>
      </c>
      <c r="C71" s="733"/>
      <c r="D71" s="742">
        <f>E71</f>
        <v>0</v>
      </c>
      <c r="E71" s="603"/>
      <c r="F71" s="722" t="s">
        <v>258</v>
      </c>
    </row>
    <row r="72" spans="1:7" s="61" customFormat="1" ht="25.5" x14ac:dyDescent="0.2">
      <c r="A72" s="83" t="s">
        <v>51</v>
      </c>
      <c r="B72" s="64" t="s">
        <v>545</v>
      </c>
      <c r="C72" s="734">
        <v>7312</v>
      </c>
      <c r="D72" s="767">
        <f>F72</f>
        <v>0</v>
      </c>
      <c r="E72" s="756" t="s">
        <v>258</v>
      </c>
      <c r="F72" s="767">
        <f>F74</f>
        <v>0</v>
      </c>
    </row>
    <row r="73" spans="1:7" s="61" customFormat="1" x14ac:dyDescent="0.2">
      <c r="A73" s="84"/>
      <c r="B73" s="82" t="s">
        <v>523</v>
      </c>
      <c r="C73" s="735"/>
      <c r="D73" s="768"/>
      <c r="E73" s="758"/>
      <c r="F73" s="768"/>
    </row>
    <row r="74" spans="1:7" ht="51" x14ac:dyDescent="0.2">
      <c r="A74" s="54" t="s">
        <v>52</v>
      </c>
      <c r="B74" s="70" t="s">
        <v>787</v>
      </c>
      <c r="C74" s="733"/>
      <c r="D74" s="744">
        <f>F74</f>
        <v>0</v>
      </c>
      <c r="E74" s="722" t="s">
        <v>258</v>
      </c>
      <c r="F74" s="722"/>
    </row>
    <row r="75" spans="1:7" s="61" customFormat="1" ht="38.25" x14ac:dyDescent="0.2">
      <c r="A75" s="83" t="s">
        <v>601</v>
      </c>
      <c r="B75" s="64" t="s">
        <v>546</v>
      </c>
      <c r="C75" s="734">
        <v>7321</v>
      </c>
      <c r="D75" s="770">
        <f>E75</f>
        <v>0</v>
      </c>
      <c r="E75" s="770">
        <f>E77</f>
        <v>0</v>
      </c>
      <c r="F75" s="756" t="s">
        <v>258</v>
      </c>
    </row>
    <row r="76" spans="1:7" s="61" customFormat="1" x14ac:dyDescent="0.2">
      <c r="A76" s="84"/>
      <c r="B76" s="82" t="s">
        <v>523</v>
      </c>
      <c r="C76" s="735"/>
      <c r="D76" s="771"/>
      <c r="E76" s="771"/>
      <c r="F76" s="758"/>
    </row>
    <row r="77" spans="1:7" ht="51" x14ac:dyDescent="0.2">
      <c r="A77" s="66" t="s">
        <v>602</v>
      </c>
      <c r="B77" s="70" t="s">
        <v>547</v>
      </c>
      <c r="C77" s="733"/>
      <c r="D77" s="744">
        <f>E77</f>
        <v>0</v>
      </c>
      <c r="E77" s="744"/>
      <c r="F77" s="722" t="s">
        <v>258</v>
      </c>
    </row>
    <row r="78" spans="1:7" s="61" customFormat="1" ht="38.25" x14ac:dyDescent="0.2">
      <c r="A78" s="83" t="s">
        <v>603</v>
      </c>
      <c r="B78" s="64" t="s">
        <v>549</v>
      </c>
      <c r="C78" s="734">
        <v>7322</v>
      </c>
      <c r="D78" s="770">
        <f>F78</f>
        <v>0</v>
      </c>
      <c r="E78" s="756" t="s">
        <v>258</v>
      </c>
      <c r="F78" s="770">
        <f>F80</f>
        <v>0</v>
      </c>
    </row>
    <row r="79" spans="1:7" s="61" customFormat="1" x14ac:dyDescent="0.2">
      <c r="A79" s="84"/>
      <c r="B79" s="82" t="s">
        <v>523</v>
      </c>
      <c r="C79" s="735"/>
      <c r="D79" s="771"/>
      <c r="E79" s="758"/>
      <c r="F79" s="771"/>
    </row>
    <row r="80" spans="1:7" ht="51" x14ac:dyDescent="0.2">
      <c r="A80" s="66" t="s">
        <v>604</v>
      </c>
      <c r="B80" s="70" t="s">
        <v>550</v>
      </c>
      <c r="C80" s="733"/>
      <c r="D80" s="744">
        <f>F80</f>
        <v>0</v>
      </c>
      <c r="E80" s="722" t="s">
        <v>258</v>
      </c>
      <c r="F80" s="744"/>
    </row>
    <row r="81" spans="1:7" s="61" customFormat="1" ht="25.5" x14ac:dyDescent="0.2">
      <c r="A81" s="59" t="s">
        <v>605</v>
      </c>
      <c r="B81" s="64" t="s">
        <v>552</v>
      </c>
      <c r="C81" s="724">
        <v>7331</v>
      </c>
      <c r="D81" s="761">
        <f>E81</f>
        <v>50000</v>
      </c>
      <c r="E81" s="761">
        <v>50000</v>
      </c>
      <c r="F81" s="756" t="s">
        <v>258</v>
      </c>
    </row>
    <row r="82" spans="1:7" x14ac:dyDescent="0.2">
      <c r="A82" s="57"/>
      <c r="B82" s="65" t="s">
        <v>785</v>
      </c>
      <c r="C82" s="314"/>
      <c r="D82" s="762"/>
      <c r="E82" s="762"/>
      <c r="F82" s="757"/>
    </row>
    <row r="83" spans="1:7" x14ac:dyDescent="0.2">
      <c r="A83" s="57"/>
      <c r="B83" s="65" t="s">
        <v>804</v>
      </c>
      <c r="C83" s="726"/>
      <c r="D83" s="763"/>
      <c r="E83" s="763"/>
      <c r="F83" s="758"/>
      <c r="G83" s="314"/>
    </row>
    <row r="84" spans="1:7" ht="25.5" x14ac:dyDescent="0.2">
      <c r="A84" s="69" t="s">
        <v>606</v>
      </c>
      <c r="B84" s="70" t="s">
        <v>553</v>
      </c>
      <c r="D84" s="742" t="str">
        <f>E84</f>
        <v>50 000.0</v>
      </c>
      <c r="E84" s="742" t="s">
        <v>970</v>
      </c>
      <c r="F84" s="730" t="s">
        <v>258</v>
      </c>
      <c r="G84" s="315"/>
    </row>
    <row r="85" spans="1:7" x14ac:dyDescent="0.2">
      <c r="A85" s="69" t="s">
        <v>607</v>
      </c>
      <c r="B85" s="70" t="s">
        <v>160</v>
      </c>
      <c r="C85" s="736"/>
      <c r="D85" s="761">
        <f>E85</f>
        <v>0</v>
      </c>
      <c r="E85" s="761">
        <f>E87+E88</f>
        <v>0</v>
      </c>
      <c r="F85" s="764" t="s">
        <v>258</v>
      </c>
      <c r="G85" s="315"/>
    </row>
    <row r="86" spans="1:7" x14ac:dyDescent="0.2">
      <c r="A86" s="73"/>
      <c r="B86" s="76" t="s">
        <v>523</v>
      </c>
      <c r="C86" s="737"/>
      <c r="D86" s="763"/>
      <c r="E86" s="763"/>
      <c r="F86" s="766"/>
      <c r="G86" s="315"/>
    </row>
    <row r="87" spans="1:7" ht="51" x14ac:dyDescent="0.2">
      <c r="A87" s="66" t="s">
        <v>608</v>
      </c>
      <c r="B87" s="77" t="s">
        <v>554</v>
      </c>
      <c r="C87" s="722"/>
      <c r="D87" s="744">
        <f>E87</f>
        <v>0</v>
      </c>
      <c r="E87" s="722"/>
      <c r="F87" s="722" t="s">
        <v>258</v>
      </c>
      <c r="G87" s="315"/>
    </row>
    <row r="88" spans="1:7" x14ac:dyDescent="0.2">
      <c r="A88" s="66" t="s">
        <v>609</v>
      </c>
      <c r="B88" s="77" t="s">
        <v>788</v>
      </c>
      <c r="C88" s="722"/>
      <c r="D88" s="742">
        <f>E88</f>
        <v>0</v>
      </c>
      <c r="E88" s="722"/>
      <c r="F88" s="722" t="s">
        <v>258</v>
      </c>
      <c r="G88" s="316"/>
    </row>
    <row r="89" spans="1:7" ht="25.5" x14ac:dyDescent="0.2">
      <c r="A89" s="66" t="s">
        <v>610</v>
      </c>
      <c r="B89" s="70" t="s">
        <v>161</v>
      </c>
      <c r="C89" s="733"/>
      <c r="D89" s="603">
        <f>E89</f>
        <v>0</v>
      </c>
      <c r="E89" s="603"/>
      <c r="F89" s="722" t="s">
        <v>258</v>
      </c>
    </row>
    <row r="90" spans="1:7" ht="37.5" customHeight="1" x14ac:dyDescent="0.2">
      <c r="A90" s="69" t="s">
        <v>611</v>
      </c>
      <c r="B90" s="70" t="s">
        <v>953</v>
      </c>
      <c r="C90" s="736"/>
      <c r="D90" s="770">
        <f>E90</f>
        <v>0</v>
      </c>
      <c r="E90" s="770">
        <f>E92</f>
        <v>0</v>
      </c>
      <c r="F90" s="764" t="s">
        <v>258</v>
      </c>
    </row>
    <row r="91" spans="1:7" ht="0.75" hidden="1" customHeight="1" x14ac:dyDescent="0.2">
      <c r="A91" s="85"/>
      <c r="B91" s="82"/>
      <c r="C91" s="726"/>
      <c r="D91" s="771"/>
      <c r="E91" s="771"/>
      <c r="F91" s="766"/>
    </row>
    <row r="92" spans="1:7" ht="0.75" hidden="1" customHeight="1" x14ac:dyDescent="0.2">
      <c r="A92" s="66"/>
      <c r="B92" s="77"/>
      <c r="C92" s="733"/>
      <c r="D92" s="744">
        <f>E92</f>
        <v>0</v>
      </c>
      <c r="E92" s="722"/>
      <c r="F92" s="722" t="s">
        <v>258</v>
      </c>
    </row>
    <row r="93" spans="1:7" s="61" customFormat="1" ht="38.25" x14ac:dyDescent="0.2">
      <c r="A93" s="59" t="s">
        <v>612</v>
      </c>
      <c r="B93" s="64" t="s">
        <v>555</v>
      </c>
      <c r="C93" s="738">
        <v>7332</v>
      </c>
      <c r="D93" s="767">
        <f>F93</f>
        <v>0</v>
      </c>
      <c r="E93" s="756" t="s">
        <v>258</v>
      </c>
      <c r="F93" s="767">
        <f>F96+F97</f>
        <v>0</v>
      </c>
    </row>
    <row r="94" spans="1:7" x14ac:dyDescent="0.2">
      <c r="A94" s="57"/>
      <c r="B94" s="65" t="s">
        <v>789</v>
      </c>
      <c r="C94" s="739"/>
      <c r="D94" s="768"/>
      <c r="E94" s="757"/>
      <c r="F94" s="768"/>
    </row>
    <row r="95" spans="1:7" x14ac:dyDescent="0.2">
      <c r="A95" s="57"/>
      <c r="B95" s="82" t="s">
        <v>523</v>
      </c>
      <c r="C95" s="739"/>
      <c r="D95" s="769"/>
      <c r="E95" s="758"/>
      <c r="F95" s="769"/>
    </row>
    <row r="96" spans="1:7" ht="38.25" x14ac:dyDescent="0.2">
      <c r="A96" s="66" t="s">
        <v>613</v>
      </c>
      <c r="B96" s="70" t="s">
        <v>556</v>
      </c>
      <c r="C96" s="733"/>
      <c r="D96" s="744">
        <f>F96</f>
        <v>0</v>
      </c>
      <c r="E96" s="722" t="s">
        <v>258</v>
      </c>
      <c r="F96" s="722"/>
    </row>
    <row r="97" spans="1:6" ht="25.5" x14ac:dyDescent="0.2">
      <c r="A97" s="69" t="s">
        <v>614</v>
      </c>
      <c r="B97" s="70" t="s">
        <v>954</v>
      </c>
      <c r="C97" s="736"/>
      <c r="D97" s="770">
        <f>F97</f>
        <v>0</v>
      </c>
      <c r="E97" s="764" t="s">
        <v>258</v>
      </c>
      <c r="F97" s="770">
        <f>F99</f>
        <v>0</v>
      </c>
    </row>
    <row r="98" spans="1:6" x14ac:dyDescent="0.2">
      <c r="A98" s="57"/>
      <c r="B98" s="65"/>
      <c r="C98" s="726"/>
      <c r="D98" s="771"/>
      <c r="E98" s="766"/>
      <c r="F98" s="771"/>
    </row>
    <row r="99" spans="1:6" hidden="1" x14ac:dyDescent="0.2">
      <c r="A99" s="66"/>
      <c r="B99" s="77"/>
      <c r="C99" s="733"/>
      <c r="D99" s="744">
        <f>F99</f>
        <v>0</v>
      </c>
      <c r="E99" s="722" t="s">
        <v>258</v>
      </c>
      <c r="F99" s="722"/>
    </row>
    <row r="100" spans="1:6" s="61" customFormat="1" x14ac:dyDescent="0.2">
      <c r="A100" s="59" t="s">
        <v>252</v>
      </c>
      <c r="B100" s="64" t="s">
        <v>557</v>
      </c>
      <c r="C100" s="724">
        <v>7400</v>
      </c>
      <c r="D100" s="753">
        <f>E100+F100-F146</f>
        <v>640</v>
      </c>
      <c r="E100" s="753">
        <f>E106+E109+E116+E121+E127+E132+E142</f>
        <v>640</v>
      </c>
      <c r="F100" s="753">
        <f>F142</f>
        <v>18158</v>
      </c>
    </row>
    <row r="101" spans="1:6" ht="25.5" x14ac:dyDescent="0.2">
      <c r="A101" s="57"/>
      <c r="B101" s="65" t="s">
        <v>955</v>
      </c>
      <c r="C101" s="314"/>
      <c r="D101" s="754"/>
      <c r="E101" s="754"/>
      <c r="F101" s="754"/>
    </row>
    <row r="102" spans="1:6" x14ac:dyDescent="0.2">
      <c r="A102" s="57"/>
      <c r="B102" s="65" t="s">
        <v>523</v>
      </c>
      <c r="C102" s="726"/>
      <c r="D102" s="755"/>
      <c r="E102" s="755"/>
      <c r="F102" s="755"/>
    </row>
    <row r="103" spans="1:6" s="61" customFormat="1" x14ac:dyDescent="0.2">
      <c r="A103" s="59" t="s">
        <v>56</v>
      </c>
      <c r="B103" s="64" t="s">
        <v>558</v>
      </c>
      <c r="C103" s="727">
        <v>7411</v>
      </c>
      <c r="D103" s="767">
        <f>F103</f>
        <v>0</v>
      </c>
      <c r="E103" s="756" t="s">
        <v>258</v>
      </c>
      <c r="F103" s="767">
        <f>F105</f>
        <v>0</v>
      </c>
    </row>
    <row r="104" spans="1:6" x14ac:dyDescent="0.2">
      <c r="A104" s="57"/>
      <c r="B104" s="65" t="s">
        <v>523</v>
      </c>
      <c r="C104" s="314"/>
      <c r="D104" s="769"/>
      <c r="E104" s="758"/>
      <c r="F104" s="769"/>
    </row>
    <row r="105" spans="1:6" ht="38.25" x14ac:dyDescent="0.2">
      <c r="A105" s="66" t="s">
        <v>615</v>
      </c>
      <c r="B105" s="67" t="s">
        <v>454</v>
      </c>
      <c r="C105" s="733"/>
      <c r="D105" s="744">
        <f>F105</f>
        <v>0</v>
      </c>
      <c r="E105" s="722" t="s">
        <v>258</v>
      </c>
      <c r="F105" s="744"/>
    </row>
    <row r="106" spans="1:6" s="61" customFormat="1" x14ac:dyDescent="0.2">
      <c r="A106" s="59" t="s">
        <v>616</v>
      </c>
      <c r="B106" s="64" t="s">
        <v>559</v>
      </c>
      <c r="C106" s="727">
        <v>7412</v>
      </c>
      <c r="D106" s="767">
        <f>E106</f>
        <v>0</v>
      </c>
      <c r="E106" s="767">
        <f>E108</f>
        <v>0</v>
      </c>
      <c r="F106" s="756" t="s">
        <v>258</v>
      </c>
    </row>
    <row r="107" spans="1:6" x14ac:dyDescent="0.2">
      <c r="A107" s="57"/>
      <c r="B107" s="65" t="s">
        <v>523</v>
      </c>
      <c r="C107" s="314"/>
      <c r="D107" s="769"/>
      <c r="E107" s="769"/>
      <c r="F107" s="758"/>
    </row>
    <row r="108" spans="1:6" ht="38.25" x14ac:dyDescent="0.2">
      <c r="A108" s="66" t="s">
        <v>617</v>
      </c>
      <c r="B108" s="70" t="s">
        <v>69</v>
      </c>
      <c r="C108" s="733"/>
      <c r="D108" s="744">
        <f>E108</f>
        <v>0</v>
      </c>
      <c r="E108" s="744"/>
      <c r="F108" s="722" t="s">
        <v>258</v>
      </c>
    </row>
    <row r="109" spans="1:6" s="61" customFormat="1" x14ac:dyDescent="0.2">
      <c r="A109" s="59" t="s">
        <v>618</v>
      </c>
      <c r="B109" s="64" t="s">
        <v>560</v>
      </c>
      <c r="C109" s="727">
        <v>7415</v>
      </c>
      <c r="D109" s="753">
        <f>E109</f>
        <v>630</v>
      </c>
      <c r="E109" s="753">
        <f>E112+E113+E114+E115</f>
        <v>630</v>
      </c>
      <c r="F109" s="756" t="s">
        <v>258</v>
      </c>
    </row>
    <row r="110" spans="1:6" x14ac:dyDescent="0.2">
      <c r="A110" s="57"/>
      <c r="B110" s="65" t="s">
        <v>619</v>
      </c>
      <c r="C110" s="314"/>
      <c r="D110" s="754"/>
      <c r="E110" s="754"/>
      <c r="F110" s="757"/>
    </row>
    <row r="111" spans="1:6" x14ac:dyDescent="0.2">
      <c r="A111" s="57"/>
      <c r="B111" s="65" t="s">
        <v>523</v>
      </c>
      <c r="C111" s="314"/>
      <c r="D111" s="755"/>
      <c r="E111" s="755"/>
      <c r="F111" s="758"/>
    </row>
    <row r="112" spans="1:6" ht="25.5" x14ac:dyDescent="0.2">
      <c r="A112" s="66" t="s">
        <v>620</v>
      </c>
      <c r="B112" s="70" t="s">
        <v>790</v>
      </c>
      <c r="C112" s="733"/>
      <c r="D112" s="742">
        <f>E112</f>
        <v>630</v>
      </c>
      <c r="E112" s="742">
        <v>630</v>
      </c>
      <c r="F112" s="722" t="s">
        <v>258</v>
      </c>
    </row>
    <row r="113" spans="1:7" ht="38.25" x14ac:dyDescent="0.2">
      <c r="A113" s="66" t="s">
        <v>621</v>
      </c>
      <c r="B113" s="70" t="s">
        <v>791</v>
      </c>
      <c r="C113" s="733"/>
      <c r="D113" s="744">
        <f>E113</f>
        <v>0</v>
      </c>
      <c r="E113" s="744"/>
      <c r="F113" s="722" t="s">
        <v>258</v>
      </c>
    </row>
    <row r="114" spans="1:7" ht="51" x14ac:dyDescent="0.2">
      <c r="A114" s="66" t="s">
        <v>622</v>
      </c>
      <c r="B114" s="70" t="s">
        <v>561</v>
      </c>
      <c r="C114" s="733"/>
      <c r="D114" s="744">
        <f>E114</f>
        <v>0</v>
      </c>
      <c r="E114" s="744"/>
      <c r="F114" s="722" t="s">
        <v>258</v>
      </c>
    </row>
    <row r="115" spans="1:7" x14ac:dyDescent="0.2">
      <c r="A115" s="54" t="s">
        <v>456</v>
      </c>
      <c r="B115" s="70" t="s">
        <v>562</v>
      </c>
      <c r="C115" s="733"/>
      <c r="D115" s="742">
        <f>E115</f>
        <v>0</v>
      </c>
      <c r="E115" s="742"/>
      <c r="F115" s="722" t="s">
        <v>258</v>
      </c>
    </row>
    <row r="116" spans="1:7" s="61" customFormat="1" ht="25.5" x14ac:dyDescent="0.2">
      <c r="A116" s="59" t="s">
        <v>457</v>
      </c>
      <c r="B116" s="64" t="s">
        <v>563</v>
      </c>
      <c r="C116" s="727">
        <v>7421</v>
      </c>
      <c r="D116" s="753">
        <f>E116</f>
        <v>0</v>
      </c>
      <c r="E116" s="753">
        <f>SUM(E119:E120)</f>
        <v>0</v>
      </c>
      <c r="F116" s="756" t="s">
        <v>258</v>
      </c>
    </row>
    <row r="117" spans="1:7" x14ac:dyDescent="0.2">
      <c r="A117" s="57"/>
      <c r="B117" s="65" t="s">
        <v>163</v>
      </c>
      <c r="C117" s="314"/>
      <c r="D117" s="754"/>
      <c r="E117" s="754"/>
      <c r="F117" s="757"/>
    </row>
    <row r="118" spans="1:7" x14ac:dyDescent="0.2">
      <c r="A118" s="57"/>
      <c r="B118" s="65" t="s">
        <v>523</v>
      </c>
      <c r="C118" s="314"/>
      <c r="D118" s="755"/>
      <c r="E118" s="755"/>
      <c r="F118" s="758"/>
    </row>
    <row r="119" spans="1:7" ht="76.5" x14ac:dyDescent="0.2">
      <c r="A119" s="66" t="s">
        <v>458</v>
      </c>
      <c r="B119" s="67" t="s">
        <v>792</v>
      </c>
      <c r="C119" s="733"/>
      <c r="D119" s="744">
        <f>E119</f>
        <v>0</v>
      </c>
      <c r="E119" s="722"/>
      <c r="F119" s="722" t="s">
        <v>258</v>
      </c>
    </row>
    <row r="120" spans="1:7" s="61" customFormat="1" ht="51" x14ac:dyDescent="0.2">
      <c r="A120" s="66" t="s">
        <v>162</v>
      </c>
      <c r="B120" s="70" t="s">
        <v>793</v>
      </c>
      <c r="C120" s="722"/>
      <c r="D120" s="742">
        <f>E120</f>
        <v>0</v>
      </c>
      <c r="E120" s="728"/>
      <c r="F120" s="722" t="s">
        <v>258</v>
      </c>
    </row>
    <row r="121" spans="1:7" s="61" customFormat="1" x14ac:dyDescent="0.2">
      <c r="A121" s="59" t="s">
        <v>623</v>
      </c>
      <c r="B121" s="64" t="s">
        <v>564</v>
      </c>
      <c r="C121" s="727">
        <v>7422</v>
      </c>
      <c r="D121" s="753">
        <f>E121</f>
        <v>0</v>
      </c>
      <c r="E121" s="753">
        <f>E124+E125+E126</f>
        <v>0</v>
      </c>
      <c r="F121" s="756" t="s">
        <v>258</v>
      </c>
    </row>
    <row r="122" spans="1:7" x14ac:dyDescent="0.2">
      <c r="A122" s="57"/>
      <c r="B122" s="65" t="s">
        <v>164</v>
      </c>
      <c r="C122" s="314"/>
      <c r="D122" s="754"/>
      <c r="E122" s="754"/>
      <c r="F122" s="757"/>
    </row>
    <row r="123" spans="1:7" x14ac:dyDescent="0.2">
      <c r="A123" s="57"/>
      <c r="B123" s="65" t="s">
        <v>523</v>
      </c>
      <c r="C123" s="314"/>
      <c r="D123" s="755"/>
      <c r="E123" s="755"/>
      <c r="F123" s="758"/>
    </row>
    <row r="124" spans="1:7" s="61" customFormat="1" x14ac:dyDescent="0.2">
      <c r="A124" s="66" t="s">
        <v>624</v>
      </c>
      <c r="B124" s="70" t="s">
        <v>565</v>
      </c>
      <c r="C124" s="404"/>
      <c r="D124" s="742">
        <f>E124</f>
        <v>0</v>
      </c>
      <c r="E124" s="742"/>
      <c r="F124" s="722" t="s">
        <v>258</v>
      </c>
      <c r="G124" s="337"/>
    </row>
    <row r="125" spans="1:7" ht="25.5" x14ac:dyDescent="0.2">
      <c r="A125" s="66" t="s">
        <v>625</v>
      </c>
      <c r="B125" s="70" t="s">
        <v>566</v>
      </c>
      <c r="C125" s="722"/>
      <c r="D125" s="742">
        <f>E125</f>
        <v>0</v>
      </c>
      <c r="E125" s="742">
        <v>0</v>
      </c>
      <c r="F125" s="722" t="s">
        <v>258</v>
      </c>
    </row>
    <row r="126" spans="1:7" ht="51" x14ac:dyDescent="0.2">
      <c r="A126" s="66" t="s">
        <v>626</v>
      </c>
      <c r="B126" s="70" t="s">
        <v>794</v>
      </c>
      <c r="C126" s="722"/>
      <c r="D126" s="744">
        <f>E126</f>
        <v>0</v>
      </c>
      <c r="E126" s="722"/>
      <c r="F126" s="722" t="s">
        <v>258</v>
      </c>
    </row>
    <row r="127" spans="1:7" s="61" customFormat="1" x14ac:dyDescent="0.2">
      <c r="A127" s="59" t="s">
        <v>627</v>
      </c>
      <c r="B127" s="64" t="s">
        <v>567</v>
      </c>
      <c r="C127" s="727">
        <v>7431</v>
      </c>
      <c r="D127" s="753">
        <f>E127</f>
        <v>0</v>
      </c>
      <c r="E127" s="753">
        <f>E130+E131</f>
        <v>0</v>
      </c>
      <c r="F127" s="756" t="s">
        <v>258</v>
      </c>
    </row>
    <row r="128" spans="1:7" x14ac:dyDescent="0.2">
      <c r="A128" s="57"/>
      <c r="B128" s="65" t="s">
        <v>628</v>
      </c>
      <c r="C128" s="314"/>
      <c r="D128" s="754"/>
      <c r="E128" s="754"/>
      <c r="F128" s="757"/>
    </row>
    <row r="129" spans="1:6" x14ac:dyDescent="0.2">
      <c r="A129" s="57"/>
      <c r="B129" s="65" t="s">
        <v>523</v>
      </c>
      <c r="C129" s="314"/>
      <c r="D129" s="755"/>
      <c r="E129" s="755"/>
      <c r="F129" s="758"/>
    </row>
    <row r="130" spans="1:6" ht="38.25" x14ac:dyDescent="0.2">
      <c r="A130" s="66" t="s">
        <v>629</v>
      </c>
      <c r="B130" s="70" t="s">
        <v>265</v>
      </c>
      <c r="C130" s="733"/>
      <c r="D130" s="742">
        <f>E130</f>
        <v>0</v>
      </c>
      <c r="E130" s="728">
        <v>0</v>
      </c>
      <c r="F130" s="722" t="s">
        <v>258</v>
      </c>
    </row>
    <row r="131" spans="1:6" s="61" customFormat="1" ht="38.25" x14ac:dyDescent="0.2">
      <c r="A131" s="66" t="s">
        <v>630</v>
      </c>
      <c r="B131" s="70" t="s">
        <v>165</v>
      </c>
      <c r="C131" s="733"/>
      <c r="D131" s="744">
        <f>E131</f>
        <v>0</v>
      </c>
      <c r="E131" s="722"/>
      <c r="F131" s="722" t="s">
        <v>258</v>
      </c>
    </row>
    <row r="132" spans="1:6" s="61" customFormat="1" x14ac:dyDescent="0.2">
      <c r="A132" s="59" t="s">
        <v>631</v>
      </c>
      <c r="B132" s="64" t="s">
        <v>166</v>
      </c>
      <c r="C132" s="727">
        <v>7441</v>
      </c>
      <c r="D132" s="767">
        <f>E132</f>
        <v>0</v>
      </c>
      <c r="E132" s="767">
        <f>E135+E136</f>
        <v>0</v>
      </c>
      <c r="F132" s="756" t="s">
        <v>258</v>
      </c>
    </row>
    <row r="133" spans="1:6" x14ac:dyDescent="0.2">
      <c r="A133" s="57"/>
      <c r="B133" s="65" t="s">
        <v>632</v>
      </c>
      <c r="C133" s="314"/>
      <c r="D133" s="768"/>
      <c r="E133" s="768"/>
      <c r="F133" s="757"/>
    </row>
    <row r="134" spans="1:6" x14ac:dyDescent="0.2">
      <c r="A134" s="85"/>
      <c r="B134" s="65" t="s">
        <v>523</v>
      </c>
      <c r="C134" s="726"/>
      <c r="D134" s="769"/>
      <c r="E134" s="769"/>
      <c r="F134" s="758"/>
    </row>
    <row r="135" spans="1:6" s="61" customFormat="1" ht="89.25" x14ac:dyDescent="0.2">
      <c r="A135" s="57" t="s">
        <v>633</v>
      </c>
      <c r="B135" s="67" t="s">
        <v>67</v>
      </c>
      <c r="C135" s="733"/>
      <c r="D135" s="744">
        <f>E135</f>
        <v>0</v>
      </c>
      <c r="E135" s="744"/>
      <c r="F135" s="722" t="s">
        <v>258</v>
      </c>
    </row>
    <row r="136" spans="1:6" s="61" customFormat="1" ht="89.25" x14ac:dyDescent="0.2">
      <c r="A136" s="66" t="s">
        <v>463</v>
      </c>
      <c r="B136" s="67" t="s">
        <v>68</v>
      </c>
      <c r="C136" s="737"/>
      <c r="D136" s="744">
        <f>E136</f>
        <v>0</v>
      </c>
      <c r="E136" s="744"/>
      <c r="F136" s="722" t="s">
        <v>258</v>
      </c>
    </row>
    <row r="137" spans="1:6" s="61" customFormat="1" x14ac:dyDescent="0.2">
      <c r="A137" s="59" t="s">
        <v>634</v>
      </c>
      <c r="B137" s="64" t="s">
        <v>484</v>
      </c>
      <c r="C137" s="727">
        <v>7442</v>
      </c>
      <c r="D137" s="767">
        <f>F137</f>
        <v>0</v>
      </c>
      <c r="E137" s="756" t="s">
        <v>258</v>
      </c>
      <c r="F137" s="767">
        <f>F140+F141</f>
        <v>0</v>
      </c>
    </row>
    <row r="138" spans="1:6" x14ac:dyDescent="0.2">
      <c r="A138" s="57"/>
      <c r="B138" s="65" t="s">
        <v>167</v>
      </c>
      <c r="C138" s="314"/>
      <c r="D138" s="768"/>
      <c r="E138" s="757"/>
      <c r="F138" s="768"/>
    </row>
    <row r="139" spans="1:6" x14ac:dyDescent="0.2">
      <c r="A139" s="57"/>
      <c r="B139" s="65" t="s">
        <v>523</v>
      </c>
      <c r="C139" s="314"/>
      <c r="D139" s="769"/>
      <c r="E139" s="758"/>
      <c r="F139" s="769"/>
    </row>
    <row r="140" spans="1:6" ht="102" x14ac:dyDescent="0.2">
      <c r="A140" s="66" t="s">
        <v>635</v>
      </c>
      <c r="B140" s="67" t="s">
        <v>568</v>
      </c>
      <c r="C140" s="733"/>
      <c r="D140" s="744">
        <f>F140</f>
        <v>0</v>
      </c>
      <c r="E140" s="722" t="s">
        <v>258</v>
      </c>
      <c r="F140" s="722"/>
    </row>
    <row r="141" spans="1:6" s="61" customFormat="1" ht="89.25" x14ac:dyDescent="0.2">
      <c r="A141" s="66" t="s">
        <v>636</v>
      </c>
      <c r="B141" s="70" t="s">
        <v>569</v>
      </c>
      <c r="C141" s="733"/>
      <c r="D141" s="744">
        <f>F141</f>
        <v>0</v>
      </c>
      <c r="E141" s="722" t="s">
        <v>258</v>
      </c>
      <c r="F141" s="738"/>
    </row>
    <row r="142" spans="1:6" s="61" customFormat="1" x14ac:dyDescent="0.2">
      <c r="A142" s="69" t="s">
        <v>168</v>
      </c>
      <c r="B142" s="64" t="s">
        <v>264</v>
      </c>
      <c r="C142" s="724">
        <v>7451</v>
      </c>
      <c r="D142" s="753">
        <v>10</v>
      </c>
      <c r="E142" s="753">
        <v>10</v>
      </c>
      <c r="F142" s="753">
        <f>F146</f>
        <v>18158</v>
      </c>
    </row>
    <row r="143" spans="1:6" x14ac:dyDescent="0.2">
      <c r="A143" s="71"/>
      <c r="B143" s="65" t="s">
        <v>485</v>
      </c>
      <c r="C143" s="740"/>
      <c r="D143" s="754"/>
      <c r="E143" s="754"/>
      <c r="F143" s="754"/>
    </row>
    <row r="144" spans="1:6" x14ac:dyDescent="0.2">
      <c r="A144" s="73"/>
      <c r="B144" s="65" t="s">
        <v>523</v>
      </c>
      <c r="C144" s="735"/>
      <c r="D144" s="755"/>
      <c r="E144" s="755"/>
      <c r="F144" s="755"/>
    </row>
    <row r="145" spans="1:9" ht="25.5" x14ac:dyDescent="0.2">
      <c r="A145" s="66" t="s">
        <v>169</v>
      </c>
      <c r="B145" s="70" t="s">
        <v>570</v>
      </c>
      <c r="C145" s="733"/>
      <c r="D145" s="744" t="s">
        <v>248</v>
      </c>
      <c r="E145" s="722" t="s">
        <v>258</v>
      </c>
      <c r="F145" s="722"/>
    </row>
    <row r="146" spans="1:9" ht="25.5" x14ac:dyDescent="0.2">
      <c r="A146" s="66" t="s">
        <v>170</v>
      </c>
      <c r="B146" s="70" t="s">
        <v>797</v>
      </c>
      <c r="C146" s="733"/>
      <c r="D146" s="742" t="s">
        <v>248</v>
      </c>
      <c r="E146" s="722" t="s">
        <v>258</v>
      </c>
      <c r="F146" s="603">
        <v>18158</v>
      </c>
      <c r="H146" s="314"/>
      <c r="I146" s="336"/>
    </row>
    <row r="147" spans="1:9" ht="25.5" x14ac:dyDescent="0.2">
      <c r="A147" s="66" t="s">
        <v>171</v>
      </c>
      <c r="B147" s="67" t="s">
        <v>455</v>
      </c>
      <c r="C147" s="733"/>
      <c r="D147" s="742">
        <v>10</v>
      </c>
      <c r="E147" s="603">
        <v>10</v>
      </c>
      <c r="F147" s="722"/>
      <c r="H147" s="336"/>
    </row>
    <row r="148" spans="1:9" x14ac:dyDescent="0.2">
      <c r="A148" s="52"/>
      <c r="B148" s="52"/>
      <c r="C148" s="314"/>
      <c r="E148" s="741"/>
      <c r="F148" s="314"/>
    </row>
    <row r="149" spans="1:9" x14ac:dyDescent="0.2">
      <c r="A149" s="52"/>
      <c r="B149" s="52"/>
      <c r="C149" s="314"/>
      <c r="E149" s="314"/>
      <c r="F149" s="314"/>
    </row>
    <row r="150" spans="1:9" x14ac:dyDescent="0.2">
      <c r="A150" s="52"/>
      <c r="B150" s="52"/>
      <c r="C150" s="314"/>
      <c r="E150" s="314"/>
      <c r="F150" s="314"/>
    </row>
    <row r="151" spans="1:9" x14ac:dyDescent="0.2">
      <c r="B151" s="52"/>
      <c r="C151" s="314"/>
      <c r="E151" s="314"/>
      <c r="F151" s="314"/>
    </row>
    <row r="152" spans="1:9" x14ac:dyDescent="0.2">
      <c r="B152" s="52"/>
      <c r="C152" s="314"/>
      <c r="E152" s="314"/>
      <c r="F152" s="314"/>
    </row>
    <row r="153" spans="1:9" x14ac:dyDescent="0.2">
      <c r="B153" s="52"/>
      <c r="C153" s="314"/>
      <c r="E153" s="314"/>
      <c r="F153" s="314"/>
    </row>
    <row r="154" spans="1:9" x14ac:dyDescent="0.2">
      <c r="C154" s="314"/>
      <c r="E154" s="314"/>
      <c r="F154" s="314"/>
      <c r="G154" s="52" t="s">
        <v>130</v>
      </c>
    </row>
    <row r="155" spans="1:9" x14ac:dyDescent="0.2">
      <c r="C155" s="314"/>
      <c r="E155" s="314"/>
      <c r="F155" s="314"/>
    </row>
    <row r="156" spans="1:9" x14ac:dyDescent="0.2">
      <c r="C156" s="314"/>
      <c r="E156" s="314"/>
      <c r="F156" s="314"/>
    </row>
    <row r="157" spans="1:9" x14ac:dyDescent="0.2">
      <c r="C157" s="314"/>
      <c r="E157" s="314"/>
      <c r="F157" s="314"/>
    </row>
    <row r="158" spans="1:9" x14ac:dyDescent="0.2">
      <c r="C158" s="314"/>
      <c r="E158" s="314"/>
      <c r="F158" s="314"/>
    </row>
    <row r="159" spans="1:9" x14ac:dyDescent="0.2">
      <c r="C159" s="314"/>
      <c r="E159" s="314"/>
      <c r="F159" s="314"/>
    </row>
    <row r="160" spans="1:9" x14ac:dyDescent="0.2">
      <c r="C160" s="314"/>
      <c r="E160" s="314"/>
      <c r="F160" s="314"/>
    </row>
    <row r="161" spans="3:6" x14ac:dyDescent="0.2">
      <c r="C161" s="314"/>
      <c r="E161" s="314"/>
      <c r="F161" s="314"/>
    </row>
    <row r="162" spans="3:6" x14ac:dyDescent="0.2">
      <c r="C162" s="314"/>
      <c r="E162" s="314"/>
      <c r="F162" s="314"/>
    </row>
    <row r="163" spans="3:6" x14ac:dyDescent="0.2">
      <c r="C163" s="314"/>
      <c r="E163" s="314"/>
      <c r="F163" s="314"/>
    </row>
    <row r="164" spans="3:6" x14ac:dyDescent="0.2">
      <c r="C164" s="314"/>
      <c r="E164" s="314"/>
      <c r="F164" s="314"/>
    </row>
    <row r="165" spans="3:6" x14ac:dyDescent="0.2">
      <c r="C165" s="314"/>
      <c r="E165" s="314"/>
      <c r="F165" s="314"/>
    </row>
    <row r="166" spans="3:6" x14ac:dyDescent="0.2">
      <c r="C166" s="314"/>
      <c r="E166" s="314"/>
      <c r="F166" s="314"/>
    </row>
    <row r="167" spans="3:6" x14ac:dyDescent="0.2">
      <c r="C167" s="314"/>
      <c r="E167" s="314"/>
      <c r="F167" s="314"/>
    </row>
    <row r="168" spans="3:6" x14ac:dyDescent="0.2">
      <c r="C168" s="314"/>
      <c r="E168" s="314"/>
      <c r="F168" s="314"/>
    </row>
    <row r="169" spans="3:6" x14ac:dyDescent="0.2">
      <c r="C169" s="314"/>
      <c r="E169" s="314"/>
      <c r="F169" s="314"/>
    </row>
    <row r="170" spans="3:6" x14ac:dyDescent="0.2">
      <c r="C170" s="314"/>
      <c r="E170" s="314"/>
      <c r="F170" s="314"/>
    </row>
    <row r="171" spans="3:6" x14ac:dyDescent="0.2">
      <c r="C171" s="314"/>
      <c r="E171" s="314"/>
      <c r="F171" s="314"/>
    </row>
    <row r="172" spans="3:6" x14ac:dyDescent="0.2">
      <c r="C172" s="314"/>
      <c r="E172" s="314"/>
      <c r="F172" s="314"/>
    </row>
    <row r="173" spans="3:6" x14ac:dyDescent="0.2">
      <c r="C173" s="314"/>
      <c r="E173" s="314"/>
      <c r="F173" s="314"/>
    </row>
    <row r="174" spans="3:6" x14ac:dyDescent="0.2">
      <c r="C174" s="314"/>
      <c r="E174" s="314"/>
      <c r="F174" s="314"/>
    </row>
    <row r="175" spans="3:6" x14ac:dyDescent="0.2">
      <c r="C175" s="314"/>
      <c r="E175" s="314"/>
      <c r="F175" s="314"/>
    </row>
    <row r="176" spans="3:6" x14ac:dyDescent="0.2">
      <c r="C176" s="314"/>
      <c r="E176" s="314"/>
      <c r="F176" s="314"/>
    </row>
    <row r="177" spans="3:6" x14ac:dyDescent="0.2">
      <c r="C177" s="314"/>
      <c r="E177" s="314"/>
      <c r="F177" s="314"/>
    </row>
    <row r="178" spans="3:6" x14ac:dyDescent="0.2">
      <c r="C178" s="314"/>
      <c r="E178" s="314"/>
      <c r="F178" s="314"/>
    </row>
    <row r="179" spans="3:6" x14ac:dyDescent="0.2">
      <c r="C179" s="314"/>
      <c r="E179" s="314"/>
      <c r="F179" s="314"/>
    </row>
    <row r="180" spans="3:6" x14ac:dyDescent="0.2">
      <c r="C180" s="314"/>
      <c r="E180" s="314"/>
      <c r="F180" s="314"/>
    </row>
    <row r="181" spans="3:6" x14ac:dyDescent="0.2">
      <c r="C181" s="314"/>
      <c r="E181" s="314"/>
      <c r="F181" s="314"/>
    </row>
    <row r="182" spans="3:6" x14ac:dyDescent="0.2">
      <c r="C182" s="314"/>
      <c r="E182" s="314"/>
      <c r="F182" s="314"/>
    </row>
    <row r="183" spans="3:6" x14ac:dyDescent="0.2">
      <c r="C183" s="314"/>
      <c r="E183" s="314"/>
      <c r="F183" s="314"/>
    </row>
    <row r="184" spans="3:6" x14ac:dyDescent="0.2">
      <c r="C184" s="314"/>
      <c r="E184" s="314"/>
      <c r="F184" s="314"/>
    </row>
    <row r="185" spans="3:6" x14ac:dyDescent="0.2">
      <c r="C185" s="314"/>
      <c r="E185" s="314"/>
      <c r="F185" s="314"/>
    </row>
    <row r="186" spans="3:6" x14ac:dyDescent="0.2">
      <c r="C186" s="314"/>
      <c r="E186" s="314"/>
      <c r="F186" s="314"/>
    </row>
    <row r="187" spans="3:6" x14ac:dyDescent="0.2">
      <c r="C187" s="314"/>
      <c r="E187" s="314"/>
      <c r="F187" s="314"/>
    </row>
    <row r="188" spans="3:6" x14ac:dyDescent="0.2">
      <c r="C188" s="314"/>
      <c r="E188" s="314"/>
      <c r="F188" s="314"/>
    </row>
    <row r="189" spans="3:6" x14ac:dyDescent="0.2">
      <c r="C189" s="314"/>
      <c r="E189" s="314"/>
      <c r="F189" s="314"/>
    </row>
    <row r="190" spans="3:6" x14ac:dyDescent="0.2">
      <c r="C190" s="314"/>
      <c r="E190" s="314"/>
      <c r="F190" s="314"/>
    </row>
    <row r="191" spans="3:6" x14ac:dyDescent="0.2">
      <c r="C191" s="314"/>
      <c r="E191" s="314"/>
      <c r="F191" s="314"/>
    </row>
    <row r="192" spans="3:6" x14ac:dyDescent="0.2">
      <c r="C192" s="314"/>
      <c r="E192" s="314"/>
      <c r="F192" s="314"/>
    </row>
    <row r="193" spans="3:6" x14ac:dyDescent="0.2">
      <c r="C193" s="314"/>
      <c r="E193" s="314"/>
      <c r="F193" s="314"/>
    </row>
    <row r="194" spans="3:6" x14ac:dyDescent="0.2">
      <c r="C194" s="314"/>
      <c r="E194" s="314"/>
      <c r="F194" s="314"/>
    </row>
    <row r="195" spans="3:6" x14ac:dyDescent="0.2">
      <c r="C195" s="314"/>
      <c r="E195" s="314"/>
      <c r="F195" s="314"/>
    </row>
    <row r="196" spans="3:6" x14ac:dyDescent="0.2">
      <c r="C196" s="314"/>
      <c r="E196" s="314"/>
      <c r="F196" s="314"/>
    </row>
    <row r="197" spans="3:6" x14ac:dyDescent="0.2">
      <c r="C197" s="314"/>
      <c r="E197" s="314"/>
      <c r="F197" s="314"/>
    </row>
    <row r="198" spans="3:6" x14ac:dyDescent="0.2">
      <c r="C198" s="314"/>
      <c r="E198" s="314"/>
      <c r="F198" s="314"/>
    </row>
    <row r="199" spans="3:6" x14ac:dyDescent="0.2">
      <c r="C199" s="314"/>
      <c r="E199" s="314"/>
      <c r="F199" s="314"/>
    </row>
    <row r="200" spans="3:6" x14ac:dyDescent="0.2">
      <c r="C200" s="314"/>
      <c r="E200" s="314"/>
      <c r="F200" s="314"/>
    </row>
    <row r="201" spans="3:6" x14ac:dyDescent="0.2">
      <c r="C201" s="314"/>
      <c r="E201" s="314"/>
      <c r="F201" s="314"/>
    </row>
    <row r="202" spans="3:6" x14ac:dyDescent="0.2">
      <c r="C202" s="314"/>
      <c r="E202" s="314"/>
      <c r="F202" s="314"/>
    </row>
    <row r="203" spans="3:6" x14ac:dyDescent="0.2">
      <c r="C203" s="314"/>
      <c r="E203" s="314"/>
      <c r="F203" s="314"/>
    </row>
    <row r="204" spans="3:6" x14ac:dyDescent="0.2">
      <c r="C204" s="314"/>
      <c r="E204" s="314"/>
      <c r="F204" s="314"/>
    </row>
    <row r="205" spans="3:6" x14ac:dyDescent="0.2">
      <c r="C205" s="314"/>
      <c r="E205" s="314"/>
      <c r="F205" s="314"/>
    </row>
    <row r="206" spans="3:6" x14ac:dyDescent="0.2">
      <c r="C206" s="314"/>
      <c r="E206" s="314"/>
      <c r="F206" s="314"/>
    </row>
    <row r="207" spans="3:6" x14ac:dyDescent="0.2">
      <c r="C207" s="314"/>
      <c r="E207" s="314"/>
      <c r="F207" s="314"/>
    </row>
    <row r="208" spans="3:6" x14ac:dyDescent="0.2">
      <c r="C208" s="314"/>
      <c r="E208" s="314"/>
      <c r="F208" s="314"/>
    </row>
    <row r="209" spans="3:6" x14ac:dyDescent="0.2">
      <c r="C209" s="314"/>
      <c r="E209" s="314"/>
      <c r="F209" s="314"/>
    </row>
    <row r="210" spans="3:6" x14ac:dyDescent="0.2">
      <c r="C210" s="314"/>
      <c r="E210" s="314"/>
      <c r="F210" s="314"/>
    </row>
    <row r="211" spans="3:6" x14ac:dyDescent="0.2">
      <c r="C211" s="314"/>
      <c r="E211" s="314"/>
      <c r="F211" s="314"/>
    </row>
    <row r="212" spans="3:6" x14ac:dyDescent="0.2">
      <c r="C212" s="314"/>
      <c r="E212" s="314"/>
      <c r="F212" s="314"/>
    </row>
    <row r="213" spans="3:6" x14ac:dyDescent="0.2">
      <c r="C213" s="314"/>
      <c r="E213" s="314"/>
      <c r="F213" s="314"/>
    </row>
    <row r="214" spans="3:6" x14ac:dyDescent="0.2">
      <c r="C214" s="314"/>
      <c r="E214" s="314"/>
      <c r="F214" s="314"/>
    </row>
    <row r="215" spans="3:6" x14ac:dyDescent="0.2">
      <c r="C215" s="314"/>
      <c r="E215" s="314"/>
      <c r="F215" s="314"/>
    </row>
    <row r="216" spans="3:6" x14ac:dyDescent="0.2">
      <c r="C216" s="314"/>
      <c r="E216" s="314"/>
      <c r="F216" s="314"/>
    </row>
    <row r="217" spans="3:6" x14ac:dyDescent="0.2">
      <c r="C217" s="314"/>
      <c r="E217" s="314"/>
      <c r="F217" s="314"/>
    </row>
    <row r="218" spans="3:6" x14ac:dyDescent="0.2">
      <c r="C218" s="314"/>
      <c r="E218" s="314"/>
      <c r="F218" s="314"/>
    </row>
    <row r="219" spans="3:6" x14ac:dyDescent="0.2">
      <c r="C219" s="314"/>
      <c r="E219" s="314"/>
      <c r="F219" s="314"/>
    </row>
    <row r="220" spans="3:6" x14ac:dyDescent="0.2">
      <c r="C220" s="314"/>
      <c r="E220" s="314"/>
      <c r="F220" s="314"/>
    </row>
    <row r="221" spans="3:6" x14ac:dyDescent="0.2">
      <c r="C221" s="314"/>
      <c r="E221" s="314"/>
      <c r="F221" s="314"/>
    </row>
    <row r="222" spans="3:6" x14ac:dyDescent="0.2">
      <c r="C222" s="314"/>
      <c r="E222" s="314"/>
      <c r="F222" s="314"/>
    </row>
    <row r="223" spans="3:6" x14ac:dyDescent="0.2">
      <c r="C223" s="314"/>
      <c r="E223" s="314"/>
      <c r="F223" s="314"/>
    </row>
    <row r="224" spans="3:6" x14ac:dyDescent="0.2">
      <c r="C224" s="314"/>
      <c r="E224" s="314"/>
      <c r="F224" s="314"/>
    </row>
    <row r="225" spans="3:6" x14ac:dyDescent="0.2">
      <c r="C225" s="314"/>
      <c r="E225" s="314"/>
      <c r="F225" s="314"/>
    </row>
    <row r="226" spans="3:6" x14ac:dyDescent="0.2">
      <c r="C226" s="314"/>
      <c r="E226" s="314"/>
      <c r="F226" s="314"/>
    </row>
    <row r="227" spans="3:6" x14ac:dyDescent="0.2">
      <c r="C227" s="314"/>
      <c r="E227" s="314"/>
      <c r="F227" s="314"/>
    </row>
    <row r="228" spans="3:6" x14ac:dyDescent="0.2">
      <c r="C228" s="314"/>
      <c r="E228" s="314"/>
      <c r="F228" s="314"/>
    </row>
    <row r="229" spans="3:6" x14ac:dyDescent="0.2">
      <c r="C229" s="314"/>
      <c r="E229" s="314"/>
      <c r="F229" s="314"/>
    </row>
    <row r="230" spans="3:6" x14ac:dyDescent="0.2">
      <c r="C230" s="314"/>
      <c r="E230" s="314"/>
      <c r="F230" s="314"/>
    </row>
    <row r="231" spans="3:6" x14ac:dyDescent="0.2">
      <c r="C231" s="314"/>
      <c r="E231" s="314"/>
      <c r="F231" s="314"/>
    </row>
    <row r="232" spans="3:6" x14ac:dyDescent="0.2">
      <c r="C232" s="314"/>
      <c r="E232" s="314"/>
      <c r="F232" s="314"/>
    </row>
    <row r="233" spans="3:6" x14ac:dyDescent="0.2">
      <c r="C233" s="314"/>
      <c r="E233" s="314"/>
      <c r="F233" s="314"/>
    </row>
    <row r="234" spans="3:6" x14ac:dyDescent="0.2">
      <c r="C234" s="314"/>
      <c r="E234" s="314"/>
      <c r="F234" s="314"/>
    </row>
    <row r="235" spans="3:6" x14ac:dyDescent="0.2">
      <c r="C235" s="314"/>
      <c r="E235" s="314"/>
      <c r="F235" s="314"/>
    </row>
    <row r="236" spans="3:6" x14ac:dyDescent="0.2">
      <c r="C236" s="314"/>
      <c r="E236" s="314"/>
      <c r="F236" s="314"/>
    </row>
    <row r="237" spans="3:6" x14ac:dyDescent="0.2">
      <c r="C237" s="314"/>
      <c r="E237" s="314"/>
      <c r="F237" s="314"/>
    </row>
    <row r="238" spans="3:6" x14ac:dyDescent="0.2">
      <c r="C238" s="314"/>
      <c r="E238" s="314"/>
      <c r="F238" s="314"/>
    </row>
    <row r="239" spans="3:6" x14ac:dyDescent="0.2">
      <c r="C239" s="314"/>
      <c r="E239" s="314"/>
      <c r="F239" s="314"/>
    </row>
    <row r="240" spans="3:6" x14ac:dyDescent="0.2">
      <c r="C240" s="314"/>
      <c r="E240" s="314"/>
      <c r="F240" s="314"/>
    </row>
    <row r="241" spans="3:6" x14ac:dyDescent="0.2">
      <c r="C241" s="314"/>
      <c r="E241" s="314"/>
      <c r="F241" s="314"/>
    </row>
    <row r="242" spans="3:6" x14ac:dyDescent="0.2">
      <c r="C242" s="314"/>
      <c r="E242" s="314"/>
      <c r="F242" s="314"/>
    </row>
    <row r="243" spans="3:6" x14ac:dyDescent="0.2">
      <c r="C243" s="314"/>
      <c r="E243" s="314"/>
      <c r="F243" s="314"/>
    </row>
    <row r="244" spans="3:6" x14ac:dyDescent="0.2">
      <c r="C244" s="314"/>
      <c r="E244" s="314"/>
      <c r="F244" s="314"/>
    </row>
    <row r="245" spans="3:6" x14ac:dyDescent="0.2">
      <c r="C245" s="314"/>
      <c r="E245" s="314"/>
      <c r="F245" s="314"/>
    </row>
    <row r="246" spans="3:6" x14ac:dyDescent="0.2">
      <c r="C246" s="314"/>
      <c r="E246" s="314"/>
      <c r="F246" s="314"/>
    </row>
    <row r="247" spans="3:6" x14ac:dyDescent="0.2">
      <c r="C247" s="314"/>
      <c r="E247" s="314"/>
      <c r="F247" s="314"/>
    </row>
    <row r="248" spans="3:6" x14ac:dyDescent="0.2">
      <c r="C248" s="314"/>
      <c r="E248" s="314"/>
      <c r="F248" s="314"/>
    </row>
    <row r="249" spans="3:6" x14ac:dyDescent="0.2">
      <c r="C249" s="314"/>
      <c r="E249" s="314"/>
      <c r="F249" s="314"/>
    </row>
    <row r="250" spans="3:6" x14ac:dyDescent="0.2">
      <c r="C250" s="314"/>
      <c r="E250" s="314"/>
      <c r="F250" s="314"/>
    </row>
    <row r="251" spans="3:6" x14ac:dyDescent="0.2">
      <c r="C251" s="314"/>
      <c r="E251" s="314"/>
      <c r="F251" s="314"/>
    </row>
    <row r="252" spans="3:6" x14ac:dyDescent="0.2">
      <c r="C252" s="314"/>
      <c r="E252" s="314"/>
      <c r="F252" s="314"/>
    </row>
    <row r="253" spans="3:6" x14ac:dyDescent="0.2">
      <c r="C253" s="314"/>
      <c r="E253" s="314"/>
      <c r="F253" s="314"/>
    </row>
    <row r="254" spans="3:6" x14ac:dyDescent="0.2">
      <c r="C254" s="314"/>
      <c r="E254" s="314"/>
      <c r="F254" s="314"/>
    </row>
    <row r="255" spans="3:6" x14ac:dyDescent="0.2">
      <c r="C255" s="314"/>
      <c r="E255" s="314"/>
      <c r="F255" s="314"/>
    </row>
    <row r="256" spans="3:6" x14ac:dyDescent="0.2">
      <c r="C256" s="314"/>
      <c r="E256" s="314"/>
      <c r="F256" s="314"/>
    </row>
    <row r="257" spans="3:6" x14ac:dyDescent="0.2">
      <c r="C257" s="314"/>
      <c r="E257" s="314"/>
      <c r="F257" s="314"/>
    </row>
    <row r="258" spans="3:6" x14ac:dyDescent="0.2">
      <c r="C258" s="314"/>
      <c r="E258" s="314"/>
      <c r="F258" s="314"/>
    </row>
    <row r="259" spans="3:6" x14ac:dyDescent="0.2">
      <c r="C259" s="314"/>
      <c r="E259" s="314"/>
      <c r="F259" s="314"/>
    </row>
    <row r="260" spans="3:6" x14ac:dyDescent="0.2">
      <c r="C260" s="314"/>
      <c r="E260" s="314"/>
      <c r="F260" s="314"/>
    </row>
    <row r="261" spans="3:6" x14ac:dyDescent="0.2">
      <c r="C261" s="314"/>
      <c r="E261" s="314"/>
      <c r="F261" s="314"/>
    </row>
    <row r="262" spans="3:6" x14ac:dyDescent="0.2">
      <c r="C262" s="314"/>
      <c r="E262" s="314"/>
      <c r="F262" s="314"/>
    </row>
    <row r="263" spans="3:6" x14ac:dyDescent="0.2">
      <c r="C263" s="314"/>
      <c r="E263" s="314"/>
      <c r="F263" s="314"/>
    </row>
    <row r="264" spans="3:6" x14ac:dyDescent="0.2">
      <c r="C264" s="314"/>
      <c r="E264" s="314"/>
      <c r="F264" s="314"/>
    </row>
    <row r="265" spans="3:6" x14ac:dyDescent="0.2">
      <c r="C265" s="314"/>
      <c r="E265" s="314"/>
      <c r="F265" s="314"/>
    </row>
    <row r="266" spans="3:6" x14ac:dyDescent="0.2">
      <c r="C266" s="314"/>
      <c r="E266" s="314"/>
      <c r="F266" s="314"/>
    </row>
    <row r="267" spans="3:6" x14ac:dyDescent="0.2">
      <c r="C267" s="314"/>
      <c r="E267" s="314"/>
      <c r="F267" s="314"/>
    </row>
    <row r="268" spans="3:6" x14ac:dyDescent="0.2">
      <c r="C268" s="314"/>
      <c r="E268" s="314"/>
      <c r="F268" s="314"/>
    </row>
    <row r="269" spans="3:6" x14ac:dyDescent="0.2">
      <c r="C269" s="314"/>
      <c r="E269" s="314"/>
      <c r="F269" s="314"/>
    </row>
    <row r="270" spans="3:6" x14ac:dyDescent="0.2">
      <c r="C270" s="314"/>
      <c r="E270" s="314"/>
      <c r="F270" s="314"/>
    </row>
    <row r="271" spans="3:6" x14ac:dyDescent="0.2">
      <c r="C271" s="314"/>
      <c r="E271" s="314"/>
      <c r="F271" s="314"/>
    </row>
    <row r="272" spans="3:6" x14ac:dyDescent="0.2">
      <c r="C272" s="314"/>
      <c r="E272" s="314"/>
      <c r="F272" s="314"/>
    </row>
    <row r="273" spans="3:6" x14ac:dyDescent="0.2">
      <c r="C273" s="314"/>
      <c r="E273" s="314"/>
      <c r="F273" s="314"/>
    </row>
    <row r="274" spans="3:6" x14ac:dyDescent="0.2">
      <c r="C274" s="314"/>
      <c r="E274" s="314"/>
      <c r="F274" s="314"/>
    </row>
    <row r="275" spans="3:6" x14ac:dyDescent="0.2">
      <c r="C275" s="314"/>
      <c r="E275" s="314"/>
      <c r="F275" s="314"/>
    </row>
    <row r="276" spans="3:6" x14ac:dyDescent="0.2">
      <c r="C276" s="314"/>
      <c r="E276" s="314"/>
      <c r="F276" s="314"/>
    </row>
    <row r="277" spans="3:6" x14ac:dyDescent="0.2">
      <c r="C277" s="314"/>
      <c r="E277" s="314"/>
      <c r="F277" s="314"/>
    </row>
    <row r="278" spans="3:6" x14ac:dyDescent="0.2">
      <c r="C278" s="314"/>
      <c r="E278" s="314"/>
      <c r="F278" s="314"/>
    </row>
    <row r="279" spans="3:6" x14ac:dyDescent="0.2">
      <c r="C279" s="314"/>
      <c r="E279" s="314"/>
      <c r="F279" s="314"/>
    </row>
    <row r="280" spans="3:6" x14ac:dyDescent="0.2">
      <c r="C280" s="314"/>
      <c r="E280" s="314"/>
      <c r="F280" s="314"/>
    </row>
    <row r="281" spans="3:6" x14ac:dyDescent="0.2">
      <c r="C281" s="314"/>
      <c r="E281" s="314"/>
      <c r="F281" s="314"/>
    </row>
    <row r="282" spans="3:6" x14ac:dyDescent="0.2">
      <c r="C282" s="314"/>
      <c r="E282" s="314"/>
      <c r="F282" s="314"/>
    </row>
    <row r="283" spans="3:6" x14ac:dyDescent="0.2">
      <c r="C283" s="314"/>
      <c r="E283" s="314"/>
      <c r="F283" s="314"/>
    </row>
    <row r="284" spans="3:6" x14ac:dyDescent="0.2">
      <c r="C284" s="314"/>
      <c r="E284" s="314"/>
      <c r="F284" s="314"/>
    </row>
    <row r="285" spans="3:6" x14ac:dyDescent="0.2">
      <c r="C285" s="314"/>
      <c r="E285" s="314"/>
      <c r="F285" s="314"/>
    </row>
    <row r="286" spans="3:6" x14ac:dyDescent="0.2">
      <c r="C286" s="314"/>
      <c r="E286" s="314"/>
      <c r="F286" s="314"/>
    </row>
    <row r="287" spans="3:6" x14ac:dyDescent="0.2">
      <c r="C287" s="314"/>
      <c r="E287" s="314"/>
      <c r="F287" s="314"/>
    </row>
    <row r="288" spans="3:6" x14ac:dyDescent="0.2">
      <c r="C288" s="314"/>
      <c r="E288" s="314"/>
      <c r="F288" s="314"/>
    </row>
    <row r="289" spans="3:6" x14ac:dyDescent="0.2">
      <c r="C289" s="314"/>
      <c r="E289" s="314"/>
      <c r="F289" s="314"/>
    </row>
    <row r="290" spans="3:6" x14ac:dyDescent="0.2">
      <c r="C290" s="314"/>
      <c r="E290" s="314"/>
      <c r="F290" s="314"/>
    </row>
    <row r="291" spans="3:6" x14ac:dyDescent="0.2">
      <c r="C291" s="314"/>
      <c r="E291" s="314"/>
      <c r="F291" s="314"/>
    </row>
    <row r="292" spans="3:6" x14ac:dyDescent="0.2">
      <c r="C292" s="314"/>
      <c r="E292" s="314"/>
      <c r="F292" s="314"/>
    </row>
    <row r="293" spans="3:6" x14ac:dyDescent="0.2">
      <c r="C293" s="314"/>
      <c r="E293" s="314"/>
      <c r="F293" s="314"/>
    </row>
    <row r="294" spans="3:6" x14ac:dyDescent="0.2">
      <c r="C294" s="314"/>
      <c r="E294" s="314"/>
      <c r="F294" s="314"/>
    </row>
    <row r="295" spans="3:6" x14ac:dyDescent="0.2">
      <c r="C295" s="314"/>
      <c r="E295" s="314"/>
      <c r="F295" s="314"/>
    </row>
    <row r="296" spans="3:6" x14ac:dyDescent="0.2">
      <c r="C296" s="314"/>
      <c r="E296" s="314"/>
      <c r="F296" s="314"/>
    </row>
    <row r="297" spans="3:6" x14ac:dyDescent="0.2">
      <c r="C297" s="314"/>
      <c r="E297" s="314"/>
      <c r="F297" s="314"/>
    </row>
    <row r="298" spans="3:6" x14ac:dyDescent="0.2">
      <c r="C298" s="314"/>
      <c r="E298" s="314"/>
      <c r="F298" s="314"/>
    </row>
    <row r="299" spans="3:6" x14ac:dyDescent="0.2">
      <c r="C299" s="314"/>
      <c r="E299" s="314"/>
      <c r="F299" s="314"/>
    </row>
    <row r="300" spans="3:6" x14ac:dyDescent="0.2">
      <c r="C300" s="314"/>
      <c r="E300" s="314"/>
      <c r="F300" s="314"/>
    </row>
    <row r="301" spans="3:6" x14ac:dyDescent="0.2">
      <c r="C301" s="314"/>
      <c r="E301" s="314"/>
      <c r="F301" s="314"/>
    </row>
    <row r="302" spans="3:6" x14ac:dyDescent="0.2">
      <c r="C302" s="314"/>
      <c r="E302" s="314"/>
      <c r="F302" s="314"/>
    </row>
    <row r="303" spans="3:6" x14ac:dyDescent="0.2">
      <c r="C303" s="314"/>
      <c r="E303" s="314"/>
      <c r="F303" s="314"/>
    </row>
    <row r="304" spans="3:6" x14ac:dyDescent="0.2">
      <c r="C304" s="314"/>
      <c r="E304" s="314"/>
      <c r="F304" s="314"/>
    </row>
    <row r="305" spans="3:6" x14ac:dyDescent="0.2">
      <c r="C305" s="314"/>
      <c r="E305" s="314"/>
      <c r="F305" s="314"/>
    </row>
    <row r="306" spans="3:6" x14ac:dyDescent="0.2">
      <c r="C306" s="314"/>
      <c r="E306" s="314"/>
      <c r="F306" s="314"/>
    </row>
    <row r="307" spans="3:6" x14ac:dyDescent="0.2">
      <c r="C307" s="314"/>
      <c r="E307" s="314"/>
      <c r="F307" s="314"/>
    </row>
    <row r="308" spans="3:6" x14ac:dyDescent="0.2">
      <c r="C308" s="314"/>
      <c r="E308" s="314"/>
      <c r="F308" s="314"/>
    </row>
    <row r="309" spans="3:6" x14ac:dyDescent="0.2">
      <c r="C309" s="314"/>
      <c r="E309" s="314"/>
      <c r="F309" s="314"/>
    </row>
    <row r="310" spans="3:6" x14ac:dyDescent="0.2">
      <c r="C310" s="314"/>
      <c r="E310" s="314"/>
      <c r="F310" s="314"/>
    </row>
    <row r="311" spans="3:6" x14ac:dyDescent="0.2">
      <c r="C311" s="314"/>
      <c r="E311" s="314"/>
      <c r="F311" s="314"/>
    </row>
    <row r="312" spans="3:6" x14ac:dyDescent="0.2">
      <c r="C312" s="314"/>
      <c r="E312" s="314"/>
      <c r="F312" s="314"/>
    </row>
    <row r="313" spans="3:6" x14ac:dyDescent="0.2">
      <c r="C313" s="314"/>
      <c r="E313" s="314"/>
      <c r="F313" s="314"/>
    </row>
    <row r="314" spans="3:6" x14ac:dyDescent="0.2">
      <c r="C314" s="314"/>
      <c r="E314" s="314"/>
      <c r="F314" s="314"/>
    </row>
    <row r="315" spans="3:6" x14ac:dyDescent="0.2">
      <c r="C315" s="314"/>
      <c r="E315" s="314"/>
      <c r="F315" s="314"/>
    </row>
    <row r="316" spans="3:6" x14ac:dyDescent="0.2">
      <c r="C316" s="314"/>
      <c r="E316" s="314"/>
      <c r="F316" s="314"/>
    </row>
    <row r="317" spans="3:6" x14ac:dyDescent="0.2">
      <c r="C317" s="314"/>
      <c r="E317" s="314"/>
      <c r="F317" s="314"/>
    </row>
    <row r="318" spans="3:6" x14ac:dyDescent="0.2">
      <c r="C318" s="314"/>
      <c r="E318" s="314"/>
      <c r="F318" s="314"/>
    </row>
    <row r="319" spans="3:6" x14ac:dyDescent="0.2">
      <c r="C319" s="314"/>
      <c r="E319" s="314"/>
      <c r="F319" s="314"/>
    </row>
    <row r="320" spans="3:6" x14ac:dyDescent="0.2">
      <c r="C320" s="314"/>
      <c r="E320" s="314"/>
      <c r="F320" s="314"/>
    </row>
    <row r="321" spans="3:6" x14ac:dyDescent="0.2">
      <c r="C321" s="314"/>
      <c r="E321" s="314"/>
      <c r="F321" s="314"/>
    </row>
    <row r="322" spans="3:6" x14ac:dyDescent="0.2">
      <c r="C322" s="314"/>
      <c r="E322" s="314"/>
      <c r="F322" s="314"/>
    </row>
    <row r="323" spans="3:6" x14ac:dyDescent="0.2">
      <c r="C323" s="314"/>
      <c r="E323" s="314"/>
      <c r="F323" s="314"/>
    </row>
    <row r="324" spans="3:6" x14ac:dyDescent="0.2">
      <c r="C324" s="314"/>
      <c r="E324" s="314"/>
      <c r="F324" s="314"/>
    </row>
    <row r="325" spans="3:6" x14ac:dyDescent="0.2">
      <c r="C325" s="314"/>
      <c r="E325" s="314"/>
      <c r="F325" s="314"/>
    </row>
    <row r="326" spans="3:6" x14ac:dyDescent="0.2">
      <c r="C326" s="314"/>
      <c r="E326" s="314"/>
      <c r="F326" s="314"/>
    </row>
    <row r="327" spans="3:6" x14ac:dyDescent="0.2">
      <c r="C327" s="314"/>
      <c r="E327" s="314"/>
      <c r="F327" s="314"/>
    </row>
    <row r="328" spans="3:6" x14ac:dyDescent="0.2">
      <c r="C328" s="314"/>
      <c r="E328" s="314"/>
      <c r="F328" s="314"/>
    </row>
    <row r="329" spans="3:6" x14ac:dyDescent="0.2">
      <c r="C329" s="314"/>
      <c r="E329" s="314"/>
      <c r="F329" s="314"/>
    </row>
    <row r="330" spans="3:6" x14ac:dyDescent="0.2">
      <c r="C330" s="314"/>
      <c r="E330" s="314"/>
      <c r="F330" s="314"/>
    </row>
    <row r="331" spans="3:6" x14ac:dyDescent="0.2">
      <c r="C331" s="314"/>
      <c r="E331" s="314"/>
      <c r="F331" s="314"/>
    </row>
    <row r="332" spans="3:6" x14ac:dyDescent="0.2">
      <c r="C332" s="314"/>
      <c r="E332" s="314"/>
      <c r="F332" s="314"/>
    </row>
    <row r="333" spans="3:6" x14ac:dyDescent="0.2">
      <c r="C333" s="314"/>
      <c r="E333" s="314"/>
      <c r="F333" s="314"/>
    </row>
    <row r="334" spans="3:6" x14ac:dyDescent="0.2">
      <c r="C334" s="314"/>
      <c r="E334" s="314"/>
      <c r="F334" s="314"/>
    </row>
    <row r="335" spans="3:6" x14ac:dyDescent="0.2">
      <c r="C335" s="314"/>
      <c r="E335" s="314"/>
      <c r="F335" s="314"/>
    </row>
    <row r="336" spans="3:6" x14ac:dyDescent="0.2">
      <c r="C336" s="314"/>
      <c r="E336" s="314"/>
      <c r="F336" s="314"/>
    </row>
    <row r="337" spans="3:6" x14ac:dyDescent="0.2">
      <c r="C337" s="314"/>
      <c r="E337" s="314"/>
      <c r="F337" s="314"/>
    </row>
    <row r="338" spans="3:6" x14ac:dyDescent="0.2">
      <c r="C338" s="314"/>
      <c r="E338" s="314"/>
      <c r="F338" s="314"/>
    </row>
    <row r="339" spans="3:6" x14ac:dyDescent="0.2">
      <c r="C339" s="314"/>
      <c r="E339" s="314"/>
      <c r="F339" s="314"/>
    </row>
    <row r="340" spans="3:6" x14ac:dyDescent="0.2">
      <c r="C340" s="314"/>
      <c r="E340" s="314"/>
      <c r="F340" s="314"/>
    </row>
    <row r="341" spans="3:6" x14ac:dyDescent="0.2">
      <c r="C341" s="314"/>
      <c r="E341" s="314"/>
      <c r="F341" s="314"/>
    </row>
    <row r="342" spans="3:6" x14ac:dyDescent="0.2">
      <c r="C342" s="314"/>
      <c r="E342" s="314"/>
      <c r="F342" s="314"/>
    </row>
    <row r="343" spans="3:6" x14ac:dyDescent="0.2">
      <c r="C343" s="314"/>
      <c r="E343" s="314"/>
      <c r="F343" s="314"/>
    </row>
    <row r="344" spans="3:6" x14ac:dyDescent="0.2">
      <c r="C344" s="314"/>
      <c r="E344" s="314"/>
      <c r="F344" s="314"/>
    </row>
    <row r="345" spans="3:6" x14ac:dyDescent="0.2">
      <c r="C345" s="314"/>
      <c r="E345" s="314"/>
      <c r="F345" s="314"/>
    </row>
    <row r="346" spans="3:6" x14ac:dyDescent="0.2">
      <c r="C346" s="314"/>
      <c r="E346" s="314"/>
      <c r="F346" s="314"/>
    </row>
    <row r="347" spans="3:6" x14ac:dyDescent="0.2">
      <c r="C347" s="314"/>
      <c r="E347" s="314"/>
      <c r="F347" s="314"/>
    </row>
    <row r="348" spans="3:6" x14ac:dyDescent="0.2">
      <c r="C348" s="314"/>
      <c r="E348" s="314"/>
      <c r="F348" s="314"/>
    </row>
    <row r="349" spans="3:6" x14ac:dyDescent="0.2">
      <c r="C349" s="314"/>
      <c r="E349" s="314"/>
      <c r="F349" s="314"/>
    </row>
    <row r="350" spans="3:6" x14ac:dyDescent="0.2">
      <c r="C350" s="314"/>
      <c r="E350" s="314"/>
      <c r="F350" s="314"/>
    </row>
    <row r="351" spans="3:6" x14ac:dyDescent="0.2">
      <c r="C351" s="314"/>
      <c r="E351" s="314"/>
      <c r="F351" s="314"/>
    </row>
    <row r="352" spans="3:6" x14ac:dyDescent="0.2">
      <c r="C352" s="314"/>
      <c r="E352" s="314"/>
      <c r="F352" s="314"/>
    </row>
    <row r="353" spans="3:6" x14ac:dyDescent="0.2">
      <c r="C353" s="314"/>
      <c r="E353" s="314"/>
      <c r="F353" s="314"/>
    </row>
    <row r="354" spans="3:6" x14ac:dyDescent="0.2">
      <c r="C354" s="314"/>
      <c r="E354" s="314"/>
      <c r="F354" s="314"/>
    </row>
    <row r="355" spans="3:6" x14ac:dyDescent="0.2">
      <c r="C355" s="314"/>
      <c r="E355" s="314"/>
      <c r="F355" s="314"/>
    </row>
    <row r="356" spans="3:6" x14ac:dyDescent="0.2">
      <c r="C356" s="314"/>
      <c r="E356" s="314"/>
      <c r="F356" s="314"/>
    </row>
    <row r="357" spans="3:6" x14ac:dyDescent="0.2">
      <c r="C357" s="314"/>
      <c r="E357" s="314"/>
      <c r="F357" s="314"/>
    </row>
    <row r="358" spans="3:6" x14ac:dyDescent="0.2">
      <c r="C358" s="314"/>
      <c r="E358" s="314"/>
      <c r="F358" s="314"/>
    </row>
    <row r="359" spans="3:6" x14ac:dyDescent="0.2">
      <c r="C359" s="314"/>
      <c r="E359" s="314"/>
      <c r="F359" s="314"/>
    </row>
    <row r="360" spans="3:6" x14ac:dyDescent="0.2">
      <c r="C360" s="314"/>
      <c r="E360" s="314"/>
      <c r="F360" s="314"/>
    </row>
    <row r="361" spans="3:6" x14ac:dyDescent="0.2">
      <c r="C361" s="314"/>
      <c r="E361" s="314"/>
      <c r="F361" s="314"/>
    </row>
    <row r="362" spans="3:6" x14ac:dyDescent="0.2">
      <c r="C362" s="314"/>
      <c r="E362" s="314"/>
      <c r="F362" s="314"/>
    </row>
    <row r="363" spans="3:6" x14ac:dyDescent="0.2">
      <c r="C363" s="314"/>
      <c r="E363" s="314"/>
      <c r="F363" s="314"/>
    </row>
    <row r="364" spans="3:6" x14ac:dyDescent="0.2">
      <c r="C364" s="314"/>
      <c r="E364" s="314"/>
      <c r="F364" s="314"/>
    </row>
    <row r="365" spans="3:6" x14ac:dyDescent="0.2">
      <c r="C365" s="314"/>
      <c r="E365" s="314"/>
      <c r="F365" s="314"/>
    </row>
    <row r="366" spans="3:6" x14ac:dyDescent="0.2">
      <c r="C366" s="314"/>
      <c r="E366" s="314"/>
      <c r="F366" s="314"/>
    </row>
    <row r="367" spans="3:6" x14ac:dyDescent="0.2">
      <c r="C367" s="314"/>
      <c r="E367" s="314"/>
      <c r="F367" s="314"/>
    </row>
    <row r="368" spans="3:6" x14ac:dyDescent="0.2">
      <c r="C368" s="314"/>
      <c r="E368" s="314"/>
      <c r="F368" s="314"/>
    </row>
    <row r="369" spans="3:6" x14ac:dyDescent="0.2">
      <c r="C369" s="314"/>
      <c r="E369" s="314"/>
      <c r="F369" s="314"/>
    </row>
    <row r="370" spans="3:6" x14ac:dyDescent="0.2">
      <c r="C370" s="314"/>
      <c r="E370" s="314"/>
      <c r="F370" s="314"/>
    </row>
    <row r="371" spans="3:6" x14ac:dyDescent="0.2">
      <c r="C371" s="314"/>
      <c r="E371" s="314"/>
      <c r="F371" s="314"/>
    </row>
    <row r="372" spans="3:6" x14ac:dyDescent="0.2">
      <c r="C372" s="314"/>
      <c r="E372" s="314"/>
      <c r="F372" s="314"/>
    </row>
    <row r="373" spans="3:6" x14ac:dyDescent="0.2">
      <c r="C373" s="314"/>
      <c r="E373" s="314"/>
      <c r="F373" s="314"/>
    </row>
    <row r="374" spans="3:6" x14ac:dyDescent="0.2">
      <c r="C374" s="314"/>
      <c r="E374" s="314"/>
      <c r="F374" s="314"/>
    </row>
    <row r="375" spans="3:6" x14ac:dyDescent="0.2">
      <c r="C375" s="314"/>
      <c r="E375" s="314"/>
      <c r="F375" s="314"/>
    </row>
    <row r="376" spans="3:6" x14ac:dyDescent="0.2">
      <c r="C376" s="314"/>
      <c r="E376" s="314"/>
      <c r="F376" s="314"/>
    </row>
    <row r="377" spans="3:6" x14ac:dyDescent="0.2">
      <c r="C377" s="314"/>
      <c r="E377" s="314"/>
      <c r="F377" s="314"/>
    </row>
    <row r="378" spans="3:6" x14ac:dyDescent="0.2">
      <c r="C378" s="314"/>
      <c r="E378" s="314"/>
      <c r="F378" s="314"/>
    </row>
    <row r="379" spans="3:6" x14ac:dyDescent="0.2">
      <c r="C379" s="314"/>
      <c r="E379" s="314"/>
      <c r="F379" s="314"/>
    </row>
    <row r="380" spans="3:6" x14ac:dyDescent="0.2">
      <c r="C380" s="314"/>
      <c r="E380" s="314"/>
      <c r="F380" s="314"/>
    </row>
    <row r="381" spans="3:6" x14ac:dyDescent="0.2">
      <c r="C381" s="314"/>
      <c r="E381" s="314"/>
      <c r="F381" s="314"/>
    </row>
    <row r="382" spans="3:6" x14ac:dyDescent="0.2">
      <c r="C382" s="314"/>
      <c r="E382" s="314"/>
      <c r="F382" s="314"/>
    </row>
    <row r="383" spans="3:6" x14ac:dyDescent="0.2">
      <c r="C383" s="314"/>
      <c r="E383" s="314"/>
      <c r="F383" s="314"/>
    </row>
    <row r="384" spans="3:6" x14ac:dyDescent="0.2">
      <c r="C384" s="314"/>
      <c r="E384" s="314"/>
      <c r="F384" s="314"/>
    </row>
    <row r="385" spans="3:6" x14ac:dyDescent="0.2">
      <c r="C385" s="314"/>
      <c r="E385" s="314"/>
      <c r="F385" s="314"/>
    </row>
    <row r="386" spans="3:6" x14ac:dyDescent="0.2">
      <c r="C386" s="314"/>
      <c r="E386" s="314"/>
      <c r="F386" s="314"/>
    </row>
    <row r="387" spans="3:6" x14ac:dyDescent="0.2">
      <c r="C387" s="314"/>
      <c r="E387" s="314"/>
      <c r="F387" s="314"/>
    </row>
    <row r="388" spans="3:6" x14ac:dyDescent="0.2">
      <c r="C388" s="314"/>
      <c r="E388" s="314"/>
      <c r="F388" s="314"/>
    </row>
    <row r="389" spans="3:6" x14ac:dyDescent="0.2">
      <c r="C389" s="314"/>
      <c r="E389" s="314"/>
      <c r="F389" s="314"/>
    </row>
    <row r="390" spans="3:6" x14ac:dyDescent="0.2">
      <c r="C390" s="314"/>
      <c r="E390" s="314"/>
      <c r="F390" s="314"/>
    </row>
    <row r="391" spans="3:6" x14ac:dyDescent="0.2">
      <c r="C391" s="314"/>
      <c r="E391" s="314"/>
      <c r="F391" s="314"/>
    </row>
    <row r="392" spans="3:6" x14ac:dyDescent="0.2">
      <c r="C392" s="314"/>
      <c r="E392" s="314"/>
      <c r="F392" s="314"/>
    </row>
    <row r="393" spans="3:6" x14ac:dyDescent="0.2">
      <c r="C393" s="314"/>
      <c r="E393" s="314"/>
      <c r="F393" s="314"/>
    </row>
    <row r="394" spans="3:6" x14ac:dyDescent="0.2">
      <c r="C394" s="314"/>
      <c r="E394" s="314"/>
      <c r="F394" s="314"/>
    </row>
    <row r="395" spans="3:6" x14ac:dyDescent="0.2">
      <c r="C395" s="314"/>
      <c r="E395" s="314"/>
      <c r="F395" s="314"/>
    </row>
    <row r="396" spans="3:6" x14ac:dyDescent="0.2">
      <c r="C396" s="314"/>
      <c r="E396" s="314"/>
      <c r="F396" s="314"/>
    </row>
    <row r="397" spans="3:6" x14ac:dyDescent="0.2">
      <c r="C397" s="314"/>
      <c r="E397" s="314"/>
      <c r="F397" s="314"/>
    </row>
    <row r="398" spans="3:6" x14ac:dyDescent="0.2">
      <c r="C398" s="314"/>
      <c r="E398" s="314"/>
      <c r="F398" s="314"/>
    </row>
    <row r="399" spans="3:6" x14ac:dyDescent="0.2">
      <c r="C399" s="314"/>
      <c r="E399" s="314"/>
      <c r="F399" s="314"/>
    </row>
    <row r="400" spans="3:6" x14ac:dyDescent="0.2">
      <c r="C400" s="314"/>
      <c r="E400" s="314"/>
      <c r="F400" s="314"/>
    </row>
    <row r="401" spans="3:6" x14ac:dyDescent="0.2">
      <c r="C401" s="314"/>
      <c r="E401" s="314"/>
      <c r="F401" s="314"/>
    </row>
    <row r="402" spans="3:6" x14ac:dyDescent="0.2">
      <c r="C402" s="314"/>
      <c r="E402" s="314"/>
      <c r="F402" s="314"/>
    </row>
    <row r="403" spans="3:6" x14ac:dyDescent="0.2">
      <c r="C403" s="314"/>
      <c r="E403" s="314"/>
      <c r="F403" s="314"/>
    </row>
    <row r="404" spans="3:6" x14ac:dyDescent="0.2">
      <c r="C404" s="314"/>
      <c r="E404" s="314"/>
      <c r="F404" s="314"/>
    </row>
    <row r="405" spans="3:6" x14ac:dyDescent="0.2">
      <c r="C405" s="314"/>
      <c r="E405" s="314"/>
      <c r="F405" s="314"/>
    </row>
    <row r="406" spans="3:6" x14ac:dyDescent="0.2">
      <c r="C406" s="314"/>
      <c r="E406" s="314"/>
      <c r="F406" s="314"/>
    </row>
    <row r="407" spans="3:6" x14ac:dyDescent="0.2">
      <c r="C407" s="314"/>
      <c r="E407" s="314"/>
      <c r="F407" s="314"/>
    </row>
    <row r="408" spans="3:6" x14ac:dyDescent="0.2">
      <c r="C408" s="314"/>
      <c r="E408" s="314"/>
      <c r="F408" s="314"/>
    </row>
    <row r="409" spans="3:6" x14ac:dyDescent="0.2">
      <c r="C409" s="314"/>
      <c r="E409" s="314"/>
      <c r="F409" s="314"/>
    </row>
    <row r="410" spans="3:6" x14ac:dyDescent="0.2">
      <c r="C410" s="314"/>
      <c r="E410" s="314"/>
      <c r="F410" s="314"/>
    </row>
    <row r="411" spans="3:6" x14ac:dyDescent="0.2">
      <c r="C411" s="314"/>
      <c r="E411" s="314"/>
      <c r="F411" s="314"/>
    </row>
    <row r="412" spans="3:6" x14ac:dyDescent="0.2">
      <c r="C412" s="314"/>
      <c r="E412" s="314"/>
      <c r="F412" s="314"/>
    </row>
    <row r="413" spans="3:6" x14ac:dyDescent="0.2">
      <c r="C413" s="314"/>
      <c r="E413" s="314"/>
      <c r="F413" s="314"/>
    </row>
    <row r="414" spans="3:6" x14ac:dyDescent="0.2">
      <c r="C414" s="314"/>
      <c r="E414" s="314"/>
      <c r="F414" s="314"/>
    </row>
    <row r="415" spans="3:6" x14ac:dyDescent="0.2">
      <c r="C415" s="314"/>
      <c r="E415" s="314"/>
      <c r="F415" s="314"/>
    </row>
    <row r="416" spans="3:6" x14ac:dyDescent="0.2">
      <c r="C416" s="314"/>
      <c r="E416" s="314"/>
      <c r="F416" s="314"/>
    </row>
    <row r="417" spans="3:6" x14ac:dyDescent="0.2">
      <c r="C417" s="314"/>
      <c r="E417" s="314"/>
      <c r="F417" s="314"/>
    </row>
    <row r="418" spans="3:6" x14ac:dyDescent="0.2">
      <c r="C418" s="314"/>
      <c r="E418" s="314"/>
      <c r="F418" s="314"/>
    </row>
    <row r="419" spans="3:6" x14ac:dyDescent="0.2">
      <c r="C419" s="314"/>
      <c r="E419" s="314"/>
      <c r="F419" s="314"/>
    </row>
    <row r="420" spans="3:6" x14ac:dyDescent="0.2">
      <c r="C420" s="314"/>
      <c r="E420" s="314"/>
      <c r="F420" s="314"/>
    </row>
    <row r="421" spans="3:6" x14ac:dyDescent="0.2">
      <c r="C421" s="314"/>
      <c r="E421" s="314"/>
      <c r="F421" s="314"/>
    </row>
    <row r="422" spans="3:6" x14ac:dyDescent="0.2">
      <c r="C422" s="314"/>
      <c r="E422" s="314"/>
      <c r="F422" s="314"/>
    </row>
    <row r="423" spans="3:6" x14ac:dyDescent="0.2">
      <c r="C423" s="314"/>
      <c r="E423" s="314"/>
      <c r="F423" s="314"/>
    </row>
    <row r="424" spans="3:6" x14ac:dyDescent="0.2">
      <c r="C424" s="314"/>
      <c r="E424" s="314"/>
      <c r="F424" s="314"/>
    </row>
    <row r="425" spans="3:6" x14ac:dyDescent="0.2">
      <c r="C425" s="314"/>
      <c r="E425" s="314"/>
      <c r="F425" s="314"/>
    </row>
    <row r="426" spans="3:6" x14ac:dyDescent="0.2">
      <c r="C426" s="314"/>
      <c r="E426" s="314"/>
      <c r="F426" s="314"/>
    </row>
    <row r="427" spans="3:6" x14ac:dyDescent="0.2">
      <c r="C427" s="314"/>
      <c r="E427" s="314"/>
      <c r="F427" s="314"/>
    </row>
    <row r="428" spans="3:6" x14ac:dyDescent="0.2">
      <c r="C428" s="314"/>
      <c r="E428" s="314"/>
      <c r="F428" s="314"/>
    </row>
    <row r="429" spans="3:6" x14ac:dyDescent="0.2">
      <c r="C429" s="314"/>
      <c r="E429" s="314"/>
      <c r="F429" s="314"/>
    </row>
    <row r="430" spans="3:6" x14ac:dyDescent="0.2">
      <c r="C430" s="314"/>
      <c r="E430" s="314"/>
      <c r="F430" s="314"/>
    </row>
    <row r="431" spans="3:6" x14ac:dyDescent="0.2">
      <c r="C431" s="314"/>
      <c r="E431" s="314"/>
      <c r="F431" s="314"/>
    </row>
    <row r="432" spans="3:6" x14ac:dyDescent="0.2">
      <c r="C432" s="314"/>
      <c r="E432" s="314"/>
      <c r="F432" s="314"/>
    </row>
    <row r="433" spans="3:6" x14ac:dyDescent="0.2">
      <c r="C433" s="314"/>
      <c r="E433" s="314"/>
      <c r="F433" s="314"/>
    </row>
    <row r="434" spans="3:6" x14ac:dyDescent="0.2">
      <c r="C434" s="314"/>
      <c r="E434" s="314"/>
      <c r="F434" s="314"/>
    </row>
    <row r="435" spans="3:6" x14ac:dyDescent="0.2">
      <c r="C435" s="314"/>
      <c r="E435" s="314"/>
      <c r="F435" s="314"/>
    </row>
    <row r="436" spans="3:6" x14ac:dyDescent="0.2">
      <c r="C436" s="314"/>
      <c r="E436" s="314"/>
      <c r="F436" s="314"/>
    </row>
    <row r="437" spans="3:6" x14ac:dyDescent="0.2">
      <c r="C437" s="314"/>
      <c r="E437" s="314"/>
      <c r="F437" s="314"/>
    </row>
    <row r="438" spans="3:6" x14ac:dyDescent="0.2">
      <c r="C438" s="314"/>
      <c r="E438" s="314"/>
      <c r="F438" s="314"/>
    </row>
    <row r="439" spans="3:6" x14ac:dyDescent="0.2">
      <c r="C439" s="314"/>
      <c r="E439" s="314"/>
      <c r="F439" s="314"/>
    </row>
    <row r="440" spans="3:6" x14ac:dyDescent="0.2">
      <c r="C440" s="314"/>
      <c r="E440" s="314"/>
      <c r="F440" s="314"/>
    </row>
    <row r="441" spans="3:6" x14ac:dyDescent="0.2">
      <c r="C441" s="314"/>
      <c r="E441" s="314"/>
      <c r="F441" s="314"/>
    </row>
    <row r="442" spans="3:6" x14ac:dyDescent="0.2">
      <c r="C442" s="314"/>
      <c r="E442" s="314"/>
      <c r="F442" s="314"/>
    </row>
    <row r="443" spans="3:6" x14ac:dyDescent="0.2">
      <c r="C443" s="314"/>
      <c r="E443" s="314"/>
      <c r="F443" s="314"/>
    </row>
    <row r="444" spans="3:6" x14ac:dyDescent="0.2">
      <c r="C444" s="314"/>
      <c r="E444" s="314"/>
      <c r="F444" s="314"/>
    </row>
    <row r="445" spans="3:6" x14ac:dyDescent="0.2">
      <c r="C445" s="314"/>
      <c r="E445" s="314"/>
      <c r="F445" s="314"/>
    </row>
    <row r="446" spans="3:6" x14ac:dyDescent="0.2">
      <c r="C446" s="314"/>
      <c r="E446" s="314"/>
      <c r="F446" s="314"/>
    </row>
    <row r="447" spans="3:6" x14ac:dyDescent="0.2">
      <c r="C447" s="314"/>
      <c r="E447" s="314"/>
      <c r="F447" s="314"/>
    </row>
    <row r="448" spans="3:6" x14ac:dyDescent="0.2">
      <c r="C448" s="314"/>
      <c r="E448" s="314"/>
      <c r="F448" s="314"/>
    </row>
    <row r="449" spans="3:6" x14ac:dyDescent="0.2">
      <c r="C449" s="314"/>
      <c r="E449" s="314"/>
      <c r="F449" s="314"/>
    </row>
    <row r="450" spans="3:6" x14ac:dyDescent="0.2">
      <c r="C450" s="314"/>
      <c r="E450" s="314"/>
      <c r="F450" s="314"/>
    </row>
    <row r="451" spans="3:6" x14ac:dyDescent="0.2">
      <c r="C451" s="314"/>
      <c r="E451" s="314"/>
      <c r="F451" s="314"/>
    </row>
    <row r="452" spans="3:6" x14ac:dyDescent="0.2">
      <c r="C452" s="314"/>
      <c r="E452" s="314"/>
      <c r="F452" s="314"/>
    </row>
    <row r="453" spans="3:6" x14ac:dyDescent="0.2">
      <c r="C453" s="314"/>
      <c r="E453" s="314"/>
      <c r="F453" s="314"/>
    </row>
    <row r="454" spans="3:6" x14ac:dyDescent="0.2">
      <c r="C454" s="314"/>
      <c r="E454" s="314"/>
      <c r="F454" s="314"/>
    </row>
    <row r="455" spans="3:6" x14ac:dyDescent="0.2">
      <c r="C455" s="314"/>
      <c r="E455" s="314"/>
      <c r="F455" s="314"/>
    </row>
    <row r="456" spans="3:6" x14ac:dyDescent="0.2">
      <c r="C456" s="314"/>
      <c r="E456" s="314"/>
      <c r="F456" s="314"/>
    </row>
    <row r="457" spans="3:6" x14ac:dyDescent="0.2">
      <c r="C457" s="314"/>
      <c r="E457" s="314"/>
      <c r="F457" s="314"/>
    </row>
    <row r="458" spans="3:6" x14ac:dyDescent="0.2">
      <c r="C458" s="314"/>
      <c r="E458" s="314"/>
      <c r="F458" s="314"/>
    </row>
    <row r="459" spans="3:6" x14ac:dyDescent="0.2">
      <c r="C459" s="314"/>
      <c r="E459" s="314"/>
      <c r="F459" s="314"/>
    </row>
    <row r="460" spans="3:6" x14ac:dyDescent="0.2">
      <c r="C460" s="314"/>
      <c r="E460" s="314"/>
      <c r="F460" s="314"/>
    </row>
    <row r="461" spans="3:6" x14ac:dyDescent="0.2">
      <c r="C461" s="314"/>
      <c r="E461" s="314"/>
      <c r="F461" s="314"/>
    </row>
    <row r="462" spans="3:6" x14ac:dyDescent="0.2">
      <c r="C462" s="314"/>
      <c r="E462" s="314"/>
      <c r="F462" s="314"/>
    </row>
    <row r="463" spans="3:6" x14ac:dyDescent="0.2">
      <c r="C463" s="314"/>
      <c r="E463" s="314"/>
      <c r="F463" s="314"/>
    </row>
    <row r="464" spans="3:6" x14ac:dyDescent="0.2">
      <c r="C464" s="314"/>
      <c r="E464" s="314"/>
      <c r="F464" s="314"/>
    </row>
    <row r="465" spans="3:6" x14ac:dyDescent="0.2">
      <c r="C465" s="314"/>
      <c r="E465" s="314"/>
      <c r="F465" s="314"/>
    </row>
    <row r="466" spans="3:6" x14ac:dyDescent="0.2">
      <c r="C466" s="314"/>
      <c r="E466" s="314"/>
      <c r="F466" s="314"/>
    </row>
    <row r="467" spans="3:6" x14ac:dyDescent="0.2">
      <c r="C467" s="314"/>
      <c r="E467" s="314"/>
      <c r="F467" s="314"/>
    </row>
    <row r="468" spans="3:6" x14ac:dyDescent="0.2">
      <c r="C468" s="314"/>
      <c r="E468" s="314"/>
      <c r="F468" s="314"/>
    </row>
    <row r="469" spans="3:6" x14ac:dyDescent="0.2">
      <c r="C469" s="314"/>
      <c r="E469" s="314"/>
      <c r="F469" s="314"/>
    </row>
    <row r="470" spans="3:6" x14ac:dyDescent="0.2">
      <c r="C470" s="314"/>
      <c r="E470" s="314"/>
      <c r="F470" s="314"/>
    </row>
    <row r="471" spans="3:6" x14ac:dyDescent="0.2">
      <c r="C471" s="314"/>
      <c r="E471" s="314"/>
      <c r="F471" s="314"/>
    </row>
    <row r="472" spans="3:6" x14ac:dyDescent="0.2">
      <c r="C472" s="314"/>
      <c r="E472" s="314"/>
      <c r="F472" s="314"/>
    </row>
    <row r="473" spans="3:6" x14ac:dyDescent="0.2">
      <c r="C473" s="314"/>
      <c r="E473" s="314"/>
      <c r="F473" s="314"/>
    </row>
    <row r="474" spans="3:6" x14ac:dyDescent="0.2">
      <c r="C474" s="314"/>
      <c r="E474" s="314"/>
      <c r="F474" s="314"/>
    </row>
    <row r="475" spans="3:6" x14ac:dyDescent="0.2">
      <c r="C475" s="314"/>
      <c r="E475" s="314"/>
      <c r="F475" s="314"/>
    </row>
    <row r="476" spans="3:6" x14ac:dyDescent="0.2">
      <c r="C476" s="314"/>
      <c r="E476" s="314"/>
      <c r="F476" s="314"/>
    </row>
    <row r="477" spans="3:6" x14ac:dyDescent="0.2">
      <c r="C477" s="314"/>
      <c r="E477" s="314"/>
      <c r="F477" s="314"/>
    </row>
    <row r="478" spans="3:6" x14ac:dyDescent="0.2">
      <c r="C478" s="314"/>
      <c r="E478" s="314"/>
      <c r="F478" s="314"/>
    </row>
    <row r="479" spans="3:6" x14ac:dyDescent="0.2">
      <c r="C479" s="314"/>
      <c r="E479" s="314"/>
      <c r="F479" s="314"/>
    </row>
    <row r="480" spans="3:6" x14ac:dyDescent="0.2">
      <c r="C480" s="314"/>
      <c r="E480" s="314"/>
      <c r="F480" s="314"/>
    </row>
    <row r="481" spans="3:6" x14ac:dyDescent="0.2">
      <c r="C481" s="314"/>
      <c r="E481" s="314"/>
      <c r="F481" s="314"/>
    </row>
    <row r="482" spans="3:6" x14ac:dyDescent="0.2">
      <c r="C482" s="314"/>
      <c r="E482" s="314"/>
      <c r="F482" s="314"/>
    </row>
    <row r="483" spans="3:6" x14ac:dyDescent="0.2">
      <c r="C483" s="314"/>
      <c r="E483" s="314"/>
      <c r="F483" s="314"/>
    </row>
    <row r="484" spans="3:6" x14ac:dyDescent="0.2">
      <c r="C484" s="314"/>
      <c r="E484" s="314"/>
      <c r="F484" s="314"/>
    </row>
    <row r="485" spans="3:6" x14ac:dyDescent="0.2">
      <c r="C485" s="314"/>
      <c r="E485" s="314"/>
      <c r="F485" s="314"/>
    </row>
    <row r="486" spans="3:6" x14ac:dyDescent="0.2">
      <c r="C486" s="314"/>
      <c r="E486" s="314"/>
      <c r="F486" s="314"/>
    </row>
    <row r="487" spans="3:6" x14ac:dyDescent="0.2">
      <c r="C487" s="314"/>
      <c r="E487" s="314"/>
      <c r="F487" s="314"/>
    </row>
    <row r="488" spans="3:6" x14ac:dyDescent="0.2">
      <c r="C488" s="314"/>
      <c r="E488" s="314"/>
      <c r="F488" s="314"/>
    </row>
    <row r="489" spans="3:6" x14ac:dyDescent="0.2">
      <c r="C489" s="314"/>
      <c r="E489" s="314"/>
      <c r="F489" s="314"/>
    </row>
    <row r="490" spans="3:6" x14ac:dyDescent="0.2">
      <c r="C490" s="314"/>
      <c r="E490" s="314"/>
      <c r="F490" s="314"/>
    </row>
    <row r="491" spans="3:6" x14ac:dyDescent="0.2">
      <c r="C491" s="314"/>
      <c r="E491" s="314"/>
      <c r="F491" s="314"/>
    </row>
    <row r="492" spans="3:6" x14ac:dyDescent="0.2">
      <c r="C492" s="314"/>
      <c r="E492" s="314"/>
      <c r="F492" s="314"/>
    </row>
    <row r="493" spans="3:6" x14ac:dyDescent="0.2">
      <c r="C493" s="314"/>
      <c r="E493" s="314"/>
      <c r="F493" s="314"/>
    </row>
    <row r="494" spans="3:6" x14ac:dyDescent="0.2">
      <c r="C494" s="314"/>
      <c r="E494" s="314"/>
      <c r="F494" s="314"/>
    </row>
    <row r="495" spans="3:6" x14ac:dyDescent="0.2">
      <c r="C495" s="314"/>
      <c r="E495" s="314"/>
      <c r="F495" s="314"/>
    </row>
    <row r="496" spans="3:6" x14ac:dyDescent="0.2">
      <c r="C496" s="314"/>
      <c r="E496" s="314"/>
      <c r="F496" s="314"/>
    </row>
    <row r="497" spans="3:6" x14ac:dyDescent="0.2">
      <c r="C497" s="314"/>
      <c r="E497" s="314"/>
      <c r="F497" s="314"/>
    </row>
    <row r="498" spans="3:6" x14ac:dyDescent="0.2">
      <c r="C498" s="314"/>
      <c r="E498" s="314"/>
      <c r="F498" s="314"/>
    </row>
    <row r="499" spans="3:6" x14ac:dyDescent="0.2">
      <c r="C499" s="314"/>
      <c r="E499" s="314"/>
      <c r="F499" s="314"/>
    </row>
    <row r="500" spans="3:6" x14ac:dyDescent="0.2">
      <c r="C500" s="314"/>
      <c r="E500" s="314"/>
      <c r="F500" s="314"/>
    </row>
    <row r="501" spans="3:6" x14ac:dyDescent="0.2">
      <c r="C501" s="314"/>
      <c r="E501" s="314"/>
      <c r="F501" s="314"/>
    </row>
    <row r="502" spans="3:6" x14ac:dyDescent="0.2">
      <c r="C502" s="314"/>
      <c r="E502" s="314"/>
      <c r="F502" s="314"/>
    </row>
    <row r="503" spans="3:6" x14ac:dyDescent="0.2">
      <c r="C503" s="314"/>
      <c r="E503" s="314"/>
      <c r="F503" s="314"/>
    </row>
    <row r="504" spans="3:6" x14ac:dyDescent="0.2">
      <c r="C504" s="314"/>
      <c r="E504" s="314"/>
      <c r="F504" s="314"/>
    </row>
    <row r="505" spans="3:6" x14ac:dyDescent="0.2">
      <c r="C505" s="314"/>
      <c r="E505" s="314"/>
      <c r="F505" s="314"/>
    </row>
    <row r="506" spans="3:6" x14ac:dyDescent="0.2">
      <c r="C506" s="314"/>
      <c r="E506" s="314"/>
      <c r="F506" s="314"/>
    </row>
    <row r="507" spans="3:6" x14ac:dyDescent="0.2">
      <c r="C507" s="314"/>
      <c r="E507" s="314"/>
      <c r="F507" s="314"/>
    </row>
    <row r="508" spans="3:6" x14ac:dyDescent="0.2">
      <c r="C508" s="314"/>
      <c r="E508" s="314"/>
      <c r="F508" s="314"/>
    </row>
    <row r="509" spans="3:6" x14ac:dyDescent="0.2">
      <c r="C509" s="314"/>
      <c r="E509" s="314"/>
      <c r="F509" s="314"/>
    </row>
    <row r="510" spans="3:6" x14ac:dyDescent="0.2">
      <c r="C510" s="314"/>
      <c r="E510" s="314"/>
      <c r="F510" s="314"/>
    </row>
    <row r="511" spans="3:6" x14ac:dyDescent="0.2">
      <c r="C511" s="314"/>
      <c r="E511" s="314"/>
      <c r="F511" s="314"/>
    </row>
    <row r="512" spans="3:6" x14ac:dyDescent="0.2">
      <c r="C512" s="314"/>
      <c r="E512" s="314"/>
      <c r="F512" s="314"/>
    </row>
    <row r="513" spans="3:6" x14ac:dyDescent="0.2">
      <c r="C513" s="314"/>
      <c r="E513" s="314"/>
      <c r="F513" s="314"/>
    </row>
    <row r="514" spans="3:6" x14ac:dyDescent="0.2">
      <c r="C514" s="314"/>
      <c r="E514" s="314"/>
      <c r="F514" s="314"/>
    </row>
    <row r="515" spans="3:6" x14ac:dyDescent="0.2">
      <c r="C515" s="314"/>
      <c r="E515" s="314"/>
      <c r="F515" s="314"/>
    </row>
    <row r="516" spans="3:6" x14ac:dyDescent="0.2">
      <c r="C516" s="314"/>
      <c r="E516" s="314"/>
      <c r="F516" s="314"/>
    </row>
    <row r="517" spans="3:6" x14ac:dyDescent="0.2">
      <c r="C517" s="314"/>
      <c r="E517" s="314"/>
      <c r="F517" s="314"/>
    </row>
    <row r="518" spans="3:6" x14ac:dyDescent="0.2">
      <c r="C518" s="314"/>
      <c r="E518" s="314"/>
      <c r="F518" s="314"/>
    </row>
    <row r="519" spans="3:6" x14ac:dyDescent="0.2">
      <c r="C519" s="314"/>
      <c r="E519" s="314"/>
      <c r="F519" s="314"/>
    </row>
    <row r="520" spans="3:6" x14ac:dyDescent="0.2">
      <c r="C520" s="314"/>
      <c r="E520" s="314"/>
      <c r="F520" s="314"/>
    </row>
    <row r="521" spans="3:6" x14ac:dyDescent="0.2">
      <c r="C521" s="314"/>
      <c r="E521" s="314"/>
      <c r="F521" s="314"/>
    </row>
    <row r="522" spans="3:6" x14ac:dyDescent="0.2">
      <c r="C522" s="314"/>
      <c r="E522" s="314"/>
      <c r="F522" s="314"/>
    </row>
    <row r="523" spans="3:6" x14ac:dyDescent="0.2">
      <c r="C523" s="314"/>
      <c r="E523" s="314"/>
      <c r="F523" s="314"/>
    </row>
    <row r="524" spans="3:6" x14ac:dyDescent="0.2">
      <c r="C524" s="314"/>
      <c r="E524" s="314"/>
      <c r="F524" s="314"/>
    </row>
    <row r="525" spans="3:6" x14ac:dyDescent="0.2">
      <c r="C525" s="314"/>
      <c r="E525" s="314"/>
      <c r="F525" s="314"/>
    </row>
    <row r="526" spans="3:6" x14ac:dyDescent="0.2">
      <c r="C526" s="314"/>
      <c r="E526" s="314"/>
      <c r="F526" s="314"/>
    </row>
    <row r="527" spans="3:6" x14ac:dyDescent="0.2">
      <c r="C527" s="314"/>
      <c r="E527" s="314"/>
      <c r="F527" s="314"/>
    </row>
    <row r="528" spans="3:6" x14ac:dyDescent="0.2">
      <c r="C528" s="314"/>
      <c r="E528" s="314"/>
      <c r="F528" s="314"/>
    </row>
    <row r="529" spans="3:6" x14ac:dyDescent="0.2">
      <c r="C529" s="314"/>
      <c r="E529" s="314"/>
      <c r="F529" s="314"/>
    </row>
    <row r="530" spans="3:6" x14ac:dyDescent="0.2">
      <c r="C530" s="314"/>
      <c r="E530" s="314"/>
      <c r="F530" s="314"/>
    </row>
    <row r="531" spans="3:6" x14ac:dyDescent="0.2">
      <c r="C531" s="314"/>
      <c r="E531" s="314"/>
      <c r="F531" s="314"/>
    </row>
    <row r="532" spans="3:6" x14ac:dyDescent="0.2">
      <c r="C532" s="314"/>
      <c r="E532" s="314"/>
      <c r="F532" s="314"/>
    </row>
    <row r="533" spans="3:6" x14ac:dyDescent="0.2">
      <c r="C533" s="314"/>
      <c r="E533" s="314"/>
      <c r="F533" s="314"/>
    </row>
    <row r="534" spans="3:6" x14ac:dyDescent="0.2">
      <c r="C534" s="314"/>
      <c r="E534" s="314"/>
      <c r="F534" s="314"/>
    </row>
    <row r="535" spans="3:6" x14ac:dyDescent="0.2">
      <c r="C535" s="314"/>
      <c r="E535" s="314"/>
      <c r="F535" s="314"/>
    </row>
    <row r="536" spans="3:6" x14ac:dyDescent="0.2">
      <c r="C536" s="314"/>
      <c r="E536" s="314"/>
      <c r="F536" s="314"/>
    </row>
    <row r="537" spans="3:6" x14ac:dyDescent="0.2">
      <c r="C537" s="314"/>
      <c r="E537" s="314"/>
      <c r="F537" s="314"/>
    </row>
    <row r="538" spans="3:6" x14ac:dyDescent="0.2">
      <c r="C538" s="314"/>
      <c r="E538" s="314"/>
      <c r="F538" s="314"/>
    </row>
    <row r="539" spans="3:6" x14ac:dyDescent="0.2">
      <c r="C539" s="314"/>
      <c r="E539" s="314"/>
      <c r="F539" s="314"/>
    </row>
    <row r="540" spans="3:6" x14ac:dyDescent="0.2">
      <c r="C540" s="314"/>
      <c r="E540" s="314"/>
      <c r="F540" s="314"/>
    </row>
    <row r="541" spans="3:6" x14ac:dyDescent="0.2">
      <c r="C541" s="314"/>
      <c r="E541" s="314"/>
      <c r="F541" s="314"/>
    </row>
    <row r="542" spans="3:6" x14ac:dyDescent="0.2">
      <c r="C542" s="314"/>
      <c r="E542" s="314"/>
      <c r="F542" s="314"/>
    </row>
    <row r="543" spans="3:6" x14ac:dyDescent="0.2">
      <c r="C543" s="314"/>
      <c r="E543" s="314"/>
      <c r="F543" s="314"/>
    </row>
    <row r="544" spans="3:6" x14ac:dyDescent="0.2">
      <c r="C544" s="314"/>
      <c r="E544" s="314"/>
      <c r="F544" s="314"/>
    </row>
    <row r="545" spans="3:6" x14ac:dyDescent="0.2">
      <c r="C545" s="314"/>
      <c r="E545" s="314"/>
      <c r="F545" s="314"/>
    </row>
    <row r="546" spans="3:6" x14ac:dyDescent="0.2">
      <c r="C546" s="314"/>
      <c r="E546" s="314"/>
      <c r="F546" s="314"/>
    </row>
    <row r="547" spans="3:6" x14ac:dyDescent="0.2">
      <c r="C547" s="314"/>
      <c r="E547" s="314"/>
      <c r="F547" s="314"/>
    </row>
    <row r="548" spans="3:6" x14ac:dyDescent="0.2">
      <c r="C548" s="314"/>
      <c r="E548" s="314"/>
      <c r="F548" s="314"/>
    </row>
    <row r="549" spans="3:6" x14ac:dyDescent="0.2">
      <c r="C549" s="314"/>
      <c r="E549" s="314"/>
      <c r="F549" s="314"/>
    </row>
    <row r="550" spans="3:6" x14ac:dyDescent="0.2">
      <c r="C550" s="314"/>
      <c r="E550" s="314"/>
      <c r="F550" s="314"/>
    </row>
    <row r="551" spans="3:6" x14ac:dyDescent="0.2">
      <c r="C551" s="314"/>
      <c r="E551" s="314"/>
      <c r="F551" s="314"/>
    </row>
    <row r="552" spans="3:6" x14ac:dyDescent="0.2">
      <c r="C552" s="314"/>
      <c r="E552" s="314"/>
      <c r="F552" s="314"/>
    </row>
    <row r="553" spans="3:6" x14ac:dyDescent="0.2">
      <c r="C553" s="314"/>
      <c r="E553" s="314"/>
      <c r="F553" s="314"/>
    </row>
    <row r="554" spans="3:6" x14ac:dyDescent="0.2">
      <c r="C554" s="314"/>
      <c r="E554" s="314"/>
      <c r="F554" s="314"/>
    </row>
    <row r="555" spans="3:6" x14ac:dyDescent="0.2">
      <c r="C555" s="314"/>
      <c r="E555" s="314"/>
      <c r="F555" s="314"/>
    </row>
    <row r="556" spans="3:6" x14ac:dyDescent="0.2">
      <c r="C556" s="314"/>
      <c r="E556" s="314"/>
      <c r="F556" s="314"/>
    </row>
    <row r="557" spans="3:6" x14ac:dyDescent="0.2">
      <c r="C557" s="314"/>
      <c r="E557" s="314"/>
      <c r="F557" s="314"/>
    </row>
    <row r="558" spans="3:6" x14ac:dyDescent="0.2">
      <c r="C558" s="314"/>
      <c r="E558" s="314"/>
      <c r="F558" s="314"/>
    </row>
    <row r="559" spans="3:6" x14ac:dyDescent="0.2">
      <c r="C559" s="314"/>
      <c r="E559" s="314"/>
      <c r="F559" s="314"/>
    </row>
    <row r="560" spans="3:6" x14ac:dyDescent="0.2">
      <c r="C560" s="314"/>
      <c r="E560" s="314"/>
      <c r="F560" s="314"/>
    </row>
    <row r="561" spans="3:6" x14ac:dyDescent="0.2">
      <c r="C561" s="314"/>
      <c r="E561" s="314"/>
      <c r="F561" s="314"/>
    </row>
    <row r="562" spans="3:6" x14ac:dyDescent="0.2">
      <c r="C562" s="314"/>
      <c r="E562" s="314"/>
      <c r="F562" s="314"/>
    </row>
    <row r="563" spans="3:6" x14ac:dyDescent="0.2">
      <c r="C563" s="314"/>
      <c r="E563" s="314"/>
      <c r="F563" s="314"/>
    </row>
    <row r="564" spans="3:6" x14ac:dyDescent="0.2">
      <c r="C564" s="314"/>
      <c r="E564" s="314"/>
      <c r="F564" s="314"/>
    </row>
    <row r="565" spans="3:6" x14ac:dyDescent="0.2">
      <c r="C565" s="314"/>
      <c r="E565" s="314"/>
      <c r="F565" s="314"/>
    </row>
    <row r="566" spans="3:6" x14ac:dyDescent="0.2">
      <c r="C566" s="314"/>
      <c r="E566" s="314"/>
      <c r="F566" s="314"/>
    </row>
    <row r="567" spans="3:6" x14ac:dyDescent="0.2">
      <c r="C567" s="314"/>
      <c r="E567" s="314"/>
      <c r="F567" s="314"/>
    </row>
    <row r="568" spans="3:6" x14ac:dyDescent="0.2">
      <c r="C568" s="314"/>
      <c r="E568" s="314"/>
      <c r="F568" s="314"/>
    </row>
    <row r="569" spans="3:6" x14ac:dyDescent="0.2">
      <c r="C569" s="314"/>
      <c r="E569" s="314"/>
      <c r="F569" s="314"/>
    </row>
    <row r="570" spans="3:6" x14ac:dyDescent="0.2">
      <c r="C570" s="314"/>
      <c r="E570" s="314"/>
      <c r="F570" s="314"/>
    </row>
    <row r="571" spans="3:6" x14ac:dyDescent="0.2">
      <c r="C571" s="314"/>
      <c r="E571" s="314"/>
      <c r="F571" s="314"/>
    </row>
    <row r="572" spans="3:6" x14ac:dyDescent="0.2">
      <c r="C572" s="314"/>
      <c r="E572" s="314"/>
      <c r="F572" s="314"/>
    </row>
    <row r="573" spans="3:6" x14ac:dyDescent="0.2">
      <c r="C573" s="314"/>
      <c r="E573" s="314"/>
      <c r="F573" s="314"/>
    </row>
    <row r="574" spans="3:6" x14ac:dyDescent="0.2">
      <c r="C574" s="314"/>
      <c r="E574" s="314"/>
      <c r="F574" s="314"/>
    </row>
    <row r="575" spans="3:6" x14ac:dyDescent="0.2">
      <c r="C575" s="314"/>
      <c r="E575" s="314"/>
      <c r="F575" s="314"/>
    </row>
    <row r="576" spans="3:6" x14ac:dyDescent="0.2">
      <c r="C576" s="314"/>
      <c r="E576" s="314"/>
      <c r="F576" s="314"/>
    </row>
    <row r="577" spans="3:6" x14ac:dyDescent="0.2">
      <c r="C577" s="314"/>
      <c r="E577" s="314"/>
      <c r="F577" s="314"/>
    </row>
    <row r="578" spans="3:6" x14ac:dyDescent="0.2">
      <c r="C578" s="314"/>
      <c r="E578" s="314"/>
      <c r="F578" s="314"/>
    </row>
    <row r="579" spans="3:6" x14ac:dyDescent="0.2">
      <c r="C579" s="314"/>
      <c r="E579" s="314"/>
      <c r="F579" s="314"/>
    </row>
    <row r="580" spans="3:6" x14ac:dyDescent="0.2">
      <c r="C580" s="314"/>
      <c r="E580" s="314"/>
      <c r="F580" s="314"/>
    </row>
    <row r="581" spans="3:6" x14ac:dyDescent="0.2">
      <c r="C581" s="314"/>
      <c r="E581" s="314"/>
      <c r="F581" s="314"/>
    </row>
    <row r="582" spans="3:6" x14ac:dyDescent="0.2">
      <c r="C582" s="314"/>
      <c r="E582" s="314"/>
      <c r="F582" s="314"/>
    </row>
    <row r="583" spans="3:6" x14ac:dyDescent="0.2">
      <c r="C583" s="314"/>
      <c r="E583" s="314"/>
      <c r="F583" s="314"/>
    </row>
    <row r="584" spans="3:6" x14ac:dyDescent="0.2">
      <c r="C584" s="314"/>
      <c r="E584" s="314"/>
      <c r="F584" s="314"/>
    </row>
    <row r="585" spans="3:6" x14ac:dyDescent="0.2">
      <c r="C585" s="314"/>
      <c r="E585" s="314"/>
      <c r="F585" s="314"/>
    </row>
    <row r="586" spans="3:6" x14ac:dyDescent="0.2">
      <c r="C586" s="314"/>
      <c r="E586" s="314"/>
      <c r="F586" s="314"/>
    </row>
    <row r="587" spans="3:6" x14ac:dyDescent="0.2">
      <c r="C587" s="314"/>
      <c r="E587" s="314"/>
      <c r="F587" s="314"/>
    </row>
    <row r="588" spans="3:6" x14ac:dyDescent="0.2">
      <c r="C588" s="314"/>
      <c r="E588" s="314"/>
      <c r="F588" s="314"/>
    </row>
    <row r="589" spans="3:6" x14ac:dyDescent="0.2">
      <c r="C589" s="314"/>
      <c r="E589" s="314"/>
      <c r="F589" s="314"/>
    </row>
    <row r="590" spans="3:6" x14ac:dyDescent="0.2">
      <c r="C590" s="314"/>
      <c r="E590" s="314"/>
      <c r="F590" s="314"/>
    </row>
    <row r="591" spans="3:6" x14ac:dyDescent="0.2">
      <c r="C591" s="314"/>
      <c r="E591" s="314"/>
      <c r="F591" s="314"/>
    </row>
    <row r="592" spans="3:6" x14ac:dyDescent="0.2">
      <c r="C592" s="314"/>
      <c r="E592" s="314"/>
      <c r="F592" s="314"/>
    </row>
    <row r="593" spans="3:6" x14ac:dyDescent="0.2">
      <c r="C593" s="314"/>
      <c r="E593" s="314"/>
      <c r="F593" s="314"/>
    </row>
    <row r="594" spans="3:6" x14ac:dyDescent="0.2">
      <c r="C594" s="314"/>
      <c r="E594" s="314"/>
      <c r="F594" s="314"/>
    </row>
    <row r="595" spans="3:6" x14ac:dyDescent="0.2">
      <c r="C595" s="314"/>
      <c r="E595" s="314"/>
      <c r="F595" s="314"/>
    </row>
    <row r="596" spans="3:6" x14ac:dyDescent="0.2">
      <c r="C596" s="314"/>
      <c r="E596" s="314"/>
      <c r="F596" s="314"/>
    </row>
    <row r="597" spans="3:6" x14ac:dyDescent="0.2">
      <c r="C597" s="314"/>
      <c r="E597" s="314"/>
      <c r="F597" s="314"/>
    </row>
    <row r="598" spans="3:6" x14ac:dyDescent="0.2">
      <c r="C598" s="314"/>
      <c r="E598" s="314"/>
      <c r="F598" s="314"/>
    </row>
    <row r="599" spans="3:6" x14ac:dyDescent="0.2">
      <c r="C599" s="314"/>
      <c r="E599" s="314"/>
      <c r="F599" s="314"/>
    </row>
    <row r="600" spans="3:6" x14ac:dyDescent="0.2">
      <c r="C600" s="314"/>
      <c r="E600" s="314"/>
      <c r="F600" s="314"/>
    </row>
    <row r="601" spans="3:6" x14ac:dyDescent="0.2">
      <c r="C601" s="314"/>
      <c r="E601" s="314"/>
      <c r="F601" s="314"/>
    </row>
    <row r="602" spans="3:6" x14ac:dyDescent="0.2">
      <c r="C602" s="314"/>
      <c r="E602" s="314"/>
      <c r="F602" s="314"/>
    </row>
    <row r="603" spans="3:6" x14ac:dyDescent="0.2">
      <c r="C603" s="314"/>
      <c r="E603" s="314"/>
      <c r="F603" s="314"/>
    </row>
    <row r="604" spans="3:6" x14ac:dyDescent="0.2">
      <c r="C604" s="314"/>
      <c r="E604" s="314"/>
      <c r="F604" s="314"/>
    </row>
    <row r="605" spans="3:6" x14ac:dyDescent="0.2">
      <c r="C605" s="314"/>
      <c r="E605" s="314"/>
      <c r="F605" s="314"/>
    </row>
    <row r="606" spans="3:6" x14ac:dyDescent="0.2">
      <c r="C606" s="314"/>
      <c r="E606" s="314"/>
      <c r="F606" s="314"/>
    </row>
    <row r="607" spans="3:6" x14ac:dyDescent="0.2">
      <c r="C607" s="314"/>
      <c r="E607" s="314"/>
      <c r="F607" s="314"/>
    </row>
    <row r="608" spans="3:6" x14ac:dyDescent="0.2">
      <c r="C608" s="314"/>
      <c r="E608" s="314"/>
      <c r="F608" s="314"/>
    </row>
    <row r="609" spans="3:6" x14ac:dyDescent="0.2">
      <c r="C609" s="314"/>
      <c r="E609" s="314"/>
      <c r="F609" s="314"/>
    </row>
    <row r="610" spans="3:6" x14ac:dyDescent="0.2">
      <c r="C610" s="314"/>
      <c r="E610" s="314"/>
      <c r="F610" s="314"/>
    </row>
    <row r="611" spans="3:6" x14ac:dyDescent="0.2">
      <c r="C611" s="314"/>
      <c r="E611" s="314"/>
      <c r="F611" s="314"/>
    </row>
    <row r="612" spans="3:6" x14ac:dyDescent="0.2">
      <c r="C612" s="314"/>
      <c r="E612" s="314"/>
      <c r="F612" s="314"/>
    </row>
    <row r="613" spans="3:6" x14ac:dyDescent="0.2">
      <c r="C613" s="314"/>
      <c r="E613" s="314"/>
      <c r="F613" s="314"/>
    </row>
    <row r="614" spans="3:6" x14ac:dyDescent="0.2">
      <c r="C614" s="314"/>
      <c r="E614" s="314"/>
      <c r="F614" s="314"/>
    </row>
    <row r="615" spans="3:6" x14ac:dyDescent="0.2">
      <c r="C615" s="314"/>
      <c r="E615" s="314"/>
      <c r="F615" s="314"/>
    </row>
    <row r="616" spans="3:6" x14ac:dyDescent="0.2">
      <c r="C616" s="314"/>
      <c r="E616" s="314"/>
      <c r="F616" s="314"/>
    </row>
    <row r="617" spans="3:6" x14ac:dyDescent="0.2">
      <c r="C617" s="314"/>
      <c r="E617" s="314"/>
      <c r="F617" s="314"/>
    </row>
    <row r="618" spans="3:6" x14ac:dyDescent="0.2">
      <c r="C618" s="314"/>
      <c r="E618" s="314"/>
      <c r="F618" s="314"/>
    </row>
    <row r="619" spans="3:6" x14ac:dyDescent="0.2">
      <c r="C619" s="314"/>
      <c r="E619" s="314"/>
      <c r="F619" s="314"/>
    </row>
    <row r="620" spans="3:6" x14ac:dyDescent="0.2">
      <c r="C620" s="314"/>
      <c r="E620" s="314"/>
      <c r="F620" s="314"/>
    </row>
    <row r="621" spans="3:6" x14ac:dyDescent="0.2">
      <c r="C621" s="314"/>
      <c r="E621" s="314"/>
      <c r="F621" s="314"/>
    </row>
    <row r="622" spans="3:6" x14ac:dyDescent="0.2">
      <c r="C622" s="314"/>
      <c r="E622" s="314"/>
      <c r="F622" s="314"/>
    </row>
    <row r="623" spans="3:6" x14ac:dyDescent="0.2">
      <c r="C623" s="314"/>
      <c r="E623" s="314"/>
      <c r="F623" s="314"/>
    </row>
    <row r="624" spans="3:6" x14ac:dyDescent="0.2">
      <c r="C624" s="314"/>
      <c r="E624" s="314"/>
      <c r="F624" s="314"/>
    </row>
    <row r="625" spans="3:6" x14ac:dyDescent="0.2">
      <c r="C625" s="314"/>
      <c r="E625" s="314"/>
      <c r="F625" s="314"/>
    </row>
    <row r="626" spans="3:6" x14ac:dyDescent="0.2">
      <c r="C626" s="314"/>
      <c r="E626" s="314"/>
      <c r="F626" s="314"/>
    </row>
    <row r="627" spans="3:6" x14ac:dyDescent="0.2">
      <c r="C627" s="314"/>
      <c r="E627" s="314"/>
      <c r="F627" s="314"/>
    </row>
    <row r="628" spans="3:6" x14ac:dyDescent="0.2">
      <c r="C628" s="314"/>
      <c r="E628" s="314"/>
      <c r="F628" s="314"/>
    </row>
    <row r="629" spans="3:6" x14ac:dyDescent="0.2">
      <c r="C629" s="314"/>
      <c r="E629" s="314"/>
      <c r="F629" s="314"/>
    </row>
    <row r="630" spans="3:6" x14ac:dyDescent="0.2">
      <c r="C630" s="314"/>
      <c r="E630" s="314"/>
      <c r="F630" s="314"/>
    </row>
    <row r="631" spans="3:6" x14ac:dyDescent="0.2">
      <c r="C631" s="314"/>
      <c r="E631" s="314"/>
      <c r="F631" s="314"/>
    </row>
    <row r="632" spans="3:6" x14ac:dyDescent="0.2">
      <c r="C632" s="314"/>
      <c r="E632" s="314"/>
      <c r="F632" s="314"/>
    </row>
    <row r="633" spans="3:6" x14ac:dyDescent="0.2">
      <c r="C633" s="314"/>
      <c r="E633" s="314"/>
      <c r="F633" s="314"/>
    </row>
    <row r="634" spans="3:6" x14ac:dyDescent="0.2">
      <c r="C634" s="314"/>
      <c r="E634" s="314"/>
      <c r="F634" s="314"/>
    </row>
    <row r="635" spans="3:6" x14ac:dyDescent="0.2">
      <c r="C635" s="314"/>
      <c r="E635" s="314"/>
      <c r="F635" s="314"/>
    </row>
    <row r="636" spans="3:6" x14ac:dyDescent="0.2">
      <c r="C636" s="314"/>
      <c r="E636" s="314"/>
      <c r="F636" s="314"/>
    </row>
    <row r="637" spans="3:6" x14ac:dyDescent="0.2">
      <c r="C637" s="314"/>
      <c r="E637" s="314"/>
      <c r="F637" s="314"/>
    </row>
    <row r="638" spans="3:6" x14ac:dyDescent="0.2">
      <c r="C638" s="314"/>
      <c r="E638" s="314"/>
      <c r="F638" s="314"/>
    </row>
    <row r="639" spans="3:6" x14ac:dyDescent="0.2">
      <c r="C639" s="314"/>
      <c r="E639" s="314"/>
      <c r="F639" s="314"/>
    </row>
    <row r="640" spans="3:6" x14ac:dyDescent="0.2">
      <c r="C640" s="314"/>
      <c r="E640" s="314"/>
      <c r="F640" s="314"/>
    </row>
    <row r="641" spans="3:6" x14ac:dyDescent="0.2">
      <c r="C641" s="314"/>
      <c r="E641" s="314"/>
      <c r="F641" s="314"/>
    </row>
    <row r="642" spans="3:6" x14ac:dyDescent="0.2">
      <c r="C642" s="314"/>
      <c r="E642" s="314"/>
      <c r="F642" s="314"/>
    </row>
    <row r="643" spans="3:6" x14ac:dyDescent="0.2">
      <c r="C643" s="314"/>
      <c r="E643" s="314"/>
      <c r="F643" s="314"/>
    </row>
    <row r="644" spans="3:6" x14ac:dyDescent="0.2">
      <c r="C644" s="314"/>
      <c r="E644" s="314"/>
      <c r="F644" s="314"/>
    </row>
    <row r="645" spans="3:6" x14ac:dyDescent="0.2">
      <c r="C645" s="314"/>
      <c r="E645" s="314"/>
      <c r="F645" s="314"/>
    </row>
    <row r="646" spans="3:6" x14ac:dyDescent="0.2">
      <c r="C646" s="314"/>
      <c r="E646" s="314"/>
      <c r="F646" s="314"/>
    </row>
    <row r="647" spans="3:6" x14ac:dyDescent="0.2">
      <c r="C647" s="314"/>
      <c r="E647" s="314"/>
      <c r="F647" s="314"/>
    </row>
    <row r="648" spans="3:6" x14ac:dyDescent="0.2">
      <c r="C648" s="314"/>
      <c r="E648" s="314"/>
      <c r="F648" s="314"/>
    </row>
    <row r="649" spans="3:6" x14ac:dyDescent="0.2">
      <c r="C649" s="314"/>
      <c r="E649" s="314"/>
      <c r="F649" s="314"/>
    </row>
    <row r="650" spans="3:6" x14ac:dyDescent="0.2">
      <c r="C650" s="314"/>
      <c r="E650" s="314"/>
      <c r="F650" s="314"/>
    </row>
    <row r="651" spans="3:6" x14ac:dyDescent="0.2">
      <c r="C651" s="314"/>
      <c r="E651" s="314"/>
      <c r="F651" s="314"/>
    </row>
    <row r="652" spans="3:6" x14ac:dyDescent="0.2">
      <c r="C652" s="314"/>
      <c r="E652" s="314"/>
      <c r="F652" s="314"/>
    </row>
    <row r="653" spans="3:6" x14ac:dyDescent="0.2">
      <c r="C653" s="314"/>
      <c r="E653" s="314"/>
      <c r="F653" s="314"/>
    </row>
    <row r="654" spans="3:6" x14ac:dyDescent="0.2">
      <c r="C654" s="314"/>
      <c r="E654" s="314"/>
      <c r="F654" s="314"/>
    </row>
    <row r="655" spans="3:6" x14ac:dyDescent="0.2">
      <c r="C655" s="314"/>
      <c r="E655" s="314"/>
      <c r="F655" s="314"/>
    </row>
    <row r="656" spans="3:6" x14ac:dyDescent="0.2">
      <c r="C656" s="314"/>
      <c r="E656" s="314"/>
      <c r="F656" s="314"/>
    </row>
    <row r="657" spans="3:6" x14ac:dyDescent="0.2">
      <c r="C657" s="314"/>
      <c r="E657" s="314"/>
      <c r="F657" s="314"/>
    </row>
    <row r="658" spans="3:6" x14ac:dyDescent="0.2">
      <c r="C658" s="314"/>
      <c r="E658" s="314"/>
      <c r="F658" s="314"/>
    </row>
    <row r="659" spans="3:6" x14ac:dyDescent="0.2">
      <c r="C659" s="314"/>
      <c r="E659" s="314"/>
      <c r="F659" s="314"/>
    </row>
    <row r="660" spans="3:6" x14ac:dyDescent="0.2">
      <c r="C660" s="314"/>
      <c r="E660" s="314"/>
      <c r="F660" s="314"/>
    </row>
    <row r="661" spans="3:6" x14ac:dyDescent="0.2">
      <c r="C661" s="314"/>
      <c r="E661" s="314"/>
      <c r="F661" s="314"/>
    </row>
    <row r="662" spans="3:6" x14ac:dyDescent="0.2">
      <c r="C662" s="314"/>
      <c r="E662" s="314"/>
      <c r="F662" s="314"/>
    </row>
    <row r="663" spans="3:6" x14ac:dyDescent="0.2">
      <c r="C663" s="314"/>
      <c r="E663" s="314"/>
      <c r="F663" s="314"/>
    </row>
    <row r="664" spans="3:6" x14ac:dyDescent="0.2">
      <c r="C664" s="314"/>
      <c r="E664" s="314"/>
      <c r="F664" s="314"/>
    </row>
    <row r="665" spans="3:6" x14ac:dyDescent="0.2">
      <c r="C665" s="314"/>
      <c r="E665" s="314"/>
      <c r="F665" s="314"/>
    </row>
    <row r="666" spans="3:6" x14ac:dyDescent="0.2">
      <c r="C666" s="314"/>
      <c r="E666" s="314"/>
      <c r="F666" s="314"/>
    </row>
    <row r="667" spans="3:6" x14ac:dyDescent="0.2">
      <c r="C667" s="314"/>
      <c r="E667" s="314"/>
      <c r="F667" s="314"/>
    </row>
    <row r="668" spans="3:6" x14ac:dyDescent="0.2">
      <c r="C668" s="314"/>
      <c r="E668" s="314"/>
      <c r="F668" s="314"/>
    </row>
    <row r="669" spans="3:6" x14ac:dyDescent="0.2">
      <c r="C669" s="314"/>
      <c r="E669" s="314"/>
      <c r="F669" s="314"/>
    </row>
    <row r="670" spans="3:6" x14ac:dyDescent="0.2">
      <c r="C670" s="314"/>
      <c r="E670" s="314"/>
      <c r="F670" s="314"/>
    </row>
    <row r="671" spans="3:6" x14ac:dyDescent="0.2">
      <c r="C671" s="314"/>
      <c r="E671" s="314"/>
      <c r="F671" s="314"/>
    </row>
    <row r="672" spans="3:6" x14ac:dyDescent="0.2">
      <c r="C672" s="314"/>
      <c r="E672" s="314"/>
      <c r="F672" s="314"/>
    </row>
    <row r="673" spans="3:6" x14ac:dyDescent="0.2">
      <c r="C673" s="314"/>
      <c r="E673" s="314"/>
      <c r="F673" s="314"/>
    </row>
    <row r="674" spans="3:6" x14ac:dyDescent="0.2">
      <c r="C674" s="314"/>
      <c r="E674" s="314"/>
      <c r="F674" s="314"/>
    </row>
    <row r="675" spans="3:6" x14ac:dyDescent="0.2">
      <c r="C675" s="314"/>
      <c r="E675" s="314"/>
      <c r="F675" s="314"/>
    </row>
    <row r="676" spans="3:6" x14ac:dyDescent="0.2">
      <c r="C676" s="314"/>
      <c r="E676" s="314"/>
      <c r="F676" s="314"/>
    </row>
    <row r="677" spans="3:6" x14ac:dyDescent="0.2">
      <c r="C677" s="314"/>
      <c r="E677" s="314"/>
      <c r="F677" s="314"/>
    </row>
    <row r="678" spans="3:6" x14ac:dyDescent="0.2">
      <c r="C678" s="314"/>
      <c r="E678" s="314"/>
      <c r="F678" s="314"/>
    </row>
    <row r="679" spans="3:6" x14ac:dyDescent="0.2">
      <c r="C679" s="314"/>
      <c r="E679" s="314"/>
      <c r="F679" s="314"/>
    </row>
    <row r="680" spans="3:6" x14ac:dyDescent="0.2">
      <c r="C680" s="314"/>
      <c r="E680" s="314"/>
      <c r="F680" s="314"/>
    </row>
    <row r="681" spans="3:6" x14ac:dyDescent="0.2">
      <c r="C681" s="314"/>
      <c r="E681" s="314"/>
      <c r="F681" s="314"/>
    </row>
    <row r="682" spans="3:6" x14ac:dyDescent="0.2">
      <c r="C682" s="314"/>
      <c r="E682" s="314"/>
      <c r="F682" s="314"/>
    </row>
    <row r="683" spans="3:6" x14ac:dyDescent="0.2">
      <c r="C683" s="314"/>
      <c r="E683" s="314"/>
      <c r="F683" s="314"/>
    </row>
    <row r="684" spans="3:6" x14ac:dyDescent="0.2">
      <c r="C684" s="314"/>
      <c r="E684" s="314"/>
      <c r="F684" s="314"/>
    </row>
    <row r="685" spans="3:6" x14ac:dyDescent="0.2">
      <c r="C685" s="314"/>
      <c r="E685" s="314"/>
      <c r="F685" s="314"/>
    </row>
    <row r="686" spans="3:6" x14ac:dyDescent="0.2">
      <c r="C686" s="314"/>
      <c r="E686" s="314"/>
      <c r="F686" s="314"/>
    </row>
    <row r="687" spans="3:6" x14ac:dyDescent="0.2">
      <c r="C687" s="314"/>
      <c r="E687" s="314"/>
      <c r="F687" s="314"/>
    </row>
    <row r="688" spans="3:6" x14ac:dyDescent="0.2">
      <c r="C688" s="314"/>
      <c r="E688" s="314"/>
      <c r="F688" s="314"/>
    </row>
    <row r="689" spans="3:6" x14ac:dyDescent="0.2">
      <c r="C689" s="314"/>
      <c r="E689" s="314"/>
      <c r="F689" s="314"/>
    </row>
    <row r="690" spans="3:6" x14ac:dyDescent="0.2">
      <c r="C690" s="314"/>
      <c r="E690" s="314"/>
      <c r="F690" s="314"/>
    </row>
    <row r="691" spans="3:6" x14ac:dyDescent="0.2">
      <c r="C691" s="314"/>
      <c r="E691" s="314"/>
      <c r="F691" s="314"/>
    </row>
    <row r="692" spans="3:6" x14ac:dyDescent="0.2">
      <c r="C692" s="314"/>
      <c r="E692" s="314"/>
      <c r="F692" s="314"/>
    </row>
    <row r="693" spans="3:6" x14ac:dyDescent="0.2">
      <c r="C693" s="314"/>
      <c r="E693" s="314"/>
      <c r="F693" s="314"/>
    </row>
    <row r="694" spans="3:6" x14ac:dyDescent="0.2">
      <c r="C694" s="314"/>
      <c r="E694" s="314"/>
      <c r="F694" s="314"/>
    </row>
    <row r="695" spans="3:6" x14ac:dyDescent="0.2">
      <c r="C695" s="314"/>
      <c r="E695" s="314"/>
      <c r="F695" s="314"/>
    </row>
    <row r="696" spans="3:6" x14ac:dyDescent="0.2">
      <c r="C696" s="314"/>
      <c r="E696" s="314"/>
      <c r="F696" s="314"/>
    </row>
    <row r="697" spans="3:6" x14ac:dyDescent="0.2">
      <c r="C697" s="314"/>
      <c r="E697" s="314"/>
      <c r="F697" s="314"/>
    </row>
    <row r="698" spans="3:6" x14ac:dyDescent="0.2">
      <c r="C698" s="314"/>
      <c r="E698" s="314"/>
      <c r="F698" s="314"/>
    </row>
    <row r="699" spans="3:6" x14ac:dyDescent="0.2">
      <c r="C699" s="314"/>
      <c r="E699" s="314"/>
      <c r="F699" s="314"/>
    </row>
    <row r="700" spans="3:6" x14ac:dyDescent="0.2">
      <c r="C700" s="314"/>
      <c r="E700" s="314"/>
      <c r="F700" s="314"/>
    </row>
    <row r="701" spans="3:6" x14ac:dyDescent="0.2">
      <c r="C701" s="314"/>
      <c r="E701" s="314"/>
      <c r="F701" s="314"/>
    </row>
    <row r="702" spans="3:6" x14ac:dyDescent="0.2">
      <c r="C702" s="314"/>
      <c r="E702" s="314"/>
      <c r="F702" s="314"/>
    </row>
    <row r="703" spans="3:6" x14ac:dyDescent="0.2">
      <c r="C703" s="314"/>
      <c r="E703" s="314"/>
      <c r="F703" s="314"/>
    </row>
    <row r="704" spans="3:6" x14ac:dyDescent="0.2">
      <c r="C704" s="314"/>
      <c r="E704" s="314"/>
      <c r="F704" s="314"/>
    </row>
    <row r="705" spans="3:6" x14ac:dyDescent="0.2">
      <c r="C705" s="314"/>
      <c r="E705" s="314"/>
      <c r="F705" s="314"/>
    </row>
    <row r="706" spans="3:6" x14ac:dyDescent="0.2">
      <c r="C706" s="314"/>
      <c r="E706" s="314"/>
      <c r="F706" s="314"/>
    </row>
    <row r="707" spans="3:6" x14ac:dyDescent="0.2">
      <c r="C707" s="314"/>
      <c r="E707" s="314"/>
      <c r="F707" s="314"/>
    </row>
    <row r="708" spans="3:6" x14ac:dyDescent="0.2">
      <c r="C708" s="314"/>
      <c r="E708" s="314"/>
      <c r="F708" s="314"/>
    </row>
    <row r="709" spans="3:6" x14ac:dyDescent="0.2">
      <c r="C709" s="314"/>
      <c r="E709" s="314"/>
      <c r="F709" s="314"/>
    </row>
    <row r="710" spans="3:6" x14ac:dyDescent="0.2">
      <c r="C710" s="314"/>
      <c r="E710" s="314"/>
      <c r="F710" s="314"/>
    </row>
    <row r="711" spans="3:6" x14ac:dyDescent="0.2">
      <c r="C711" s="314"/>
      <c r="E711" s="314"/>
      <c r="F711" s="314"/>
    </row>
    <row r="712" spans="3:6" x14ac:dyDescent="0.2">
      <c r="C712" s="314"/>
      <c r="E712" s="314"/>
      <c r="F712" s="314"/>
    </row>
    <row r="713" spans="3:6" x14ac:dyDescent="0.2">
      <c r="C713" s="314"/>
      <c r="E713" s="314"/>
      <c r="F713" s="314"/>
    </row>
    <row r="714" spans="3:6" x14ac:dyDescent="0.2">
      <c r="C714" s="314"/>
      <c r="E714" s="314"/>
      <c r="F714" s="314"/>
    </row>
    <row r="715" spans="3:6" x14ac:dyDescent="0.2">
      <c r="C715" s="314"/>
      <c r="E715" s="314"/>
      <c r="F715" s="314"/>
    </row>
    <row r="716" spans="3:6" x14ac:dyDescent="0.2">
      <c r="C716" s="314"/>
      <c r="E716" s="314"/>
      <c r="F716" s="314"/>
    </row>
    <row r="717" spans="3:6" x14ac:dyDescent="0.2">
      <c r="C717" s="314"/>
      <c r="E717" s="314"/>
      <c r="F717" s="314"/>
    </row>
    <row r="718" spans="3:6" x14ac:dyDescent="0.2">
      <c r="C718" s="314"/>
      <c r="E718" s="314"/>
      <c r="F718" s="314"/>
    </row>
    <row r="719" spans="3:6" x14ac:dyDescent="0.2">
      <c r="C719" s="314"/>
      <c r="E719" s="314"/>
      <c r="F719" s="314"/>
    </row>
    <row r="720" spans="3:6" x14ac:dyDescent="0.2">
      <c r="C720" s="314"/>
      <c r="E720" s="314"/>
      <c r="F720" s="314"/>
    </row>
    <row r="721" spans="3:6" x14ac:dyDescent="0.2">
      <c r="C721" s="314"/>
      <c r="E721" s="314"/>
      <c r="F721" s="314"/>
    </row>
    <row r="722" spans="3:6" x14ac:dyDescent="0.2">
      <c r="C722" s="314"/>
      <c r="E722" s="314"/>
      <c r="F722" s="314"/>
    </row>
    <row r="723" spans="3:6" x14ac:dyDescent="0.2">
      <c r="C723" s="314"/>
      <c r="E723" s="314"/>
      <c r="F723" s="314"/>
    </row>
    <row r="724" spans="3:6" x14ac:dyDescent="0.2">
      <c r="C724" s="314"/>
      <c r="E724" s="314"/>
      <c r="F724" s="314"/>
    </row>
    <row r="725" spans="3:6" x14ac:dyDescent="0.2">
      <c r="C725" s="314"/>
      <c r="E725" s="314"/>
      <c r="F725" s="314"/>
    </row>
    <row r="726" spans="3:6" x14ac:dyDescent="0.2">
      <c r="C726" s="314"/>
      <c r="E726" s="314"/>
      <c r="F726" s="314"/>
    </row>
    <row r="727" spans="3:6" x14ac:dyDescent="0.2">
      <c r="C727" s="314"/>
      <c r="E727" s="314"/>
      <c r="F727" s="314"/>
    </row>
    <row r="728" spans="3:6" x14ac:dyDescent="0.2">
      <c r="C728" s="314"/>
      <c r="E728" s="314"/>
      <c r="F728" s="314"/>
    </row>
    <row r="729" spans="3:6" x14ac:dyDescent="0.2">
      <c r="C729" s="314"/>
      <c r="E729" s="314"/>
      <c r="F729" s="314"/>
    </row>
    <row r="730" spans="3:6" x14ac:dyDescent="0.2">
      <c r="C730" s="314"/>
      <c r="E730" s="314"/>
      <c r="F730" s="314"/>
    </row>
    <row r="731" spans="3:6" x14ac:dyDescent="0.2">
      <c r="C731" s="314"/>
      <c r="E731" s="314"/>
      <c r="F731" s="314"/>
    </row>
    <row r="732" spans="3:6" x14ac:dyDescent="0.2">
      <c r="C732" s="314"/>
      <c r="E732" s="314"/>
      <c r="F732" s="314"/>
    </row>
    <row r="733" spans="3:6" x14ac:dyDescent="0.2">
      <c r="C733" s="314"/>
      <c r="E733" s="314"/>
      <c r="F733" s="314"/>
    </row>
    <row r="734" spans="3:6" x14ac:dyDescent="0.2">
      <c r="C734" s="314"/>
      <c r="E734" s="314"/>
      <c r="F734" s="314"/>
    </row>
    <row r="735" spans="3:6" x14ac:dyDescent="0.2">
      <c r="C735" s="314"/>
      <c r="E735" s="314"/>
      <c r="F735" s="314"/>
    </row>
    <row r="736" spans="3:6" x14ac:dyDescent="0.2">
      <c r="C736" s="314"/>
      <c r="E736" s="314"/>
      <c r="F736" s="314"/>
    </row>
    <row r="737" spans="3:6" x14ac:dyDescent="0.2">
      <c r="C737" s="314"/>
      <c r="E737" s="314"/>
      <c r="F737" s="314"/>
    </row>
    <row r="738" spans="3:6" x14ac:dyDescent="0.2">
      <c r="C738" s="314"/>
      <c r="E738" s="314"/>
      <c r="F738" s="314"/>
    </row>
    <row r="739" spans="3:6" x14ac:dyDescent="0.2">
      <c r="C739" s="314"/>
      <c r="E739" s="314"/>
      <c r="F739" s="314"/>
    </row>
    <row r="740" spans="3:6" x14ac:dyDescent="0.2">
      <c r="C740" s="314"/>
      <c r="E740" s="314"/>
      <c r="F740" s="314"/>
    </row>
    <row r="741" spans="3:6" x14ac:dyDescent="0.2">
      <c r="C741" s="314"/>
      <c r="E741" s="314"/>
      <c r="F741" s="314"/>
    </row>
    <row r="742" spans="3:6" x14ac:dyDescent="0.2">
      <c r="C742" s="314"/>
      <c r="E742" s="314"/>
      <c r="F742" s="314"/>
    </row>
    <row r="743" spans="3:6" x14ac:dyDescent="0.2">
      <c r="C743" s="314"/>
      <c r="E743" s="314"/>
      <c r="F743" s="314"/>
    </row>
    <row r="744" spans="3:6" x14ac:dyDescent="0.2">
      <c r="C744" s="314"/>
      <c r="E744" s="314"/>
      <c r="F744" s="314"/>
    </row>
    <row r="745" spans="3:6" x14ac:dyDescent="0.2">
      <c r="C745" s="314"/>
      <c r="E745" s="314"/>
      <c r="F745" s="314"/>
    </row>
    <row r="746" spans="3:6" x14ac:dyDescent="0.2">
      <c r="C746" s="314"/>
      <c r="E746" s="314"/>
      <c r="F746" s="314"/>
    </row>
    <row r="747" spans="3:6" x14ac:dyDescent="0.2">
      <c r="C747" s="314"/>
      <c r="E747" s="314"/>
      <c r="F747" s="314"/>
    </row>
    <row r="748" spans="3:6" x14ac:dyDescent="0.2">
      <c r="C748" s="314"/>
      <c r="E748" s="314"/>
      <c r="F748" s="314"/>
    </row>
    <row r="749" spans="3:6" x14ac:dyDescent="0.2">
      <c r="C749" s="314"/>
      <c r="E749" s="314"/>
      <c r="F749" s="314"/>
    </row>
    <row r="750" spans="3:6" x14ac:dyDescent="0.2">
      <c r="C750" s="314"/>
      <c r="E750" s="314"/>
      <c r="F750" s="314"/>
    </row>
    <row r="751" spans="3:6" x14ac:dyDescent="0.2">
      <c r="C751" s="314"/>
      <c r="E751" s="314"/>
      <c r="F751" s="314"/>
    </row>
    <row r="752" spans="3:6" x14ac:dyDescent="0.2">
      <c r="C752" s="314"/>
      <c r="E752" s="314"/>
      <c r="F752" s="314"/>
    </row>
    <row r="753" spans="3:6" x14ac:dyDescent="0.2">
      <c r="C753" s="314"/>
      <c r="E753" s="314"/>
      <c r="F753" s="314"/>
    </row>
    <row r="754" spans="3:6" x14ac:dyDescent="0.2">
      <c r="C754" s="314"/>
      <c r="E754" s="314"/>
      <c r="F754" s="314"/>
    </row>
    <row r="755" spans="3:6" x14ac:dyDescent="0.2">
      <c r="C755" s="314"/>
      <c r="E755" s="314"/>
      <c r="F755" s="314"/>
    </row>
    <row r="756" spans="3:6" x14ac:dyDescent="0.2">
      <c r="C756" s="314"/>
      <c r="E756" s="314"/>
      <c r="F756" s="314"/>
    </row>
    <row r="757" spans="3:6" x14ac:dyDescent="0.2">
      <c r="C757" s="314"/>
      <c r="E757" s="314"/>
      <c r="F757" s="314"/>
    </row>
    <row r="758" spans="3:6" x14ac:dyDescent="0.2">
      <c r="C758" s="314"/>
      <c r="E758" s="314"/>
      <c r="F758" s="314"/>
    </row>
    <row r="759" spans="3:6" x14ac:dyDescent="0.2">
      <c r="C759" s="314"/>
      <c r="E759" s="314"/>
      <c r="F759" s="314"/>
    </row>
    <row r="760" spans="3:6" x14ac:dyDescent="0.2">
      <c r="C760" s="314"/>
      <c r="E760" s="314"/>
      <c r="F760" s="314"/>
    </row>
    <row r="761" spans="3:6" x14ac:dyDescent="0.2">
      <c r="C761" s="314"/>
      <c r="E761" s="314"/>
      <c r="F761" s="314"/>
    </row>
    <row r="762" spans="3:6" x14ac:dyDescent="0.2">
      <c r="C762" s="314"/>
      <c r="E762" s="314"/>
      <c r="F762" s="314"/>
    </row>
    <row r="763" spans="3:6" x14ac:dyDescent="0.2">
      <c r="C763" s="314"/>
      <c r="E763" s="314"/>
      <c r="F763" s="314"/>
    </row>
    <row r="764" spans="3:6" x14ac:dyDescent="0.2">
      <c r="C764" s="314"/>
      <c r="E764" s="314"/>
      <c r="F764" s="314"/>
    </row>
    <row r="765" spans="3:6" x14ac:dyDescent="0.2">
      <c r="C765" s="314"/>
      <c r="E765" s="314"/>
      <c r="F765" s="314"/>
    </row>
    <row r="766" spans="3:6" x14ac:dyDescent="0.2">
      <c r="C766" s="314"/>
      <c r="E766" s="314"/>
      <c r="F766" s="314"/>
    </row>
    <row r="767" spans="3:6" x14ac:dyDescent="0.2">
      <c r="C767" s="314"/>
      <c r="E767" s="314"/>
      <c r="F767" s="314"/>
    </row>
    <row r="768" spans="3:6" x14ac:dyDescent="0.2">
      <c r="C768" s="314"/>
      <c r="E768" s="314"/>
      <c r="F768" s="314"/>
    </row>
    <row r="769" spans="3:6" x14ac:dyDescent="0.2">
      <c r="C769" s="314"/>
      <c r="E769" s="314"/>
      <c r="F769" s="314"/>
    </row>
    <row r="770" spans="3:6" x14ac:dyDescent="0.2">
      <c r="C770" s="314"/>
      <c r="E770" s="314"/>
      <c r="F770" s="314"/>
    </row>
    <row r="771" spans="3:6" x14ac:dyDescent="0.2">
      <c r="C771" s="314"/>
      <c r="E771" s="314"/>
      <c r="F771" s="314"/>
    </row>
    <row r="772" spans="3:6" x14ac:dyDescent="0.2">
      <c r="C772" s="314"/>
      <c r="E772" s="314"/>
      <c r="F772" s="314"/>
    </row>
    <row r="773" spans="3:6" x14ac:dyDescent="0.2">
      <c r="C773" s="314"/>
      <c r="E773" s="314"/>
      <c r="F773" s="314"/>
    </row>
    <row r="774" spans="3:6" x14ac:dyDescent="0.2">
      <c r="C774" s="314"/>
      <c r="E774" s="314"/>
      <c r="F774" s="314"/>
    </row>
    <row r="775" spans="3:6" x14ac:dyDescent="0.2">
      <c r="C775" s="314"/>
      <c r="E775" s="314"/>
      <c r="F775" s="314"/>
    </row>
    <row r="776" spans="3:6" x14ac:dyDescent="0.2">
      <c r="C776" s="314"/>
      <c r="E776" s="314"/>
      <c r="F776" s="314"/>
    </row>
    <row r="777" spans="3:6" x14ac:dyDescent="0.2">
      <c r="C777" s="314"/>
      <c r="E777" s="314"/>
      <c r="F777" s="314"/>
    </row>
    <row r="778" spans="3:6" x14ac:dyDescent="0.2">
      <c r="C778" s="314"/>
      <c r="E778" s="314"/>
      <c r="F778" s="314"/>
    </row>
    <row r="779" spans="3:6" x14ac:dyDescent="0.2">
      <c r="C779" s="314"/>
      <c r="E779" s="314"/>
      <c r="F779" s="314"/>
    </row>
    <row r="780" spans="3:6" x14ac:dyDescent="0.2">
      <c r="C780" s="314"/>
      <c r="E780" s="314"/>
      <c r="F780" s="314"/>
    </row>
    <row r="781" spans="3:6" x14ac:dyDescent="0.2">
      <c r="C781" s="314"/>
      <c r="E781" s="314"/>
      <c r="F781" s="314"/>
    </row>
    <row r="782" spans="3:6" x14ac:dyDescent="0.2">
      <c r="C782" s="314"/>
      <c r="E782" s="314"/>
      <c r="F782" s="314"/>
    </row>
    <row r="783" spans="3:6" x14ac:dyDescent="0.2">
      <c r="C783" s="314"/>
      <c r="E783" s="314"/>
      <c r="F783" s="314"/>
    </row>
    <row r="784" spans="3:6" x14ac:dyDescent="0.2">
      <c r="C784" s="314"/>
      <c r="E784" s="314"/>
      <c r="F784" s="314"/>
    </row>
    <row r="785" spans="3:6" x14ac:dyDescent="0.2">
      <c r="C785" s="314"/>
      <c r="E785" s="314"/>
      <c r="F785" s="314"/>
    </row>
    <row r="786" spans="3:6" x14ac:dyDescent="0.2">
      <c r="C786" s="314"/>
      <c r="E786" s="314"/>
      <c r="F786" s="314"/>
    </row>
    <row r="787" spans="3:6" x14ac:dyDescent="0.2">
      <c r="C787" s="314"/>
      <c r="E787" s="314"/>
      <c r="F787" s="314"/>
    </row>
    <row r="788" spans="3:6" x14ac:dyDescent="0.2">
      <c r="C788" s="314"/>
      <c r="E788" s="314"/>
      <c r="F788" s="314"/>
    </row>
    <row r="789" spans="3:6" x14ac:dyDescent="0.2">
      <c r="C789" s="314"/>
      <c r="E789" s="314"/>
      <c r="F789" s="314"/>
    </row>
    <row r="790" spans="3:6" x14ac:dyDescent="0.2">
      <c r="C790" s="314"/>
      <c r="E790" s="314"/>
      <c r="F790" s="314"/>
    </row>
    <row r="791" spans="3:6" x14ac:dyDescent="0.2">
      <c r="C791" s="314"/>
      <c r="E791" s="314"/>
      <c r="F791" s="314"/>
    </row>
    <row r="792" spans="3:6" x14ac:dyDescent="0.2">
      <c r="C792" s="314"/>
      <c r="E792" s="314"/>
      <c r="F792" s="314"/>
    </row>
    <row r="793" spans="3:6" x14ac:dyDescent="0.2">
      <c r="C793" s="314"/>
      <c r="E793" s="314"/>
      <c r="F793" s="314"/>
    </row>
    <row r="794" spans="3:6" x14ac:dyDescent="0.2">
      <c r="C794" s="314"/>
      <c r="E794" s="314"/>
      <c r="F794" s="314"/>
    </row>
    <row r="795" spans="3:6" x14ac:dyDescent="0.2">
      <c r="C795" s="314"/>
      <c r="E795" s="314"/>
      <c r="F795" s="314"/>
    </row>
    <row r="796" spans="3:6" x14ac:dyDescent="0.2">
      <c r="C796" s="314"/>
      <c r="E796" s="314"/>
      <c r="F796" s="314"/>
    </row>
    <row r="797" spans="3:6" x14ac:dyDescent="0.2">
      <c r="C797" s="314"/>
      <c r="E797" s="314"/>
      <c r="F797" s="314"/>
    </row>
    <row r="798" spans="3:6" x14ac:dyDescent="0.2">
      <c r="C798" s="314"/>
      <c r="E798" s="314"/>
      <c r="F798" s="314"/>
    </row>
    <row r="799" spans="3:6" x14ac:dyDescent="0.2">
      <c r="C799" s="314"/>
      <c r="E799" s="314"/>
      <c r="F799" s="314"/>
    </row>
    <row r="800" spans="3:6" x14ac:dyDescent="0.2">
      <c r="C800" s="314"/>
      <c r="E800" s="314"/>
      <c r="F800" s="314"/>
    </row>
    <row r="801" spans="3:6" x14ac:dyDescent="0.2">
      <c r="C801" s="314"/>
      <c r="E801" s="314"/>
      <c r="F801" s="314"/>
    </row>
    <row r="802" spans="3:6" x14ac:dyDescent="0.2">
      <c r="C802" s="314"/>
      <c r="E802" s="314"/>
      <c r="F802" s="314"/>
    </row>
    <row r="803" spans="3:6" x14ac:dyDescent="0.2">
      <c r="C803" s="314"/>
      <c r="E803" s="314"/>
      <c r="F803" s="314"/>
    </row>
    <row r="804" spans="3:6" x14ac:dyDescent="0.2">
      <c r="C804" s="314"/>
      <c r="E804" s="314"/>
      <c r="F804" s="314"/>
    </row>
    <row r="805" spans="3:6" x14ac:dyDescent="0.2">
      <c r="C805" s="314"/>
      <c r="E805" s="314"/>
      <c r="F805" s="314"/>
    </row>
    <row r="806" spans="3:6" x14ac:dyDescent="0.2">
      <c r="C806" s="314"/>
      <c r="E806" s="314"/>
      <c r="F806" s="314"/>
    </row>
    <row r="807" spans="3:6" x14ac:dyDescent="0.2">
      <c r="C807" s="314"/>
      <c r="E807" s="314"/>
      <c r="F807" s="314"/>
    </row>
    <row r="808" spans="3:6" x14ac:dyDescent="0.2">
      <c r="C808" s="314"/>
      <c r="E808" s="314"/>
      <c r="F808" s="314"/>
    </row>
    <row r="809" spans="3:6" x14ac:dyDescent="0.2">
      <c r="C809" s="314"/>
      <c r="E809" s="314"/>
      <c r="F809" s="314"/>
    </row>
    <row r="810" spans="3:6" x14ac:dyDescent="0.2">
      <c r="C810" s="314"/>
      <c r="E810" s="314"/>
      <c r="F810" s="314"/>
    </row>
    <row r="811" spans="3:6" x14ac:dyDescent="0.2">
      <c r="C811" s="314"/>
      <c r="E811" s="314"/>
      <c r="F811" s="314"/>
    </row>
    <row r="812" spans="3:6" x14ac:dyDescent="0.2">
      <c r="C812" s="314"/>
      <c r="E812" s="314"/>
      <c r="F812" s="314"/>
    </row>
    <row r="813" spans="3:6" x14ac:dyDescent="0.2">
      <c r="C813" s="314"/>
      <c r="E813" s="314"/>
      <c r="F813" s="314"/>
    </row>
    <row r="814" spans="3:6" x14ac:dyDescent="0.2">
      <c r="C814" s="314"/>
      <c r="E814" s="314"/>
      <c r="F814" s="314"/>
    </row>
    <row r="815" spans="3:6" x14ac:dyDescent="0.2">
      <c r="C815" s="314"/>
      <c r="E815" s="314"/>
      <c r="F815" s="314"/>
    </row>
    <row r="816" spans="3:6" x14ac:dyDescent="0.2">
      <c r="C816" s="314"/>
      <c r="E816" s="314"/>
      <c r="F816" s="314"/>
    </row>
    <row r="817" spans="3:6" x14ac:dyDescent="0.2">
      <c r="C817" s="314"/>
      <c r="E817" s="314"/>
      <c r="F817" s="314"/>
    </row>
    <row r="818" spans="3:6" x14ac:dyDescent="0.2">
      <c r="C818" s="314"/>
      <c r="E818" s="314"/>
      <c r="F818" s="314"/>
    </row>
    <row r="819" spans="3:6" x14ac:dyDescent="0.2">
      <c r="C819" s="314"/>
      <c r="E819" s="314"/>
      <c r="F819" s="314"/>
    </row>
    <row r="820" spans="3:6" x14ac:dyDescent="0.2">
      <c r="C820" s="314"/>
      <c r="E820" s="314"/>
      <c r="F820" s="314"/>
    </row>
    <row r="821" spans="3:6" x14ac:dyDescent="0.2">
      <c r="C821" s="314"/>
      <c r="E821" s="314"/>
      <c r="F821" s="314"/>
    </row>
    <row r="822" spans="3:6" x14ac:dyDescent="0.2">
      <c r="C822" s="314"/>
      <c r="E822" s="314"/>
      <c r="F822" s="314"/>
    </row>
    <row r="823" spans="3:6" x14ac:dyDescent="0.2">
      <c r="C823" s="314"/>
      <c r="E823" s="314"/>
      <c r="F823" s="314"/>
    </row>
    <row r="824" spans="3:6" x14ac:dyDescent="0.2">
      <c r="C824" s="314"/>
      <c r="E824" s="314"/>
      <c r="F824" s="314"/>
    </row>
    <row r="825" spans="3:6" x14ac:dyDescent="0.2">
      <c r="C825" s="314"/>
      <c r="E825" s="314"/>
      <c r="F825" s="314"/>
    </row>
    <row r="826" spans="3:6" x14ac:dyDescent="0.2">
      <c r="C826" s="314"/>
      <c r="E826" s="314"/>
      <c r="F826" s="314"/>
    </row>
    <row r="827" spans="3:6" x14ac:dyDescent="0.2">
      <c r="C827" s="314"/>
      <c r="E827" s="314"/>
      <c r="F827" s="314"/>
    </row>
    <row r="828" spans="3:6" x14ac:dyDescent="0.2">
      <c r="C828" s="314"/>
      <c r="E828" s="314"/>
      <c r="F828" s="314"/>
    </row>
    <row r="829" spans="3:6" x14ac:dyDescent="0.2">
      <c r="C829" s="314"/>
      <c r="E829" s="314"/>
      <c r="F829" s="314"/>
    </row>
    <row r="830" spans="3:6" x14ac:dyDescent="0.2">
      <c r="C830" s="314"/>
      <c r="E830" s="314"/>
      <c r="F830" s="314"/>
    </row>
    <row r="831" spans="3:6" x14ac:dyDescent="0.2">
      <c r="C831" s="314"/>
      <c r="E831" s="314"/>
      <c r="F831" s="314"/>
    </row>
    <row r="832" spans="3:6" x14ac:dyDescent="0.2">
      <c r="C832" s="314"/>
      <c r="E832" s="314"/>
      <c r="F832" s="314"/>
    </row>
    <row r="833" spans="3:6" x14ac:dyDescent="0.2">
      <c r="C833" s="314"/>
      <c r="E833" s="314"/>
      <c r="F833" s="314"/>
    </row>
    <row r="834" spans="3:6" x14ac:dyDescent="0.2">
      <c r="C834" s="314"/>
      <c r="E834" s="314"/>
      <c r="F834" s="314"/>
    </row>
    <row r="835" spans="3:6" x14ac:dyDescent="0.2">
      <c r="C835" s="314"/>
      <c r="E835" s="314"/>
      <c r="F835" s="314"/>
    </row>
    <row r="836" spans="3:6" x14ac:dyDescent="0.2">
      <c r="C836" s="314"/>
      <c r="E836" s="314"/>
      <c r="F836" s="314"/>
    </row>
    <row r="837" spans="3:6" x14ac:dyDescent="0.2">
      <c r="C837" s="314"/>
      <c r="E837" s="314"/>
      <c r="F837" s="314"/>
    </row>
    <row r="838" spans="3:6" x14ac:dyDescent="0.2">
      <c r="C838" s="314"/>
      <c r="E838" s="314"/>
      <c r="F838" s="314"/>
    </row>
    <row r="839" spans="3:6" x14ac:dyDescent="0.2">
      <c r="C839" s="314"/>
      <c r="E839" s="314"/>
      <c r="F839" s="314"/>
    </row>
    <row r="840" spans="3:6" x14ac:dyDescent="0.2">
      <c r="C840" s="314"/>
      <c r="E840" s="314"/>
      <c r="F840" s="314"/>
    </row>
    <row r="841" spans="3:6" x14ac:dyDescent="0.2">
      <c r="C841" s="314"/>
      <c r="E841" s="314"/>
      <c r="F841" s="314"/>
    </row>
    <row r="842" spans="3:6" x14ac:dyDescent="0.2">
      <c r="C842" s="314"/>
      <c r="E842" s="314"/>
      <c r="F842" s="314"/>
    </row>
    <row r="843" spans="3:6" x14ac:dyDescent="0.2">
      <c r="C843" s="314"/>
      <c r="E843" s="314"/>
      <c r="F843" s="314"/>
    </row>
    <row r="844" spans="3:6" x14ac:dyDescent="0.2">
      <c r="C844" s="314"/>
      <c r="E844" s="314"/>
      <c r="F844" s="314"/>
    </row>
    <row r="845" spans="3:6" x14ac:dyDescent="0.2">
      <c r="C845" s="314"/>
      <c r="E845" s="314"/>
      <c r="F845" s="314"/>
    </row>
    <row r="846" spans="3:6" x14ac:dyDescent="0.2">
      <c r="C846" s="314"/>
      <c r="E846" s="314"/>
      <c r="F846" s="314"/>
    </row>
    <row r="847" spans="3:6" x14ac:dyDescent="0.2">
      <c r="C847" s="314"/>
      <c r="E847" s="314"/>
      <c r="F847" s="314"/>
    </row>
    <row r="848" spans="3:6" x14ac:dyDescent="0.2">
      <c r="C848" s="314"/>
      <c r="E848" s="314"/>
      <c r="F848" s="314"/>
    </row>
    <row r="849" spans="3:6" x14ac:dyDescent="0.2">
      <c r="C849" s="314"/>
      <c r="E849" s="314"/>
      <c r="F849" s="314"/>
    </row>
    <row r="850" spans="3:6" x14ac:dyDescent="0.2">
      <c r="C850" s="314"/>
      <c r="E850" s="314"/>
      <c r="F850" s="314"/>
    </row>
    <row r="851" spans="3:6" x14ac:dyDescent="0.2">
      <c r="C851" s="314"/>
      <c r="E851" s="314"/>
      <c r="F851" s="314"/>
    </row>
    <row r="852" spans="3:6" x14ac:dyDescent="0.2">
      <c r="C852" s="314"/>
      <c r="E852" s="314"/>
      <c r="F852" s="314"/>
    </row>
    <row r="853" spans="3:6" x14ac:dyDescent="0.2">
      <c r="C853" s="314"/>
      <c r="E853" s="314"/>
      <c r="F853" s="314"/>
    </row>
    <row r="854" spans="3:6" x14ac:dyDescent="0.2">
      <c r="C854" s="314"/>
      <c r="E854" s="314"/>
      <c r="F854" s="314"/>
    </row>
    <row r="855" spans="3:6" x14ac:dyDescent="0.2">
      <c r="C855" s="314"/>
      <c r="E855" s="314"/>
      <c r="F855" s="314"/>
    </row>
    <row r="856" spans="3:6" x14ac:dyDescent="0.2">
      <c r="C856" s="314"/>
      <c r="E856" s="314"/>
      <c r="F856" s="314"/>
    </row>
    <row r="857" spans="3:6" x14ac:dyDescent="0.2">
      <c r="C857" s="314"/>
      <c r="E857" s="314"/>
      <c r="F857" s="314"/>
    </row>
    <row r="858" spans="3:6" x14ac:dyDescent="0.2">
      <c r="C858" s="314"/>
      <c r="E858" s="314"/>
      <c r="F858" s="314"/>
    </row>
    <row r="859" spans="3:6" x14ac:dyDescent="0.2">
      <c r="C859" s="314"/>
      <c r="E859" s="314"/>
      <c r="F859" s="314"/>
    </row>
    <row r="860" spans="3:6" x14ac:dyDescent="0.2">
      <c r="C860" s="314"/>
      <c r="E860" s="314"/>
      <c r="F860" s="314"/>
    </row>
    <row r="861" spans="3:6" x14ac:dyDescent="0.2">
      <c r="C861" s="314"/>
      <c r="E861" s="314"/>
      <c r="F861" s="314"/>
    </row>
    <row r="862" spans="3:6" x14ac:dyDescent="0.2">
      <c r="C862" s="314"/>
      <c r="E862" s="314"/>
      <c r="F862" s="314"/>
    </row>
    <row r="863" spans="3:6" x14ac:dyDescent="0.2">
      <c r="C863" s="314"/>
      <c r="E863" s="314"/>
      <c r="F863" s="314"/>
    </row>
    <row r="864" spans="3:6" x14ac:dyDescent="0.2">
      <c r="C864" s="314"/>
      <c r="E864" s="314"/>
      <c r="F864" s="314"/>
    </row>
    <row r="865" spans="3:6" x14ac:dyDescent="0.2">
      <c r="C865" s="314"/>
      <c r="E865" s="314"/>
      <c r="F865" s="314"/>
    </row>
    <row r="866" spans="3:6" x14ac:dyDescent="0.2">
      <c r="C866" s="314"/>
      <c r="E866" s="314"/>
      <c r="F866" s="314"/>
    </row>
    <row r="867" spans="3:6" x14ac:dyDescent="0.2">
      <c r="C867" s="314"/>
      <c r="E867" s="314"/>
      <c r="F867" s="314"/>
    </row>
    <row r="868" spans="3:6" x14ac:dyDescent="0.2">
      <c r="C868" s="314"/>
      <c r="E868" s="314"/>
      <c r="F868" s="314"/>
    </row>
    <row r="869" spans="3:6" x14ac:dyDescent="0.2">
      <c r="C869" s="314"/>
      <c r="E869" s="314"/>
      <c r="F869" s="314"/>
    </row>
    <row r="870" spans="3:6" x14ac:dyDescent="0.2">
      <c r="C870" s="314"/>
      <c r="E870" s="314"/>
      <c r="F870" s="314"/>
    </row>
    <row r="871" spans="3:6" x14ac:dyDescent="0.2">
      <c r="C871" s="314"/>
      <c r="E871" s="314"/>
      <c r="F871" s="314"/>
    </row>
    <row r="872" spans="3:6" x14ac:dyDescent="0.2">
      <c r="C872" s="314"/>
      <c r="E872" s="314"/>
      <c r="F872" s="314"/>
    </row>
    <row r="873" spans="3:6" x14ac:dyDescent="0.2">
      <c r="C873" s="314"/>
      <c r="E873" s="314"/>
      <c r="F873" s="314"/>
    </row>
    <row r="874" spans="3:6" x14ac:dyDescent="0.2">
      <c r="C874" s="314"/>
      <c r="E874" s="314"/>
      <c r="F874" s="314"/>
    </row>
    <row r="875" spans="3:6" x14ac:dyDescent="0.2">
      <c r="C875" s="314"/>
      <c r="E875" s="314"/>
      <c r="F875" s="314"/>
    </row>
    <row r="876" spans="3:6" x14ac:dyDescent="0.2">
      <c r="C876" s="314"/>
      <c r="E876" s="314"/>
      <c r="F876" s="314"/>
    </row>
    <row r="877" spans="3:6" x14ac:dyDescent="0.2">
      <c r="C877" s="314"/>
      <c r="E877" s="314"/>
      <c r="F877" s="314"/>
    </row>
    <row r="878" spans="3:6" x14ac:dyDescent="0.2">
      <c r="C878" s="314"/>
      <c r="E878" s="314"/>
      <c r="F878" s="314"/>
    </row>
    <row r="879" spans="3:6" x14ac:dyDescent="0.2">
      <c r="C879" s="314"/>
      <c r="E879" s="314"/>
      <c r="F879" s="314"/>
    </row>
    <row r="880" spans="3:6" x14ac:dyDescent="0.2">
      <c r="C880" s="314"/>
      <c r="E880" s="314"/>
      <c r="F880" s="314"/>
    </row>
    <row r="881" spans="3:6" x14ac:dyDescent="0.2">
      <c r="C881" s="314"/>
      <c r="E881" s="314"/>
      <c r="F881" s="314"/>
    </row>
    <row r="882" spans="3:6" x14ac:dyDescent="0.2">
      <c r="C882" s="314"/>
      <c r="E882" s="314"/>
      <c r="F882" s="314"/>
    </row>
    <row r="883" spans="3:6" x14ac:dyDescent="0.2">
      <c r="C883" s="314"/>
      <c r="E883" s="314"/>
      <c r="F883" s="314"/>
    </row>
    <row r="884" spans="3:6" x14ac:dyDescent="0.2">
      <c r="C884" s="314"/>
      <c r="E884" s="314"/>
      <c r="F884" s="314"/>
    </row>
    <row r="885" spans="3:6" x14ac:dyDescent="0.2">
      <c r="C885" s="314"/>
      <c r="E885" s="314"/>
      <c r="F885" s="314"/>
    </row>
    <row r="886" spans="3:6" x14ac:dyDescent="0.2">
      <c r="C886" s="314"/>
      <c r="E886" s="314"/>
      <c r="F886" s="314"/>
    </row>
    <row r="887" spans="3:6" x14ac:dyDescent="0.2">
      <c r="C887" s="314"/>
      <c r="E887" s="314"/>
      <c r="F887" s="314"/>
    </row>
    <row r="888" spans="3:6" x14ac:dyDescent="0.2">
      <c r="C888" s="314"/>
      <c r="E888" s="314"/>
      <c r="F888" s="314"/>
    </row>
    <row r="889" spans="3:6" x14ac:dyDescent="0.2">
      <c r="C889" s="314"/>
      <c r="E889" s="314"/>
      <c r="F889" s="314"/>
    </row>
    <row r="890" spans="3:6" x14ac:dyDescent="0.2">
      <c r="C890" s="314"/>
      <c r="E890" s="314"/>
      <c r="F890" s="314"/>
    </row>
    <row r="891" spans="3:6" x14ac:dyDescent="0.2">
      <c r="C891" s="314"/>
      <c r="E891" s="314"/>
      <c r="F891" s="314"/>
    </row>
    <row r="892" spans="3:6" x14ac:dyDescent="0.2">
      <c r="C892" s="314"/>
      <c r="E892" s="314"/>
      <c r="F892" s="314"/>
    </row>
    <row r="893" spans="3:6" x14ac:dyDescent="0.2">
      <c r="C893" s="314"/>
      <c r="E893" s="314"/>
      <c r="F893" s="314"/>
    </row>
    <row r="894" spans="3:6" x14ac:dyDescent="0.2">
      <c r="C894" s="314"/>
      <c r="E894" s="314"/>
      <c r="F894" s="314"/>
    </row>
    <row r="895" spans="3:6" x14ac:dyDescent="0.2">
      <c r="C895" s="314"/>
      <c r="E895" s="314"/>
      <c r="F895" s="314"/>
    </row>
    <row r="896" spans="3:6" x14ac:dyDescent="0.2">
      <c r="C896" s="314"/>
      <c r="E896" s="314"/>
      <c r="F896" s="314"/>
    </row>
    <row r="897" spans="3:6" x14ac:dyDescent="0.2">
      <c r="C897" s="314"/>
      <c r="E897" s="314"/>
      <c r="F897" s="314"/>
    </row>
    <row r="898" spans="3:6" x14ac:dyDescent="0.2">
      <c r="C898" s="314"/>
      <c r="E898" s="314"/>
      <c r="F898" s="314"/>
    </row>
    <row r="899" spans="3:6" x14ac:dyDescent="0.2">
      <c r="C899" s="314"/>
      <c r="E899" s="314"/>
      <c r="F899" s="314"/>
    </row>
    <row r="900" spans="3:6" x14ac:dyDescent="0.2">
      <c r="C900" s="314"/>
      <c r="E900" s="314"/>
      <c r="F900" s="314"/>
    </row>
    <row r="901" spans="3:6" x14ac:dyDescent="0.2">
      <c r="C901" s="314"/>
      <c r="E901" s="314"/>
      <c r="F901" s="314"/>
    </row>
    <row r="902" spans="3:6" x14ac:dyDescent="0.2">
      <c r="C902" s="314"/>
      <c r="E902" s="314"/>
      <c r="F902" s="314"/>
    </row>
    <row r="903" spans="3:6" x14ac:dyDescent="0.2">
      <c r="C903" s="314"/>
      <c r="E903" s="314"/>
      <c r="F903" s="314"/>
    </row>
    <row r="904" spans="3:6" x14ac:dyDescent="0.2">
      <c r="C904" s="314"/>
      <c r="E904" s="314"/>
      <c r="F904" s="314"/>
    </row>
    <row r="905" spans="3:6" x14ac:dyDescent="0.2">
      <c r="C905" s="314"/>
      <c r="E905" s="314"/>
      <c r="F905" s="314"/>
    </row>
    <row r="906" spans="3:6" x14ac:dyDescent="0.2">
      <c r="C906" s="314"/>
      <c r="E906" s="314"/>
      <c r="F906" s="314"/>
    </row>
    <row r="907" spans="3:6" x14ac:dyDescent="0.2">
      <c r="C907" s="314"/>
      <c r="E907" s="314"/>
      <c r="F907" s="314"/>
    </row>
    <row r="908" spans="3:6" x14ac:dyDescent="0.2">
      <c r="C908" s="314"/>
      <c r="E908" s="314"/>
      <c r="F908" s="314"/>
    </row>
    <row r="909" spans="3:6" x14ac:dyDescent="0.2">
      <c r="C909" s="314"/>
      <c r="E909" s="314"/>
      <c r="F909" s="314"/>
    </row>
    <row r="910" spans="3:6" x14ac:dyDescent="0.2">
      <c r="C910" s="314"/>
      <c r="E910" s="314"/>
      <c r="F910" s="314"/>
    </row>
    <row r="911" spans="3:6" x14ac:dyDescent="0.2">
      <c r="C911" s="314"/>
      <c r="E911" s="314"/>
      <c r="F911" s="314"/>
    </row>
    <row r="912" spans="3:6" x14ac:dyDescent="0.2">
      <c r="C912" s="314"/>
      <c r="E912" s="314"/>
      <c r="F912" s="314"/>
    </row>
    <row r="913" spans="3:6" x14ac:dyDescent="0.2">
      <c r="C913" s="314"/>
      <c r="E913" s="314"/>
      <c r="F913" s="314"/>
    </row>
    <row r="914" spans="3:6" x14ac:dyDescent="0.2">
      <c r="C914" s="314"/>
      <c r="E914" s="314"/>
      <c r="F914" s="314"/>
    </row>
    <row r="915" spans="3:6" x14ac:dyDescent="0.2">
      <c r="C915" s="314"/>
      <c r="E915" s="314"/>
      <c r="F915" s="314"/>
    </row>
    <row r="916" spans="3:6" x14ac:dyDescent="0.2">
      <c r="C916" s="314"/>
      <c r="E916" s="314"/>
      <c r="F916" s="314"/>
    </row>
    <row r="917" spans="3:6" x14ac:dyDescent="0.2">
      <c r="C917" s="314"/>
      <c r="E917" s="314"/>
      <c r="F917" s="314"/>
    </row>
    <row r="918" spans="3:6" x14ac:dyDescent="0.2">
      <c r="C918" s="314"/>
      <c r="E918" s="314"/>
      <c r="F918" s="314"/>
    </row>
    <row r="919" spans="3:6" x14ac:dyDescent="0.2">
      <c r="C919" s="314"/>
      <c r="E919" s="314"/>
      <c r="F919" s="314"/>
    </row>
    <row r="920" spans="3:6" x14ac:dyDescent="0.2">
      <c r="C920" s="314"/>
      <c r="E920" s="314"/>
      <c r="F920" s="314"/>
    </row>
    <row r="921" spans="3:6" x14ac:dyDescent="0.2">
      <c r="C921" s="314"/>
      <c r="E921" s="314"/>
      <c r="F921" s="314"/>
    </row>
    <row r="922" spans="3:6" x14ac:dyDescent="0.2">
      <c r="C922" s="314"/>
      <c r="E922" s="314"/>
      <c r="F922" s="314"/>
    </row>
  </sheetData>
  <mergeCells count="102">
    <mergeCell ref="D127:D129"/>
    <mergeCell ref="E127:E129"/>
    <mergeCell ref="F127:F129"/>
    <mergeCell ref="D142:D144"/>
    <mergeCell ref="E142:E144"/>
    <mergeCell ref="F142:F144"/>
    <mergeCell ref="D132:D134"/>
    <mergeCell ref="E132:E134"/>
    <mergeCell ref="F132:F134"/>
    <mergeCell ref="D137:D139"/>
    <mergeCell ref="E137:E139"/>
    <mergeCell ref="F137:F139"/>
    <mergeCell ref="D109:D111"/>
    <mergeCell ref="E109:E111"/>
    <mergeCell ref="F109:F111"/>
    <mergeCell ref="D116:D118"/>
    <mergeCell ref="E116:E118"/>
    <mergeCell ref="F116:F118"/>
    <mergeCell ref="D121:D123"/>
    <mergeCell ref="E121:E123"/>
    <mergeCell ref="F121:F123"/>
    <mergeCell ref="D100:D102"/>
    <mergeCell ref="E100:E102"/>
    <mergeCell ref="F100:F102"/>
    <mergeCell ref="D103:D104"/>
    <mergeCell ref="E103:E104"/>
    <mergeCell ref="F103:F104"/>
    <mergeCell ref="D106:D107"/>
    <mergeCell ref="E106:E107"/>
    <mergeCell ref="F106:F107"/>
    <mergeCell ref="D90:D91"/>
    <mergeCell ref="E90:E91"/>
    <mergeCell ref="F90:F91"/>
    <mergeCell ref="D93:D95"/>
    <mergeCell ref="E93:E95"/>
    <mergeCell ref="F93:F95"/>
    <mergeCell ref="D97:D98"/>
    <mergeCell ref="E97:E98"/>
    <mergeCell ref="F97:F98"/>
    <mergeCell ref="D78:D79"/>
    <mergeCell ref="E78:E79"/>
    <mergeCell ref="F78:F79"/>
    <mergeCell ref="D81:D83"/>
    <mergeCell ref="E81:E83"/>
    <mergeCell ref="F81:F83"/>
    <mergeCell ref="F85:F86"/>
    <mergeCell ref="E85:E86"/>
    <mergeCell ref="D85:D86"/>
    <mergeCell ref="D69:D70"/>
    <mergeCell ref="E69:E70"/>
    <mergeCell ref="F69:F70"/>
    <mergeCell ref="F72:F73"/>
    <mergeCell ref="E72:E73"/>
    <mergeCell ref="D72:D73"/>
    <mergeCell ref="F75:F76"/>
    <mergeCell ref="E75:E76"/>
    <mergeCell ref="D75:D76"/>
    <mergeCell ref="D57:D59"/>
    <mergeCell ref="E57:E59"/>
    <mergeCell ref="F57:F59"/>
    <mergeCell ref="D60:D61"/>
    <mergeCell ref="E60:E61"/>
    <mergeCell ref="F60:F61"/>
    <mergeCell ref="D66:D68"/>
    <mergeCell ref="E66:E68"/>
    <mergeCell ref="F66:F68"/>
    <mergeCell ref="D30:D31"/>
    <mergeCell ref="E30:E31"/>
    <mergeCell ref="F30:F31"/>
    <mergeCell ref="D50:D51"/>
    <mergeCell ref="E50:E51"/>
    <mergeCell ref="F50:F51"/>
    <mergeCell ref="D52:D54"/>
    <mergeCell ref="E52:E54"/>
    <mergeCell ref="F52:F54"/>
    <mergeCell ref="D22:D23"/>
    <mergeCell ref="E22:E23"/>
    <mergeCell ref="F22:F23"/>
    <mergeCell ref="D25:D26"/>
    <mergeCell ref="E25:E26"/>
    <mergeCell ref="F25:F26"/>
    <mergeCell ref="D27:D29"/>
    <mergeCell ref="E27:E29"/>
    <mergeCell ref="F27:F29"/>
    <mergeCell ref="D12:D13"/>
    <mergeCell ref="E12:E13"/>
    <mergeCell ref="F12:F13"/>
    <mergeCell ref="D14:D16"/>
    <mergeCell ref="E14:E16"/>
    <mergeCell ref="F14:F16"/>
    <mergeCell ref="D17:D18"/>
    <mergeCell ref="E17:E18"/>
    <mergeCell ref="F17:F18"/>
    <mergeCell ref="C2:F2"/>
    <mergeCell ref="C3:F3"/>
    <mergeCell ref="C4:F4"/>
    <mergeCell ref="C9:C10"/>
    <mergeCell ref="A9:A10"/>
    <mergeCell ref="A5:F5"/>
    <mergeCell ref="A6:F6"/>
    <mergeCell ref="D9:D10"/>
    <mergeCell ref="B9:B10"/>
  </mergeCells>
  <phoneticPr fontId="0" type="noConversion"/>
  <pageMargins left="0.39370078740157483" right="0.19685039370078741" top="0.39370078740157483" bottom="0.29527559055118113" header="0.15748031496062992" footer="0.15748031496062992"/>
  <pageSetup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17"/>
  <sheetViews>
    <sheetView workbookViewId="0">
      <selection activeCell="E13" sqref="E13"/>
    </sheetView>
  </sheetViews>
  <sheetFormatPr defaultRowHeight="15" x14ac:dyDescent="0.2"/>
  <cols>
    <col min="1" max="1" width="5.140625" style="2" customWidth="1"/>
    <col min="2" max="2" width="6.42578125" style="3" customWidth="1"/>
    <col min="3" max="3" width="6.28515625" style="4" customWidth="1"/>
    <col min="4" max="4" width="5.7109375" style="5" customWidth="1"/>
    <col min="5" max="5" width="49.85546875" style="11" customWidth="1"/>
    <col min="6" max="6" width="47.5703125" style="7" hidden="1" customWidth="1"/>
    <col min="7" max="7" width="11.5703125" style="703" customWidth="1"/>
    <col min="8" max="8" width="11.42578125" style="703" customWidth="1"/>
    <col min="9" max="9" width="10" style="703" customWidth="1"/>
    <col min="10" max="10" width="9.140625" style="6" hidden="1" customWidth="1"/>
    <col min="11" max="16384" width="9.140625" style="6"/>
  </cols>
  <sheetData>
    <row r="1" spans="1:10" x14ac:dyDescent="0.2">
      <c r="G1" s="772"/>
      <c r="H1" s="772"/>
      <c r="I1" s="772"/>
    </row>
    <row r="2" spans="1:10" x14ac:dyDescent="0.2">
      <c r="G2" s="773" t="s">
        <v>979</v>
      </c>
      <c r="H2" s="773"/>
      <c r="I2" s="773"/>
      <c r="J2" s="773"/>
    </row>
    <row r="3" spans="1:10" x14ac:dyDescent="0.2">
      <c r="G3" s="774" t="s">
        <v>978</v>
      </c>
      <c r="H3" s="774"/>
      <c r="I3" s="774"/>
      <c r="J3" s="774"/>
    </row>
    <row r="4" spans="1:10" x14ac:dyDescent="0.2">
      <c r="G4" s="774" t="s">
        <v>988</v>
      </c>
      <c r="H4" s="774"/>
      <c r="I4" s="774"/>
      <c r="J4" s="774"/>
    </row>
    <row r="5" spans="1:10" ht="18" x14ac:dyDescent="0.25">
      <c r="A5" s="781" t="s">
        <v>859</v>
      </c>
      <c r="B5" s="781"/>
      <c r="C5" s="781"/>
      <c r="D5" s="781"/>
      <c r="E5" s="781"/>
      <c r="F5" s="781"/>
      <c r="G5" s="781"/>
      <c r="H5" s="781"/>
      <c r="I5" s="781"/>
    </row>
    <row r="6" spans="1:10" ht="36" customHeight="1" x14ac:dyDescent="0.25">
      <c r="A6" s="782" t="s">
        <v>972</v>
      </c>
      <c r="B6" s="783"/>
      <c r="C6" s="783"/>
      <c r="D6" s="783"/>
      <c r="E6" s="783"/>
      <c r="F6" s="783"/>
      <c r="G6" s="783"/>
      <c r="H6" s="783"/>
      <c r="I6" s="783"/>
    </row>
    <row r="7" spans="1:10" ht="15.75" x14ac:dyDescent="0.25">
      <c r="A7" s="48" t="s">
        <v>860</v>
      </c>
      <c r="B7" s="87"/>
      <c r="C7" s="88"/>
      <c r="D7" s="88"/>
      <c r="E7" s="89"/>
      <c r="F7" s="48"/>
      <c r="G7" s="319"/>
      <c r="H7" s="323"/>
      <c r="I7" s="323"/>
    </row>
    <row r="8" spans="1:10" ht="16.5" thickBot="1" x14ac:dyDescent="0.3">
      <c r="A8" s="50"/>
      <c r="B8" s="90"/>
      <c r="C8" s="91"/>
      <c r="D8" s="91"/>
      <c r="E8" s="92"/>
      <c r="F8" s="93"/>
      <c r="G8" s="323"/>
      <c r="H8" s="784" t="s">
        <v>20</v>
      </c>
      <c r="I8" s="784"/>
    </row>
    <row r="9" spans="1:10" s="8" customFormat="1" ht="15.75" thickBot="1" x14ac:dyDescent="0.25">
      <c r="A9" s="785" t="s">
        <v>18</v>
      </c>
      <c r="B9" s="793" t="s">
        <v>692</v>
      </c>
      <c r="C9" s="775" t="s">
        <v>255</v>
      </c>
      <c r="D9" s="777" t="s">
        <v>256</v>
      </c>
      <c r="E9" s="787" t="s">
        <v>19</v>
      </c>
      <c r="F9" s="789" t="s">
        <v>254</v>
      </c>
      <c r="G9" s="791" t="s">
        <v>21</v>
      </c>
      <c r="H9" s="779" t="s">
        <v>123</v>
      </c>
      <c r="I9" s="780"/>
    </row>
    <row r="10" spans="1:10" s="9" customFormat="1" ht="32.25" customHeight="1" thickBot="1" x14ac:dyDescent="0.25">
      <c r="A10" s="786"/>
      <c r="B10" s="776"/>
      <c r="C10" s="776"/>
      <c r="D10" s="778"/>
      <c r="E10" s="788"/>
      <c r="F10" s="790"/>
      <c r="G10" s="792"/>
      <c r="H10" s="472" t="s">
        <v>245</v>
      </c>
      <c r="I10" s="473" t="s">
        <v>246</v>
      </c>
    </row>
    <row r="11" spans="1:10" s="41" customFormat="1" ht="15.75" thickBot="1" x14ac:dyDescent="0.25">
      <c r="A11" s="94">
        <v>1</v>
      </c>
      <c r="B11" s="95">
        <v>2</v>
      </c>
      <c r="C11" s="95">
        <v>3</v>
      </c>
      <c r="D11" s="96">
        <v>4</v>
      </c>
      <c r="E11" s="97">
        <v>5</v>
      </c>
      <c r="F11" s="98"/>
      <c r="G11" s="477">
        <v>6</v>
      </c>
      <c r="H11" s="479">
        <v>7</v>
      </c>
      <c r="I11" s="480">
        <v>8</v>
      </c>
    </row>
    <row r="12" spans="1:10" s="43" customFormat="1" ht="37.5" thickBot="1" x14ac:dyDescent="0.25">
      <c r="A12" s="99">
        <v>2000</v>
      </c>
      <c r="B12" s="100" t="s">
        <v>257</v>
      </c>
      <c r="C12" s="101" t="s">
        <v>258</v>
      </c>
      <c r="D12" s="102" t="s">
        <v>258</v>
      </c>
      <c r="E12" s="103" t="s">
        <v>861</v>
      </c>
      <c r="F12" s="104"/>
      <c r="G12" s="704">
        <f>H12+I12-Sheet1!F146</f>
        <v>63528.200000000012</v>
      </c>
      <c r="H12" s="705">
        <f>H13+H49+H67+H93+H147+H167+H187+H216+H246+H277+H309</f>
        <v>60528.200000000004</v>
      </c>
      <c r="I12" s="706">
        <f>I13+I49+I67+I93+I147+I167+I187+I216+I246+I277+I309</f>
        <v>21158</v>
      </c>
    </row>
    <row r="13" spans="1:10" s="42" customFormat="1" ht="64.5" customHeight="1" x14ac:dyDescent="0.2">
      <c r="A13" s="105">
        <v>2100</v>
      </c>
      <c r="B13" s="106" t="s">
        <v>64</v>
      </c>
      <c r="C13" s="107" t="s">
        <v>1</v>
      </c>
      <c r="D13" s="108" t="s">
        <v>1</v>
      </c>
      <c r="E13" s="109" t="s">
        <v>862</v>
      </c>
      <c r="F13" s="110" t="s">
        <v>259</v>
      </c>
      <c r="G13" s="561">
        <f>H13+I13</f>
        <v>39853.4</v>
      </c>
      <c r="H13" s="545">
        <f>H15+H20+H24+H29+H32+H35+H38+H41</f>
        <v>39853.4</v>
      </c>
      <c r="I13" s="707">
        <f>I15+I20+I24+I29+I32+I35+I38+I41</f>
        <v>0</v>
      </c>
    </row>
    <row r="14" spans="1:10" ht="11.25" customHeight="1" x14ac:dyDescent="0.25">
      <c r="A14" s="111"/>
      <c r="B14" s="106"/>
      <c r="C14" s="107"/>
      <c r="D14" s="108"/>
      <c r="E14" s="112" t="s">
        <v>803</v>
      </c>
      <c r="F14" s="113"/>
      <c r="G14" s="496"/>
      <c r="H14" s="497"/>
      <c r="I14" s="498"/>
    </row>
    <row r="15" spans="1:10" s="10" customFormat="1" ht="48" x14ac:dyDescent="0.2">
      <c r="A15" s="114">
        <v>2110</v>
      </c>
      <c r="B15" s="106" t="s">
        <v>64</v>
      </c>
      <c r="C15" s="115" t="s">
        <v>2</v>
      </c>
      <c r="D15" s="116" t="s">
        <v>1</v>
      </c>
      <c r="E15" s="117" t="s">
        <v>693</v>
      </c>
      <c r="F15" s="118" t="s">
        <v>260</v>
      </c>
      <c r="G15" s="561">
        <f>H15+I15</f>
        <v>39353.4</v>
      </c>
      <c r="H15" s="545">
        <f>H17+H18+H19</f>
        <v>39353.4</v>
      </c>
      <c r="I15" s="707">
        <f>I17+I18+I19</f>
        <v>0</v>
      </c>
    </row>
    <row r="16" spans="1:10" s="10" customFormat="1" ht="10.5" customHeight="1" x14ac:dyDescent="0.25">
      <c r="A16" s="114"/>
      <c r="B16" s="106"/>
      <c r="C16" s="115"/>
      <c r="D16" s="116"/>
      <c r="E16" s="112" t="s">
        <v>804</v>
      </c>
      <c r="F16" s="118"/>
      <c r="G16" s="440">
        <f t="shared" ref="G16:G79" si="0">H16+I16</f>
        <v>0</v>
      </c>
      <c r="H16" s="686"/>
      <c r="I16" s="687"/>
    </row>
    <row r="17" spans="1:12" ht="24" x14ac:dyDescent="0.2">
      <c r="A17" s="119">
        <v>2111</v>
      </c>
      <c r="B17" s="120" t="s">
        <v>64</v>
      </c>
      <c r="C17" s="121" t="s">
        <v>2</v>
      </c>
      <c r="D17" s="122" t="s">
        <v>2</v>
      </c>
      <c r="E17" s="123" t="s">
        <v>694</v>
      </c>
      <c r="F17" s="124" t="s">
        <v>261</v>
      </c>
      <c r="G17" s="561">
        <f t="shared" si="0"/>
        <v>39353.4</v>
      </c>
      <c r="H17" s="657">
        <v>39353.4</v>
      </c>
      <c r="I17" s="545">
        <v>0</v>
      </c>
    </row>
    <row r="18" spans="1:12" ht="15.75" x14ac:dyDescent="0.25">
      <c r="A18" s="114">
        <v>2112</v>
      </c>
      <c r="B18" s="125" t="s">
        <v>64</v>
      </c>
      <c r="C18" s="126" t="s">
        <v>2</v>
      </c>
      <c r="D18" s="127" t="s">
        <v>3</v>
      </c>
      <c r="E18" s="112" t="s">
        <v>262</v>
      </c>
      <c r="F18" s="128" t="s">
        <v>263</v>
      </c>
      <c r="G18" s="440">
        <f t="shared" si="0"/>
        <v>0</v>
      </c>
      <c r="H18" s="522"/>
      <c r="I18" s="523"/>
    </row>
    <row r="19" spans="1:12" ht="15.75" x14ac:dyDescent="0.25">
      <c r="A19" s="114">
        <v>2113</v>
      </c>
      <c r="B19" s="125" t="s">
        <v>64</v>
      </c>
      <c r="C19" s="126" t="s">
        <v>2</v>
      </c>
      <c r="D19" s="127" t="s">
        <v>740</v>
      </c>
      <c r="E19" s="112" t="s">
        <v>266</v>
      </c>
      <c r="F19" s="128" t="s">
        <v>267</v>
      </c>
      <c r="G19" s="440">
        <f t="shared" si="0"/>
        <v>0</v>
      </c>
      <c r="H19" s="522"/>
      <c r="I19" s="523"/>
    </row>
    <row r="20" spans="1:12" x14ac:dyDescent="0.2">
      <c r="A20" s="114">
        <v>2120</v>
      </c>
      <c r="B20" s="106" t="s">
        <v>64</v>
      </c>
      <c r="C20" s="115" t="s">
        <v>3</v>
      </c>
      <c r="D20" s="116" t="s">
        <v>1</v>
      </c>
      <c r="E20" s="117" t="s">
        <v>268</v>
      </c>
      <c r="F20" s="129" t="s">
        <v>269</v>
      </c>
      <c r="G20" s="440">
        <f t="shared" si="0"/>
        <v>0</v>
      </c>
      <c r="H20" s="441">
        <f>H22+H23</f>
        <v>0</v>
      </c>
      <c r="I20" s="442">
        <f>I22+I23</f>
        <v>0</v>
      </c>
    </row>
    <row r="21" spans="1:12" s="10" customFormat="1" ht="10.5" customHeight="1" x14ac:dyDescent="0.25">
      <c r="A21" s="114"/>
      <c r="B21" s="106"/>
      <c r="C21" s="115"/>
      <c r="D21" s="116"/>
      <c r="E21" s="112" t="s">
        <v>804</v>
      </c>
      <c r="F21" s="118"/>
      <c r="G21" s="440">
        <f t="shared" si="0"/>
        <v>0</v>
      </c>
      <c r="H21" s="686"/>
      <c r="I21" s="687"/>
    </row>
    <row r="22" spans="1:12" ht="16.5" customHeight="1" x14ac:dyDescent="0.25">
      <c r="A22" s="114">
        <v>2121</v>
      </c>
      <c r="B22" s="125" t="s">
        <v>64</v>
      </c>
      <c r="C22" s="126" t="s">
        <v>3</v>
      </c>
      <c r="D22" s="127" t="s">
        <v>2</v>
      </c>
      <c r="E22" s="130" t="s">
        <v>695</v>
      </c>
      <c r="F22" s="128" t="s">
        <v>270</v>
      </c>
      <c r="G22" s="440">
        <f t="shared" si="0"/>
        <v>0</v>
      </c>
      <c r="H22" s="522"/>
      <c r="I22" s="523"/>
    </row>
    <row r="23" spans="1:12" ht="28.5" x14ac:dyDescent="0.25">
      <c r="A23" s="114">
        <v>2122</v>
      </c>
      <c r="B23" s="125" t="s">
        <v>64</v>
      </c>
      <c r="C23" s="126" t="s">
        <v>3</v>
      </c>
      <c r="D23" s="127" t="s">
        <v>3</v>
      </c>
      <c r="E23" s="112" t="s">
        <v>271</v>
      </c>
      <c r="F23" s="128" t="s">
        <v>272</v>
      </c>
      <c r="G23" s="440">
        <f t="shared" si="0"/>
        <v>0</v>
      </c>
      <c r="H23" s="522"/>
      <c r="I23" s="523"/>
    </row>
    <row r="24" spans="1:12" x14ac:dyDescent="0.2">
      <c r="A24" s="114">
        <v>2130</v>
      </c>
      <c r="B24" s="106" t="s">
        <v>64</v>
      </c>
      <c r="C24" s="115" t="s">
        <v>740</v>
      </c>
      <c r="D24" s="116" t="s">
        <v>1</v>
      </c>
      <c r="E24" s="117" t="s">
        <v>273</v>
      </c>
      <c r="F24" s="131" t="s">
        <v>274</v>
      </c>
      <c r="G24" s="561">
        <f t="shared" si="0"/>
        <v>500</v>
      </c>
      <c r="H24" s="545">
        <v>500</v>
      </c>
      <c r="I24" s="442">
        <f>I26+I27+I28</f>
        <v>0</v>
      </c>
      <c r="L24" s="6" t="s">
        <v>968</v>
      </c>
    </row>
    <row r="25" spans="1:12" s="10" customFormat="1" ht="10.5" customHeight="1" x14ac:dyDescent="0.25">
      <c r="A25" s="114"/>
      <c r="B25" s="106"/>
      <c r="C25" s="115"/>
      <c r="D25" s="116"/>
      <c r="E25" s="112" t="s">
        <v>804</v>
      </c>
      <c r="F25" s="118"/>
      <c r="G25" s="440">
        <f t="shared" si="0"/>
        <v>0</v>
      </c>
      <c r="H25" s="686"/>
      <c r="I25" s="687"/>
    </row>
    <row r="26" spans="1:12" ht="24" x14ac:dyDescent="0.25">
      <c r="A26" s="114">
        <v>2131</v>
      </c>
      <c r="B26" s="125" t="s">
        <v>64</v>
      </c>
      <c r="C26" s="126" t="s">
        <v>740</v>
      </c>
      <c r="D26" s="127" t="s">
        <v>2</v>
      </c>
      <c r="E26" s="112" t="s">
        <v>275</v>
      </c>
      <c r="F26" s="128" t="s">
        <v>276</v>
      </c>
      <c r="G26" s="440">
        <f t="shared" si="0"/>
        <v>0</v>
      </c>
      <c r="H26" s="522"/>
      <c r="I26" s="523"/>
    </row>
    <row r="27" spans="1:12" ht="14.25" customHeight="1" x14ac:dyDescent="0.25">
      <c r="A27" s="114">
        <v>2132</v>
      </c>
      <c r="B27" s="125" t="s">
        <v>64</v>
      </c>
      <c r="C27" s="126">
        <v>3</v>
      </c>
      <c r="D27" s="127">
        <v>2</v>
      </c>
      <c r="E27" s="112" t="s">
        <v>277</v>
      </c>
      <c r="F27" s="128" t="s">
        <v>278</v>
      </c>
      <c r="G27" s="440">
        <f t="shared" si="0"/>
        <v>0</v>
      </c>
      <c r="H27" s="522"/>
      <c r="I27" s="523"/>
    </row>
    <row r="28" spans="1:12" x14ac:dyDescent="0.2">
      <c r="A28" s="114">
        <v>2133</v>
      </c>
      <c r="B28" s="125" t="s">
        <v>64</v>
      </c>
      <c r="C28" s="126">
        <v>3</v>
      </c>
      <c r="D28" s="127">
        <v>3</v>
      </c>
      <c r="E28" s="112" t="s">
        <v>279</v>
      </c>
      <c r="F28" s="128" t="s">
        <v>280</v>
      </c>
      <c r="G28" s="561">
        <f t="shared" si="0"/>
        <v>500</v>
      </c>
      <c r="H28" s="561">
        <v>500</v>
      </c>
      <c r="I28" s="688">
        <f>Sheet6!I59</f>
        <v>0</v>
      </c>
    </row>
    <row r="29" spans="1:12" ht="12.75" customHeight="1" x14ac:dyDescent="0.2">
      <c r="A29" s="114">
        <v>2140</v>
      </c>
      <c r="B29" s="106" t="s">
        <v>64</v>
      </c>
      <c r="C29" s="115">
        <v>4</v>
      </c>
      <c r="D29" s="116">
        <v>0</v>
      </c>
      <c r="E29" s="117" t="s">
        <v>281</v>
      </c>
      <c r="F29" s="118" t="s">
        <v>282</v>
      </c>
      <c r="G29" s="440">
        <f t="shared" si="0"/>
        <v>0</v>
      </c>
      <c r="H29" s="441">
        <f>H31</f>
        <v>0</v>
      </c>
      <c r="I29" s="442">
        <f>I31</f>
        <v>0</v>
      </c>
    </row>
    <row r="30" spans="1:12" s="10" customFormat="1" ht="10.5" customHeight="1" x14ac:dyDescent="0.25">
      <c r="A30" s="114"/>
      <c r="B30" s="106"/>
      <c r="C30" s="115"/>
      <c r="D30" s="116"/>
      <c r="E30" s="112" t="s">
        <v>804</v>
      </c>
      <c r="F30" s="118"/>
      <c r="G30" s="440">
        <f t="shared" si="0"/>
        <v>0</v>
      </c>
      <c r="H30" s="686"/>
      <c r="I30" s="687"/>
    </row>
    <row r="31" spans="1:12" ht="15.75" x14ac:dyDescent="0.25">
      <c r="A31" s="114">
        <v>2141</v>
      </c>
      <c r="B31" s="125" t="s">
        <v>64</v>
      </c>
      <c r="C31" s="126">
        <v>4</v>
      </c>
      <c r="D31" s="127">
        <v>1</v>
      </c>
      <c r="E31" s="112" t="s">
        <v>283</v>
      </c>
      <c r="F31" s="132" t="s">
        <v>284</v>
      </c>
      <c r="G31" s="440">
        <f t="shared" si="0"/>
        <v>0</v>
      </c>
      <c r="H31" s="522"/>
      <c r="I31" s="523"/>
    </row>
    <row r="32" spans="1:12" ht="36" x14ac:dyDescent="0.2">
      <c r="A32" s="114">
        <v>2150</v>
      </c>
      <c r="B32" s="106" t="s">
        <v>64</v>
      </c>
      <c r="C32" s="115">
        <v>5</v>
      </c>
      <c r="D32" s="116">
        <v>0</v>
      </c>
      <c r="E32" s="117" t="s">
        <v>285</v>
      </c>
      <c r="F32" s="118" t="s">
        <v>286</v>
      </c>
      <c r="G32" s="440">
        <f t="shared" si="0"/>
        <v>0</v>
      </c>
      <c r="H32" s="441">
        <f>H34</f>
        <v>0</v>
      </c>
      <c r="I32" s="442">
        <f>I34</f>
        <v>0</v>
      </c>
    </row>
    <row r="33" spans="1:9" s="10" customFormat="1" ht="10.5" customHeight="1" x14ac:dyDescent="0.25">
      <c r="A33" s="114"/>
      <c r="B33" s="106"/>
      <c r="C33" s="115"/>
      <c r="D33" s="116"/>
      <c r="E33" s="112" t="s">
        <v>804</v>
      </c>
      <c r="F33" s="118"/>
      <c r="G33" s="440">
        <f t="shared" si="0"/>
        <v>0</v>
      </c>
      <c r="H33" s="686"/>
      <c r="I33" s="687"/>
    </row>
    <row r="34" spans="1:9" ht="24" x14ac:dyDescent="0.25">
      <c r="A34" s="114">
        <v>2151</v>
      </c>
      <c r="B34" s="125" t="s">
        <v>64</v>
      </c>
      <c r="C34" s="126">
        <v>5</v>
      </c>
      <c r="D34" s="127">
        <v>1</v>
      </c>
      <c r="E34" s="112" t="s">
        <v>287</v>
      </c>
      <c r="F34" s="132" t="s">
        <v>288</v>
      </c>
      <c r="G34" s="440">
        <f t="shared" si="0"/>
        <v>0</v>
      </c>
      <c r="H34" s="522"/>
      <c r="I34" s="523"/>
    </row>
    <row r="35" spans="1:9" ht="28.5" x14ac:dyDescent="0.2">
      <c r="A35" s="114">
        <v>2160</v>
      </c>
      <c r="B35" s="106" t="s">
        <v>64</v>
      </c>
      <c r="C35" s="115">
        <v>6</v>
      </c>
      <c r="D35" s="116">
        <v>0</v>
      </c>
      <c r="E35" s="117" t="s">
        <v>289</v>
      </c>
      <c r="F35" s="118" t="s">
        <v>290</v>
      </c>
      <c r="G35" s="561">
        <f t="shared" si="0"/>
        <v>0</v>
      </c>
      <c r="H35" s="545">
        <v>0</v>
      </c>
      <c r="I35" s="707">
        <v>0</v>
      </c>
    </row>
    <row r="36" spans="1:9" s="10" customFormat="1" ht="10.5" customHeight="1" x14ac:dyDescent="0.25">
      <c r="A36" s="114"/>
      <c r="B36" s="106"/>
      <c r="C36" s="115"/>
      <c r="D36" s="116"/>
      <c r="E36" s="112" t="s">
        <v>804</v>
      </c>
      <c r="F36" s="118"/>
      <c r="G36" s="561">
        <f t="shared" si="0"/>
        <v>0</v>
      </c>
      <c r="H36" s="689"/>
      <c r="I36" s="690"/>
    </row>
    <row r="37" spans="1:9" ht="24" x14ac:dyDescent="0.2">
      <c r="A37" s="114">
        <v>2161</v>
      </c>
      <c r="B37" s="125" t="s">
        <v>64</v>
      </c>
      <c r="C37" s="126">
        <v>6</v>
      </c>
      <c r="D37" s="127">
        <v>1</v>
      </c>
      <c r="E37" s="112" t="s">
        <v>292</v>
      </c>
      <c r="F37" s="128" t="s">
        <v>297</v>
      </c>
      <c r="G37" s="561">
        <f t="shared" si="0"/>
        <v>0</v>
      </c>
      <c r="H37" s="691">
        <v>0</v>
      </c>
      <c r="I37" s="692">
        <v>0</v>
      </c>
    </row>
    <row r="38" spans="1:9" x14ac:dyDescent="0.2">
      <c r="A38" s="114">
        <v>2170</v>
      </c>
      <c r="B38" s="106" t="s">
        <v>64</v>
      </c>
      <c r="C38" s="115">
        <v>7</v>
      </c>
      <c r="D38" s="116">
        <v>0</v>
      </c>
      <c r="E38" s="117" t="s">
        <v>113</v>
      </c>
      <c r="F38" s="128"/>
      <c r="G38" s="561">
        <f t="shared" si="0"/>
        <v>0</v>
      </c>
      <c r="H38" s="545">
        <f>H40</f>
        <v>0</v>
      </c>
      <c r="I38" s="442">
        <f>I40</f>
        <v>0</v>
      </c>
    </row>
    <row r="39" spans="1:9" s="10" customFormat="1" ht="10.5" customHeight="1" x14ac:dyDescent="0.25">
      <c r="A39" s="114"/>
      <c r="B39" s="106"/>
      <c r="C39" s="115"/>
      <c r="D39" s="116"/>
      <c r="E39" s="112" t="s">
        <v>804</v>
      </c>
      <c r="F39" s="118"/>
      <c r="G39" s="561">
        <f t="shared" si="0"/>
        <v>0</v>
      </c>
      <c r="H39" s="689"/>
      <c r="I39" s="687"/>
    </row>
    <row r="40" spans="1:9" ht="15.75" x14ac:dyDescent="0.25">
      <c r="A40" s="114">
        <v>2171</v>
      </c>
      <c r="B40" s="125" t="s">
        <v>64</v>
      </c>
      <c r="C40" s="126">
        <v>7</v>
      </c>
      <c r="D40" s="127">
        <v>1</v>
      </c>
      <c r="E40" s="112" t="s">
        <v>113</v>
      </c>
      <c r="F40" s="128"/>
      <c r="G40" s="561">
        <f t="shared" si="0"/>
        <v>0</v>
      </c>
      <c r="H40" s="693"/>
      <c r="I40" s="523"/>
    </row>
    <row r="41" spans="1:9" ht="29.25" customHeight="1" x14ac:dyDescent="0.2">
      <c r="A41" s="114">
        <v>2180</v>
      </c>
      <c r="B41" s="106" t="s">
        <v>64</v>
      </c>
      <c r="C41" s="115">
        <v>8</v>
      </c>
      <c r="D41" s="116">
        <v>0</v>
      </c>
      <c r="E41" s="117" t="s">
        <v>298</v>
      </c>
      <c r="F41" s="118" t="s">
        <v>299</v>
      </c>
      <c r="G41" s="561">
        <f t="shared" si="0"/>
        <v>0</v>
      </c>
      <c r="H41" s="545">
        <f>H43+H47</f>
        <v>0</v>
      </c>
      <c r="I41" s="442">
        <f>I43+I47</f>
        <v>0</v>
      </c>
    </row>
    <row r="42" spans="1:9" s="10" customFormat="1" ht="10.5" customHeight="1" x14ac:dyDescent="0.25">
      <c r="A42" s="114"/>
      <c r="B42" s="106"/>
      <c r="C42" s="115"/>
      <c r="D42" s="116"/>
      <c r="E42" s="112" t="s">
        <v>804</v>
      </c>
      <c r="F42" s="118"/>
      <c r="G42" s="440">
        <f t="shared" si="0"/>
        <v>0</v>
      </c>
      <c r="H42" s="686"/>
      <c r="I42" s="687"/>
    </row>
    <row r="43" spans="1:9" ht="28.5" x14ac:dyDescent="0.2">
      <c r="A43" s="114">
        <v>2181</v>
      </c>
      <c r="B43" s="125" t="s">
        <v>64</v>
      </c>
      <c r="C43" s="126">
        <v>8</v>
      </c>
      <c r="D43" s="127">
        <v>1</v>
      </c>
      <c r="E43" s="112" t="s">
        <v>298</v>
      </c>
      <c r="F43" s="132" t="s">
        <v>300</v>
      </c>
      <c r="G43" s="561">
        <f t="shared" si="0"/>
        <v>0</v>
      </c>
      <c r="H43" s="545">
        <f>H45+H46</f>
        <v>0</v>
      </c>
      <c r="I43" s="442">
        <f>I45+I46</f>
        <v>0</v>
      </c>
    </row>
    <row r="44" spans="1:9" ht="15.75" x14ac:dyDescent="0.25">
      <c r="A44" s="114"/>
      <c r="B44" s="125"/>
      <c r="C44" s="126"/>
      <c r="D44" s="127"/>
      <c r="E44" s="133" t="s">
        <v>804</v>
      </c>
      <c r="F44" s="132"/>
      <c r="G44" s="561">
        <f t="shared" si="0"/>
        <v>0</v>
      </c>
      <c r="H44" s="693"/>
      <c r="I44" s="523"/>
    </row>
    <row r="45" spans="1:9" ht="15.75" x14ac:dyDescent="0.25">
      <c r="A45" s="114">
        <v>2182</v>
      </c>
      <c r="B45" s="125" t="s">
        <v>64</v>
      </c>
      <c r="C45" s="126">
        <v>8</v>
      </c>
      <c r="D45" s="127">
        <v>1</v>
      </c>
      <c r="E45" s="133" t="s">
        <v>815</v>
      </c>
      <c r="F45" s="132"/>
      <c r="G45" s="561">
        <f t="shared" si="0"/>
        <v>0</v>
      </c>
      <c r="H45" s="693"/>
      <c r="I45" s="523"/>
    </row>
    <row r="46" spans="1:9" ht="15.75" x14ac:dyDescent="0.25">
      <c r="A46" s="114">
        <v>2183</v>
      </c>
      <c r="B46" s="125" t="s">
        <v>64</v>
      </c>
      <c r="C46" s="126">
        <v>8</v>
      </c>
      <c r="D46" s="127">
        <v>1</v>
      </c>
      <c r="E46" s="133" t="s">
        <v>816</v>
      </c>
      <c r="F46" s="132"/>
      <c r="G46" s="561">
        <f t="shared" si="0"/>
        <v>0</v>
      </c>
      <c r="H46" s="694">
        <f>SUM(Sheet6!H118)</f>
        <v>0</v>
      </c>
      <c r="I46" s="523"/>
    </row>
    <row r="47" spans="1:9" ht="24" x14ac:dyDescent="0.25">
      <c r="A47" s="114">
        <v>2184</v>
      </c>
      <c r="B47" s="125" t="s">
        <v>64</v>
      </c>
      <c r="C47" s="126">
        <v>8</v>
      </c>
      <c r="D47" s="127">
        <v>1</v>
      </c>
      <c r="E47" s="133" t="s">
        <v>821</v>
      </c>
      <c r="F47" s="132"/>
      <c r="G47" s="440">
        <f t="shared" si="0"/>
        <v>0</v>
      </c>
      <c r="H47" s="522"/>
      <c r="I47" s="523"/>
    </row>
    <row r="48" spans="1:9" ht="15.75" x14ac:dyDescent="0.25">
      <c r="A48" s="114">
        <v>2185</v>
      </c>
      <c r="B48" s="125" t="s">
        <v>64</v>
      </c>
      <c r="C48" s="126">
        <v>8</v>
      </c>
      <c r="D48" s="127">
        <v>1</v>
      </c>
      <c r="E48" s="133"/>
      <c r="F48" s="132"/>
      <c r="G48" s="440">
        <f t="shared" si="0"/>
        <v>0</v>
      </c>
      <c r="H48" s="688"/>
      <c r="I48" s="523"/>
    </row>
    <row r="49" spans="1:9" s="42" customFormat="1" ht="40.5" customHeight="1" x14ac:dyDescent="0.2">
      <c r="A49" s="134">
        <v>2200</v>
      </c>
      <c r="B49" s="106" t="s">
        <v>65</v>
      </c>
      <c r="C49" s="115">
        <v>0</v>
      </c>
      <c r="D49" s="116">
        <v>0</v>
      </c>
      <c r="E49" s="109" t="s">
        <v>863</v>
      </c>
      <c r="F49" s="135" t="s">
        <v>301</v>
      </c>
      <c r="G49" s="561">
        <f t="shared" si="0"/>
        <v>0</v>
      </c>
      <c r="H49" s="545">
        <f>H51+H54+H57+H60+H64</f>
        <v>0</v>
      </c>
      <c r="I49" s="442">
        <f>I51+I54+I57+I60+I64</f>
        <v>0</v>
      </c>
    </row>
    <row r="50" spans="1:9" ht="11.25" customHeight="1" x14ac:dyDescent="0.25">
      <c r="A50" s="111"/>
      <c r="B50" s="106"/>
      <c r="C50" s="107"/>
      <c r="D50" s="108"/>
      <c r="E50" s="112" t="s">
        <v>803</v>
      </c>
      <c r="F50" s="113"/>
      <c r="G50" s="440">
        <f t="shared" si="0"/>
        <v>0</v>
      </c>
      <c r="H50" s="695"/>
      <c r="I50" s="696"/>
    </row>
    <row r="51" spans="1:9" x14ac:dyDescent="0.2">
      <c r="A51" s="114">
        <v>2210</v>
      </c>
      <c r="B51" s="106" t="s">
        <v>65</v>
      </c>
      <c r="C51" s="126">
        <v>1</v>
      </c>
      <c r="D51" s="127">
        <v>0</v>
      </c>
      <c r="E51" s="117" t="s">
        <v>302</v>
      </c>
      <c r="F51" s="136" t="s">
        <v>303</v>
      </c>
      <c r="G51" s="440">
        <f t="shared" si="0"/>
        <v>0</v>
      </c>
      <c r="H51" s="441">
        <f>H53</f>
        <v>0</v>
      </c>
      <c r="I51" s="442">
        <f>I53</f>
        <v>0</v>
      </c>
    </row>
    <row r="52" spans="1:9" s="10" customFormat="1" ht="10.5" customHeight="1" x14ac:dyDescent="0.25">
      <c r="A52" s="114"/>
      <c r="B52" s="106"/>
      <c r="C52" s="115"/>
      <c r="D52" s="116"/>
      <c r="E52" s="112" t="s">
        <v>804</v>
      </c>
      <c r="F52" s="118"/>
      <c r="G52" s="440">
        <f t="shared" si="0"/>
        <v>0</v>
      </c>
      <c r="H52" s="686"/>
      <c r="I52" s="687"/>
    </row>
    <row r="53" spans="1:9" ht="15.75" x14ac:dyDescent="0.25">
      <c r="A53" s="114">
        <v>2211</v>
      </c>
      <c r="B53" s="125" t="s">
        <v>65</v>
      </c>
      <c r="C53" s="126">
        <v>1</v>
      </c>
      <c r="D53" s="127">
        <v>1</v>
      </c>
      <c r="E53" s="112" t="s">
        <v>304</v>
      </c>
      <c r="F53" s="132" t="s">
        <v>305</v>
      </c>
      <c r="G53" s="440">
        <f t="shared" si="0"/>
        <v>0</v>
      </c>
      <c r="H53" s="522"/>
      <c r="I53" s="523"/>
    </row>
    <row r="54" spans="1:9" x14ac:dyDescent="0.2">
      <c r="A54" s="114">
        <v>2220</v>
      </c>
      <c r="B54" s="106" t="s">
        <v>65</v>
      </c>
      <c r="C54" s="115">
        <v>2</v>
      </c>
      <c r="D54" s="116">
        <v>0</v>
      </c>
      <c r="E54" s="117" t="s">
        <v>306</v>
      </c>
      <c r="F54" s="136" t="s">
        <v>307</v>
      </c>
      <c r="G54" s="708">
        <f t="shared" si="0"/>
        <v>0</v>
      </c>
      <c r="H54" s="709">
        <f>H56</f>
        <v>0</v>
      </c>
      <c r="I54" s="442">
        <f>I56</f>
        <v>0</v>
      </c>
    </row>
    <row r="55" spans="1:9" s="10" customFormat="1" ht="10.5" customHeight="1" x14ac:dyDescent="0.25">
      <c r="A55" s="114"/>
      <c r="B55" s="106"/>
      <c r="C55" s="115"/>
      <c r="D55" s="116"/>
      <c r="E55" s="112" t="s">
        <v>804</v>
      </c>
      <c r="F55" s="118"/>
      <c r="G55" s="710">
        <f t="shared" si="0"/>
        <v>0</v>
      </c>
      <c r="H55" s="697"/>
      <c r="I55" s="687"/>
    </row>
    <row r="56" spans="1:9" ht="15.75" x14ac:dyDescent="0.25">
      <c r="A56" s="114">
        <v>2221</v>
      </c>
      <c r="B56" s="125" t="s">
        <v>65</v>
      </c>
      <c r="C56" s="126">
        <v>2</v>
      </c>
      <c r="D56" s="127">
        <v>1</v>
      </c>
      <c r="E56" s="112" t="s">
        <v>308</v>
      </c>
      <c r="F56" s="132" t="s">
        <v>309</v>
      </c>
      <c r="G56" s="708">
        <f t="shared" si="0"/>
        <v>0</v>
      </c>
      <c r="H56" s="698">
        <v>0</v>
      </c>
      <c r="I56" s="523"/>
    </row>
    <row r="57" spans="1:9" x14ac:dyDescent="0.2">
      <c r="A57" s="114">
        <v>2230</v>
      </c>
      <c r="B57" s="106" t="s">
        <v>65</v>
      </c>
      <c r="C57" s="126">
        <v>3</v>
      </c>
      <c r="D57" s="127">
        <v>0</v>
      </c>
      <c r="E57" s="117" t="s">
        <v>310</v>
      </c>
      <c r="F57" s="136" t="s">
        <v>311</v>
      </c>
      <c r="G57" s="440">
        <f t="shared" si="0"/>
        <v>0</v>
      </c>
      <c r="H57" s="441">
        <f>H59</f>
        <v>0</v>
      </c>
      <c r="I57" s="442">
        <f>I59</f>
        <v>0</v>
      </c>
    </row>
    <row r="58" spans="1:9" s="10" customFormat="1" ht="10.5" customHeight="1" x14ac:dyDescent="0.25">
      <c r="A58" s="114"/>
      <c r="B58" s="106"/>
      <c r="C58" s="115"/>
      <c r="D58" s="116"/>
      <c r="E58" s="112" t="s">
        <v>804</v>
      </c>
      <c r="F58" s="118"/>
      <c r="G58" s="440">
        <f t="shared" si="0"/>
        <v>0</v>
      </c>
      <c r="H58" s="686"/>
      <c r="I58" s="687"/>
    </row>
    <row r="59" spans="1:9" ht="15.75" x14ac:dyDescent="0.25">
      <c r="A59" s="114">
        <v>2231</v>
      </c>
      <c r="B59" s="125" t="s">
        <v>65</v>
      </c>
      <c r="C59" s="126">
        <v>3</v>
      </c>
      <c r="D59" s="127">
        <v>1</v>
      </c>
      <c r="E59" s="112" t="s">
        <v>312</v>
      </c>
      <c r="F59" s="132" t="s">
        <v>313</v>
      </c>
      <c r="G59" s="440">
        <f t="shared" si="0"/>
        <v>0</v>
      </c>
      <c r="H59" s="522"/>
      <c r="I59" s="523"/>
    </row>
    <row r="60" spans="1:9" ht="24" x14ac:dyDescent="0.2">
      <c r="A60" s="114">
        <v>2240</v>
      </c>
      <c r="B60" s="106" t="s">
        <v>65</v>
      </c>
      <c r="C60" s="115">
        <v>4</v>
      </c>
      <c r="D60" s="116">
        <v>0</v>
      </c>
      <c r="E60" s="117" t="s">
        <v>314</v>
      </c>
      <c r="F60" s="118" t="s">
        <v>315</v>
      </c>
      <c r="G60" s="440">
        <f t="shared" si="0"/>
        <v>0</v>
      </c>
      <c r="H60" s="441">
        <f>H62</f>
        <v>0</v>
      </c>
      <c r="I60" s="442">
        <f>I62</f>
        <v>0</v>
      </c>
    </row>
    <row r="61" spans="1:9" s="10" customFormat="1" ht="10.5" customHeight="1" x14ac:dyDescent="0.25">
      <c r="A61" s="114"/>
      <c r="B61" s="106"/>
      <c r="C61" s="115"/>
      <c r="D61" s="116"/>
      <c r="E61" s="112" t="s">
        <v>804</v>
      </c>
      <c r="F61" s="118"/>
      <c r="G61" s="440">
        <f t="shared" si="0"/>
        <v>0</v>
      </c>
      <c r="H61" s="686"/>
      <c r="I61" s="687"/>
    </row>
    <row r="62" spans="1:9" ht="24" x14ac:dyDescent="0.25">
      <c r="A62" s="114">
        <v>2241</v>
      </c>
      <c r="B62" s="125" t="s">
        <v>65</v>
      </c>
      <c r="C62" s="126">
        <v>4</v>
      </c>
      <c r="D62" s="127">
        <v>1</v>
      </c>
      <c r="E62" s="112" t="s">
        <v>314</v>
      </c>
      <c r="F62" s="132" t="s">
        <v>315</v>
      </c>
      <c r="G62" s="440">
        <f t="shared" si="0"/>
        <v>0</v>
      </c>
      <c r="H62" s="522"/>
      <c r="I62" s="523"/>
    </row>
    <row r="63" spans="1:9" s="10" customFormat="1" ht="10.5" customHeight="1" x14ac:dyDescent="0.25">
      <c r="A63" s="114"/>
      <c r="B63" s="106"/>
      <c r="C63" s="115"/>
      <c r="D63" s="116"/>
      <c r="E63" s="112" t="s">
        <v>804</v>
      </c>
      <c r="F63" s="118"/>
      <c r="G63" s="440">
        <f t="shared" si="0"/>
        <v>0</v>
      </c>
      <c r="H63" s="686"/>
      <c r="I63" s="687"/>
    </row>
    <row r="64" spans="1:9" x14ac:dyDescent="0.2">
      <c r="A64" s="114">
        <v>2250</v>
      </c>
      <c r="B64" s="106" t="s">
        <v>65</v>
      </c>
      <c r="C64" s="115">
        <v>5</v>
      </c>
      <c r="D64" s="116">
        <v>0</v>
      </c>
      <c r="E64" s="117" t="s">
        <v>316</v>
      </c>
      <c r="F64" s="118" t="s">
        <v>317</v>
      </c>
      <c r="G64" s="440">
        <f t="shared" si="0"/>
        <v>0</v>
      </c>
      <c r="H64" s="441">
        <f>H66</f>
        <v>0</v>
      </c>
      <c r="I64" s="442">
        <f>I66</f>
        <v>0</v>
      </c>
    </row>
    <row r="65" spans="1:9" s="10" customFormat="1" ht="10.5" customHeight="1" x14ac:dyDescent="0.25">
      <c r="A65" s="114"/>
      <c r="B65" s="106"/>
      <c r="C65" s="115"/>
      <c r="D65" s="116"/>
      <c r="E65" s="112" t="s">
        <v>804</v>
      </c>
      <c r="F65" s="118"/>
      <c r="G65" s="440">
        <f t="shared" si="0"/>
        <v>0</v>
      </c>
      <c r="H65" s="686"/>
      <c r="I65" s="687"/>
    </row>
    <row r="66" spans="1:9" ht="15.75" x14ac:dyDescent="0.25">
      <c r="A66" s="114">
        <v>2251</v>
      </c>
      <c r="B66" s="125" t="s">
        <v>65</v>
      </c>
      <c r="C66" s="126">
        <v>5</v>
      </c>
      <c r="D66" s="127">
        <v>1</v>
      </c>
      <c r="E66" s="112" t="s">
        <v>316</v>
      </c>
      <c r="F66" s="132" t="s">
        <v>318</v>
      </c>
      <c r="G66" s="440">
        <f t="shared" si="0"/>
        <v>0</v>
      </c>
      <c r="H66" s="522"/>
      <c r="I66" s="523"/>
    </row>
    <row r="67" spans="1:9" s="42" customFormat="1" ht="58.5" customHeight="1" x14ac:dyDescent="0.2">
      <c r="A67" s="134">
        <v>2300</v>
      </c>
      <c r="B67" s="137" t="s">
        <v>66</v>
      </c>
      <c r="C67" s="115">
        <v>0</v>
      </c>
      <c r="D67" s="116">
        <v>0</v>
      </c>
      <c r="E67" s="138" t="s">
        <v>864</v>
      </c>
      <c r="F67" s="135" t="s">
        <v>319</v>
      </c>
      <c r="G67" s="440">
        <f t="shared" si="0"/>
        <v>0</v>
      </c>
      <c r="H67" s="441">
        <f>H69+H74+H77+H81+H84+H87+H90</f>
        <v>0</v>
      </c>
      <c r="I67" s="442">
        <f>I69+I74+I77+I81+I84+I87+I90</f>
        <v>0</v>
      </c>
    </row>
    <row r="68" spans="1:9" ht="11.25" customHeight="1" x14ac:dyDescent="0.25">
      <c r="A68" s="111"/>
      <c r="B68" s="106"/>
      <c r="C68" s="107"/>
      <c r="D68" s="108"/>
      <c r="E68" s="112" t="s">
        <v>803</v>
      </c>
      <c r="F68" s="113"/>
      <c r="G68" s="440">
        <f t="shared" si="0"/>
        <v>0</v>
      </c>
      <c r="H68" s="695"/>
      <c r="I68" s="696"/>
    </row>
    <row r="69" spans="1:9" x14ac:dyDescent="0.2">
      <c r="A69" s="114">
        <v>2310</v>
      </c>
      <c r="B69" s="137" t="s">
        <v>66</v>
      </c>
      <c r="C69" s="115">
        <v>1</v>
      </c>
      <c r="D69" s="116">
        <v>0</v>
      </c>
      <c r="E69" s="117" t="s">
        <v>724</v>
      </c>
      <c r="F69" s="118" t="s">
        <v>321</v>
      </c>
      <c r="G69" s="440">
        <f t="shared" si="0"/>
        <v>0</v>
      </c>
      <c r="H69" s="441">
        <f>H71+H72+H73</f>
        <v>0</v>
      </c>
      <c r="I69" s="442">
        <f>I71+I72+I73</f>
        <v>0</v>
      </c>
    </row>
    <row r="70" spans="1:9" s="10" customFormat="1" ht="10.5" customHeight="1" x14ac:dyDescent="0.25">
      <c r="A70" s="114"/>
      <c r="B70" s="106"/>
      <c r="C70" s="115"/>
      <c r="D70" s="116"/>
      <c r="E70" s="112" t="s">
        <v>804</v>
      </c>
      <c r="F70" s="118"/>
      <c r="G70" s="440">
        <f t="shared" si="0"/>
        <v>0</v>
      </c>
      <c r="H70" s="686"/>
      <c r="I70" s="687"/>
    </row>
    <row r="71" spans="1:9" ht="15.75" x14ac:dyDescent="0.25">
      <c r="A71" s="114">
        <v>2311</v>
      </c>
      <c r="B71" s="139" t="s">
        <v>66</v>
      </c>
      <c r="C71" s="126">
        <v>1</v>
      </c>
      <c r="D71" s="127">
        <v>1</v>
      </c>
      <c r="E71" s="112" t="s">
        <v>320</v>
      </c>
      <c r="F71" s="132" t="s">
        <v>322</v>
      </c>
      <c r="G71" s="440">
        <f t="shared" si="0"/>
        <v>0</v>
      </c>
      <c r="H71" s="522"/>
      <c r="I71" s="523"/>
    </row>
    <row r="72" spans="1:9" ht="15.75" x14ac:dyDescent="0.25">
      <c r="A72" s="114">
        <v>2312</v>
      </c>
      <c r="B72" s="139" t="s">
        <v>66</v>
      </c>
      <c r="C72" s="126">
        <v>1</v>
      </c>
      <c r="D72" s="127">
        <v>2</v>
      </c>
      <c r="E72" s="112" t="s">
        <v>725</v>
      </c>
      <c r="F72" s="132"/>
      <c r="G72" s="440">
        <f t="shared" si="0"/>
        <v>0</v>
      </c>
      <c r="H72" s="522"/>
      <c r="I72" s="523"/>
    </row>
    <row r="73" spans="1:9" ht="15.75" x14ac:dyDescent="0.25">
      <c r="A73" s="114">
        <v>2313</v>
      </c>
      <c r="B73" s="139" t="s">
        <v>66</v>
      </c>
      <c r="C73" s="126">
        <v>1</v>
      </c>
      <c r="D73" s="127">
        <v>3</v>
      </c>
      <c r="E73" s="112" t="s">
        <v>726</v>
      </c>
      <c r="F73" s="132"/>
      <c r="G73" s="440">
        <f t="shared" si="0"/>
        <v>0</v>
      </c>
      <c r="H73" s="522"/>
      <c r="I73" s="523"/>
    </row>
    <row r="74" spans="1:9" x14ac:dyDescent="0.2">
      <c r="A74" s="114">
        <v>2320</v>
      </c>
      <c r="B74" s="137" t="s">
        <v>66</v>
      </c>
      <c r="C74" s="115">
        <v>2</v>
      </c>
      <c r="D74" s="116">
        <v>0</v>
      </c>
      <c r="E74" s="117" t="s">
        <v>727</v>
      </c>
      <c r="F74" s="118" t="s">
        <v>323</v>
      </c>
      <c r="G74" s="440">
        <f t="shared" si="0"/>
        <v>0</v>
      </c>
      <c r="H74" s="441">
        <f>H76</f>
        <v>0</v>
      </c>
      <c r="I74" s="442">
        <f>I76</f>
        <v>0</v>
      </c>
    </row>
    <row r="75" spans="1:9" s="10" customFormat="1" ht="10.5" customHeight="1" x14ac:dyDescent="0.25">
      <c r="A75" s="114"/>
      <c r="B75" s="106"/>
      <c r="C75" s="115"/>
      <c r="D75" s="116"/>
      <c r="E75" s="112" t="s">
        <v>804</v>
      </c>
      <c r="F75" s="118"/>
      <c r="G75" s="440">
        <f t="shared" si="0"/>
        <v>0</v>
      </c>
      <c r="H75" s="686"/>
      <c r="I75" s="687"/>
    </row>
    <row r="76" spans="1:9" ht="15.75" x14ac:dyDescent="0.25">
      <c r="A76" s="114">
        <v>2321</v>
      </c>
      <c r="B76" s="139" t="s">
        <v>66</v>
      </c>
      <c r="C76" s="126">
        <v>2</v>
      </c>
      <c r="D76" s="127">
        <v>1</v>
      </c>
      <c r="E76" s="112" t="s">
        <v>728</v>
      </c>
      <c r="F76" s="132" t="s">
        <v>324</v>
      </c>
      <c r="G76" s="440">
        <f t="shared" si="0"/>
        <v>0</v>
      </c>
      <c r="H76" s="522"/>
      <c r="I76" s="523"/>
    </row>
    <row r="77" spans="1:9" ht="24" x14ac:dyDescent="0.2">
      <c r="A77" s="114">
        <v>2330</v>
      </c>
      <c r="B77" s="137" t="s">
        <v>66</v>
      </c>
      <c r="C77" s="115">
        <v>3</v>
      </c>
      <c r="D77" s="116">
        <v>0</v>
      </c>
      <c r="E77" s="117" t="s">
        <v>729</v>
      </c>
      <c r="F77" s="118" t="s">
        <v>325</v>
      </c>
      <c r="G77" s="440">
        <f t="shared" si="0"/>
        <v>0</v>
      </c>
      <c r="H77" s="441">
        <f>H79+H80</f>
        <v>0</v>
      </c>
      <c r="I77" s="442">
        <f>I79+I80</f>
        <v>0</v>
      </c>
    </row>
    <row r="78" spans="1:9" s="10" customFormat="1" ht="10.5" customHeight="1" x14ac:dyDescent="0.25">
      <c r="A78" s="114"/>
      <c r="B78" s="106"/>
      <c r="C78" s="115"/>
      <c r="D78" s="116"/>
      <c r="E78" s="112" t="s">
        <v>804</v>
      </c>
      <c r="F78" s="118"/>
      <c r="G78" s="440">
        <f t="shared" si="0"/>
        <v>0</v>
      </c>
      <c r="H78" s="686"/>
      <c r="I78" s="687"/>
    </row>
    <row r="79" spans="1:9" ht="15.75" x14ac:dyDescent="0.25">
      <c r="A79" s="114">
        <v>2331</v>
      </c>
      <c r="B79" s="139" t="s">
        <v>66</v>
      </c>
      <c r="C79" s="126">
        <v>3</v>
      </c>
      <c r="D79" s="127">
        <v>1</v>
      </c>
      <c r="E79" s="112" t="s">
        <v>326</v>
      </c>
      <c r="F79" s="132" t="s">
        <v>327</v>
      </c>
      <c r="G79" s="440">
        <f t="shared" si="0"/>
        <v>0</v>
      </c>
      <c r="H79" s="522"/>
      <c r="I79" s="523"/>
    </row>
    <row r="80" spans="1:9" ht="15.75" x14ac:dyDescent="0.25">
      <c r="A80" s="114">
        <v>2332</v>
      </c>
      <c r="B80" s="139" t="s">
        <v>66</v>
      </c>
      <c r="C80" s="126">
        <v>3</v>
      </c>
      <c r="D80" s="127">
        <v>2</v>
      </c>
      <c r="E80" s="112" t="s">
        <v>730</v>
      </c>
      <c r="F80" s="132"/>
      <c r="G80" s="440">
        <f t="shared" ref="G80:G142" si="1">H80+I80</f>
        <v>0</v>
      </c>
      <c r="H80" s="522"/>
      <c r="I80" s="523"/>
    </row>
    <row r="81" spans="1:9" x14ac:dyDescent="0.2">
      <c r="A81" s="114">
        <v>2340</v>
      </c>
      <c r="B81" s="137" t="s">
        <v>66</v>
      </c>
      <c r="C81" s="115">
        <v>4</v>
      </c>
      <c r="D81" s="116">
        <v>0</v>
      </c>
      <c r="E81" s="117" t="s">
        <v>731</v>
      </c>
      <c r="F81" s="132"/>
      <c r="G81" s="440">
        <f t="shared" si="1"/>
        <v>0</v>
      </c>
      <c r="H81" s="441">
        <f>H83</f>
        <v>0</v>
      </c>
      <c r="I81" s="442">
        <f>I83</f>
        <v>0</v>
      </c>
    </row>
    <row r="82" spans="1:9" s="10" customFormat="1" ht="10.5" customHeight="1" x14ac:dyDescent="0.25">
      <c r="A82" s="114"/>
      <c r="B82" s="106"/>
      <c r="C82" s="115"/>
      <c r="D82" s="116"/>
      <c r="E82" s="112" t="s">
        <v>804</v>
      </c>
      <c r="F82" s="118"/>
      <c r="G82" s="440">
        <f t="shared" si="1"/>
        <v>0</v>
      </c>
      <c r="H82" s="686"/>
      <c r="I82" s="687"/>
    </row>
    <row r="83" spans="1:9" ht="15.75" x14ac:dyDescent="0.25">
      <c r="A83" s="114">
        <v>2341</v>
      </c>
      <c r="B83" s="139" t="s">
        <v>66</v>
      </c>
      <c r="C83" s="126">
        <v>4</v>
      </c>
      <c r="D83" s="127">
        <v>1</v>
      </c>
      <c r="E83" s="112" t="s">
        <v>731</v>
      </c>
      <c r="F83" s="132"/>
      <c r="G83" s="440">
        <f t="shared" si="1"/>
        <v>0</v>
      </c>
      <c r="H83" s="522"/>
      <c r="I83" s="523"/>
    </row>
    <row r="84" spans="1:9" x14ac:dyDescent="0.2">
      <c r="A84" s="114">
        <v>2350</v>
      </c>
      <c r="B84" s="137" t="s">
        <v>66</v>
      </c>
      <c r="C84" s="115">
        <v>5</v>
      </c>
      <c r="D84" s="116">
        <v>0</v>
      </c>
      <c r="E84" s="117" t="s">
        <v>328</v>
      </c>
      <c r="F84" s="118" t="s">
        <v>329</v>
      </c>
      <c r="G84" s="440">
        <f t="shared" si="1"/>
        <v>0</v>
      </c>
      <c r="H84" s="441">
        <f>H86</f>
        <v>0</v>
      </c>
      <c r="I84" s="442">
        <f>I86</f>
        <v>0</v>
      </c>
    </row>
    <row r="85" spans="1:9" s="10" customFormat="1" ht="10.5" customHeight="1" x14ac:dyDescent="0.25">
      <c r="A85" s="114"/>
      <c r="B85" s="106"/>
      <c r="C85" s="115"/>
      <c r="D85" s="116"/>
      <c r="E85" s="112" t="s">
        <v>804</v>
      </c>
      <c r="F85" s="118"/>
      <c r="G85" s="440">
        <f t="shared" si="1"/>
        <v>0</v>
      </c>
      <c r="H85" s="686"/>
      <c r="I85" s="687"/>
    </row>
    <row r="86" spans="1:9" ht="15.75" x14ac:dyDescent="0.25">
      <c r="A86" s="114">
        <v>2351</v>
      </c>
      <c r="B86" s="139" t="s">
        <v>66</v>
      </c>
      <c r="C86" s="126">
        <v>5</v>
      </c>
      <c r="D86" s="127">
        <v>1</v>
      </c>
      <c r="E86" s="112" t="s">
        <v>330</v>
      </c>
      <c r="F86" s="132" t="s">
        <v>329</v>
      </c>
      <c r="G86" s="440">
        <f t="shared" si="1"/>
        <v>0</v>
      </c>
      <c r="H86" s="522"/>
      <c r="I86" s="523"/>
    </row>
    <row r="87" spans="1:9" ht="36" x14ac:dyDescent="0.2">
      <c r="A87" s="114">
        <v>2360</v>
      </c>
      <c r="B87" s="137" t="s">
        <v>66</v>
      </c>
      <c r="C87" s="115">
        <v>6</v>
      </c>
      <c r="D87" s="116">
        <v>0</v>
      </c>
      <c r="E87" s="117" t="s">
        <v>843</v>
      </c>
      <c r="F87" s="118" t="s">
        <v>331</v>
      </c>
      <c r="G87" s="440">
        <f t="shared" si="1"/>
        <v>0</v>
      </c>
      <c r="H87" s="441">
        <f>H89</f>
        <v>0</v>
      </c>
      <c r="I87" s="442">
        <f>I89</f>
        <v>0</v>
      </c>
    </row>
    <row r="88" spans="1:9" s="10" customFormat="1" ht="10.5" customHeight="1" x14ac:dyDescent="0.25">
      <c r="A88" s="114"/>
      <c r="B88" s="106"/>
      <c r="C88" s="115"/>
      <c r="D88" s="116"/>
      <c r="E88" s="112" t="s">
        <v>804</v>
      </c>
      <c r="F88" s="118"/>
      <c r="G88" s="440">
        <f t="shared" si="1"/>
        <v>0</v>
      </c>
      <c r="H88" s="686"/>
      <c r="I88" s="687"/>
    </row>
    <row r="89" spans="1:9" ht="24" x14ac:dyDescent="0.25">
      <c r="A89" s="114">
        <v>2361</v>
      </c>
      <c r="B89" s="139" t="s">
        <v>66</v>
      </c>
      <c r="C89" s="126">
        <v>6</v>
      </c>
      <c r="D89" s="127">
        <v>1</v>
      </c>
      <c r="E89" s="112" t="s">
        <v>843</v>
      </c>
      <c r="F89" s="132" t="s">
        <v>332</v>
      </c>
      <c r="G89" s="440">
        <f t="shared" si="1"/>
        <v>0</v>
      </c>
      <c r="H89" s="522"/>
      <c r="I89" s="523"/>
    </row>
    <row r="90" spans="1:9" ht="28.5" x14ac:dyDescent="0.2">
      <c r="A90" s="114">
        <v>2370</v>
      </c>
      <c r="B90" s="137" t="s">
        <v>66</v>
      </c>
      <c r="C90" s="115">
        <v>7</v>
      </c>
      <c r="D90" s="116">
        <v>0</v>
      </c>
      <c r="E90" s="117" t="s">
        <v>844</v>
      </c>
      <c r="F90" s="118" t="s">
        <v>333</v>
      </c>
      <c r="G90" s="440">
        <f t="shared" si="1"/>
        <v>0</v>
      </c>
      <c r="H90" s="441">
        <f>H92</f>
        <v>0</v>
      </c>
      <c r="I90" s="442">
        <f>I92</f>
        <v>0</v>
      </c>
    </row>
    <row r="91" spans="1:9" s="10" customFormat="1" ht="10.5" customHeight="1" x14ac:dyDescent="0.25">
      <c r="A91" s="114"/>
      <c r="B91" s="106"/>
      <c r="C91" s="115"/>
      <c r="D91" s="116"/>
      <c r="E91" s="112" t="s">
        <v>804</v>
      </c>
      <c r="F91" s="118"/>
      <c r="G91" s="440">
        <f t="shared" si="1"/>
        <v>0</v>
      </c>
      <c r="H91" s="686"/>
      <c r="I91" s="687"/>
    </row>
    <row r="92" spans="1:9" ht="24" x14ac:dyDescent="0.25">
      <c r="A92" s="114">
        <v>2371</v>
      </c>
      <c r="B92" s="139" t="s">
        <v>66</v>
      </c>
      <c r="C92" s="126">
        <v>7</v>
      </c>
      <c r="D92" s="127">
        <v>1</v>
      </c>
      <c r="E92" s="112" t="s">
        <v>845</v>
      </c>
      <c r="F92" s="132" t="s">
        <v>334</v>
      </c>
      <c r="G92" s="440">
        <f t="shared" si="1"/>
        <v>0</v>
      </c>
      <c r="H92" s="522"/>
      <c r="I92" s="523"/>
    </row>
    <row r="93" spans="1:9" s="42" customFormat="1" ht="52.5" customHeight="1" x14ac:dyDescent="0.2">
      <c r="A93" s="134">
        <v>2400</v>
      </c>
      <c r="B93" s="137" t="s">
        <v>70</v>
      </c>
      <c r="C93" s="115">
        <v>0</v>
      </c>
      <c r="D93" s="116">
        <v>0</v>
      </c>
      <c r="E93" s="138" t="s">
        <v>865</v>
      </c>
      <c r="F93" s="135" t="s">
        <v>335</v>
      </c>
      <c r="G93" s="561">
        <f t="shared" si="1"/>
        <v>0</v>
      </c>
      <c r="H93" s="561">
        <v>0</v>
      </c>
      <c r="I93" s="545">
        <f>SUM(I118+I143)</f>
        <v>0</v>
      </c>
    </row>
    <row r="94" spans="1:9" ht="11.25" customHeight="1" x14ac:dyDescent="0.25">
      <c r="A94" s="111"/>
      <c r="B94" s="106"/>
      <c r="C94" s="107"/>
      <c r="D94" s="108"/>
      <c r="E94" s="112" t="s">
        <v>803</v>
      </c>
      <c r="F94" s="113"/>
      <c r="G94" s="440">
        <f t="shared" si="1"/>
        <v>0</v>
      </c>
      <c r="H94" s="695"/>
      <c r="I94" s="696"/>
    </row>
    <row r="95" spans="1:9" ht="28.5" x14ac:dyDescent="0.2">
      <c r="A95" s="114">
        <v>2410</v>
      </c>
      <c r="B95" s="137" t="s">
        <v>70</v>
      </c>
      <c r="C95" s="115">
        <v>1</v>
      </c>
      <c r="D95" s="116">
        <v>0</v>
      </c>
      <c r="E95" s="117" t="s">
        <v>336</v>
      </c>
      <c r="F95" s="118" t="s">
        <v>339</v>
      </c>
      <c r="G95" s="440">
        <f t="shared" si="1"/>
        <v>0</v>
      </c>
      <c r="H95" s="441">
        <f>H97+H98</f>
        <v>0</v>
      </c>
      <c r="I95" s="442">
        <f>I97+I98</f>
        <v>0</v>
      </c>
    </row>
    <row r="96" spans="1:9" s="10" customFormat="1" ht="10.5" customHeight="1" x14ac:dyDescent="0.25">
      <c r="A96" s="114"/>
      <c r="B96" s="106"/>
      <c r="C96" s="115"/>
      <c r="D96" s="116"/>
      <c r="E96" s="112" t="s">
        <v>804</v>
      </c>
      <c r="F96" s="118"/>
      <c r="G96" s="440">
        <f t="shared" si="1"/>
        <v>0</v>
      </c>
      <c r="H96" s="686"/>
      <c r="I96" s="687"/>
    </row>
    <row r="97" spans="1:9" ht="24" x14ac:dyDescent="0.25">
      <c r="A97" s="114">
        <v>2411</v>
      </c>
      <c r="B97" s="139" t="s">
        <v>70</v>
      </c>
      <c r="C97" s="126">
        <v>1</v>
      </c>
      <c r="D97" s="127">
        <v>1</v>
      </c>
      <c r="E97" s="112" t="s">
        <v>340</v>
      </c>
      <c r="F97" s="128" t="s">
        <v>341</v>
      </c>
      <c r="G97" s="440">
        <f t="shared" si="1"/>
        <v>0</v>
      </c>
      <c r="H97" s="522"/>
      <c r="I97" s="523"/>
    </row>
    <row r="98" spans="1:9" ht="24" x14ac:dyDescent="0.25">
      <c r="A98" s="114">
        <v>2412</v>
      </c>
      <c r="B98" s="139" t="s">
        <v>70</v>
      </c>
      <c r="C98" s="126">
        <v>1</v>
      </c>
      <c r="D98" s="127">
        <v>2</v>
      </c>
      <c r="E98" s="112" t="s">
        <v>342</v>
      </c>
      <c r="F98" s="132" t="s">
        <v>343</v>
      </c>
      <c r="G98" s="440">
        <f t="shared" si="1"/>
        <v>0</v>
      </c>
      <c r="H98" s="522"/>
      <c r="I98" s="523"/>
    </row>
    <row r="99" spans="1:9" ht="24" x14ac:dyDescent="0.2">
      <c r="A99" s="114">
        <v>2420</v>
      </c>
      <c r="B99" s="137" t="s">
        <v>70</v>
      </c>
      <c r="C99" s="115">
        <v>2</v>
      </c>
      <c r="D99" s="116">
        <v>0</v>
      </c>
      <c r="E99" s="117" t="s">
        <v>344</v>
      </c>
      <c r="F99" s="118" t="s">
        <v>345</v>
      </c>
      <c r="G99" s="561">
        <v>0</v>
      </c>
      <c r="H99" s="545">
        <v>0</v>
      </c>
      <c r="I99" s="442">
        <f>I101+I102+I103+I104</f>
        <v>0</v>
      </c>
    </row>
    <row r="100" spans="1:9" s="10" customFormat="1" ht="10.5" customHeight="1" x14ac:dyDescent="0.25">
      <c r="A100" s="114"/>
      <c r="B100" s="106"/>
      <c r="C100" s="115"/>
      <c r="D100" s="116"/>
      <c r="E100" s="112" t="s">
        <v>804</v>
      </c>
      <c r="F100" s="118"/>
      <c r="G100" s="440">
        <f t="shared" si="1"/>
        <v>0</v>
      </c>
      <c r="H100" s="686"/>
      <c r="I100" s="687"/>
    </row>
    <row r="101" spans="1:9" x14ac:dyDescent="0.2">
      <c r="A101" s="119">
        <v>2421</v>
      </c>
      <c r="B101" s="140" t="s">
        <v>70</v>
      </c>
      <c r="C101" s="121">
        <v>2</v>
      </c>
      <c r="D101" s="122">
        <v>1</v>
      </c>
      <c r="E101" s="123" t="s">
        <v>346</v>
      </c>
      <c r="F101" s="141" t="s">
        <v>347</v>
      </c>
      <c r="G101" s="561">
        <f t="shared" si="1"/>
        <v>0</v>
      </c>
      <c r="H101" s="545">
        <f>Sheet6!H230</f>
        <v>0</v>
      </c>
      <c r="I101" s="441">
        <f>Sheet6!I230</f>
        <v>0</v>
      </c>
    </row>
    <row r="102" spans="1:9" ht="15.75" x14ac:dyDescent="0.25">
      <c r="A102" s="114">
        <v>2422</v>
      </c>
      <c r="B102" s="139" t="s">
        <v>70</v>
      </c>
      <c r="C102" s="126">
        <v>2</v>
      </c>
      <c r="D102" s="127">
        <v>2</v>
      </c>
      <c r="E102" s="112" t="s">
        <v>348</v>
      </c>
      <c r="F102" s="132" t="s">
        <v>349</v>
      </c>
      <c r="G102" s="440">
        <f t="shared" si="1"/>
        <v>0</v>
      </c>
      <c r="H102" s="522"/>
      <c r="I102" s="523"/>
    </row>
    <row r="103" spans="1:9" ht="15.75" x14ac:dyDescent="0.25">
      <c r="A103" s="114">
        <v>2423</v>
      </c>
      <c r="B103" s="139" t="s">
        <v>70</v>
      </c>
      <c r="C103" s="126">
        <v>2</v>
      </c>
      <c r="D103" s="127">
        <v>3</v>
      </c>
      <c r="E103" s="112" t="s">
        <v>350</v>
      </c>
      <c r="F103" s="132" t="s">
        <v>351</v>
      </c>
      <c r="G103" s="440">
        <f t="shared" si="1"/>
        <v>0</v>
      </c>
      <c r="H103" s="522"/>
      <c r="I103" s="523"/>
    </row>
    <row r="104" spans="1:9" ht="15.75" x14ac:dyDescent="0.25">
      <c r="A104" s="114">
        <v>2424</v>
      </c>
      <c r="B104" s="139" t="s">
        <v>70</v>
      </c>
      <c r="C104" s="126">
        <v>2</v>
      </c>
      <c r="D104" s="127">
        <v>4</v>
      </c>
      <c r="E104" s="112" t="s">
        <v>71</v>
      </c>
      <c r="F104" s="132"/>
      <c r="G104" s="440">
        <f t="shared" si="1"/>
        <v>0</v>
      </c>
      <c r="H104" s="522"/>
      <c r="I104" s="523"/>
    </row>
    <row r="105" spans="1:9" x14ac:dyDescent="0.2">
      <c r="A105" s="114">
        <v>2430</v>
      </c>
      <c r="B105" s="137" t="s">
        <v>70</v>
      </c>
      <c r="C105" s="115">
        <v>3</v>
      </c>
      <c r="D105" s="116">
        <v>0</v>
      </c>
      <c r="E105" s="117" t="s">
        <v>352</v>
      </c>
      <c r="F105" s="118" t="s">
        <v>353</v>
      </c>
      <c r="G105" s="440">
        <f t="shared" si="1"/>
        <v>0</v>
      </c>
      <c r="H105" s="441">
        <f>H107+H108+H109+H110+H111+H112</f>
        <v>0</v>
      </c>
      <c r="I105" s="442">
        <f>I107+I108+I109+I110+I111+I112</f>
        <v>0</v>
      </c>
    </row>
    <row r="106" spans="1:9" s="10" customFormat="1" ht="10.5" customHeight="1" x14ac:dyDescent="0.25">
      <c r="A106" s="114"/>
      <c r="B106" s="106"/>
      <c r="C106" s="115"/>
      <c r="D106" s="116"/>
      <c r="E106" s="112" t="s">
        <v>804</v>
      </c>
      <c r="F106" s="118"/>
      <c r="G106" s="440">
        <f t="shared" si="1"/>
        <v>0</v>
      </c>
      <c r="H106" s="686"/>
      <c r="I106" s="687"/>
    </row>
    <row r="107" spans="1:9" ht="15.75" x14ac:dyDescent="0.25">
      <c r="A107" s="114">
        <v>2431</v>
      </c>
      <c r="B107" s="139" t="s">
        <v>70</v>
      </c>
      <c r="C107" s="126">
        <v>3</v>
      </c>
      <c r="D107" s="127">
        <v>1</v>
      </c>
      <c r="E107" s="112" t="s">
        <v>354</v>
      </c>
      <c r="F107" s="132" t="s">
        <v>355</v>
      </c>
      <c r="G107" s="440">
        <f t="shared" si="1"/>
        <v>0</v>
      </c>
      <c r="H107" s="522"/>
      <c r="I107" s="523"/>
    </row>
    <row r="108" spans="1:9" ht="15.75" x14ac:dyDescent="0.25">
      <c r="A108" s="114">
        <v>2432</v>
      </c>
      <c r="B108" s="139" t="s">
        <v>70</v>
      </c>
      <c r="C108" s="126">
        <v>3</v>
      </c>
      <c r="D108" s="127">
        <v>2</v>
      </c>
      <c r="E108" s="112" t="s">
        <v>356</v>
      </c>
      <c r="F108" s="132" t="s">
        <v>357</v>
      </c>
      <c r="G108" s="440">
        <f t="shared" si="1"/>
        <v>0</v>
      </c>
      <c r="H108" s="522"/>
      <c r="I108" s="523"/>
    </row>
    <row r="109" spans="1:9" ht="15.75" x14ac:dyDescent="0.25">
      <c r="A109" s="114">
        <v>2433</v>
      </c>
      <c r="B109" s="139" t="s">
        <v>70</v>
      </c>
      <c r="C109" s="126">
        <v>3</v>
      </c>
      <c r="D109" s="127">
        <v>3</v>
      </c>
      <c r="E109" s="112" t="s">
        <v>358</v>
      </c>
      <c r="F109" s="132" t="s">
        <v>359</v>
      </c>
      <c r="G109" s="440">
        <f t="shared" si="1"/>
        <v>0</v>
      </c>
      <c r="H109" s="522"/>
      <c r="I109" s="523"/>
    </row>
    <row r="110" spans="1:9" ht="15.75" x14ac:dyDescent="0.25">
      <c r="A110" s="114">
        <v>2434</v>
      </c>
      <c r="B110" s="139" t="s">
        <v>70</v>
      </c>
      <c r="C110" s="126">
        <v>3</v>
      </c>
      <c r="D110" s="127">
        <v>4</v>
      </c>
      <c r="E110" s="112" t="s">
        <v>360</v>
      </c>
      <c r="F110" s="132" t="s">
        <v>361</v>
      </c>
      <c r="G110" s="440">
        <f t="shared" si="1"/>
        <v>0</v>
      </c>
      <c r="H110" s="522"/>
      <c r="I110" s="523"/>
    </row>
    <row r="111" spans="1:9" ht="15.75" x14ac:dyDescent="0.25">
      <c r="A111" s="114">
        <v>2435</v>
      </c>
      <c r="B111" s="139" t="s">
        <v>70</v>
      </c>
      <c r="C111" s="126">
        <v>3</v>
      </c>
      <c r="D111" s="127">
        <v>5</v>
      </c>
      <c r="E111" s="112" t="s">
        <v>362</v>
      </c>
      <c r="F111" s="132" t="s">
        <v>363</v>
      </c>
      <c r="G111" s="440">
        <f t="shared" si="1"/>
        <v>0</v>
      </c>
      <c r="H111" s="522"/>
      <c r="I111" s="523"/>
    </row>
    <row r="112" spans="1:9" ht="15.75" x14ac:dyDescent="0.25">
      <c r="A112" s="114">
        <v>2436</v>
      </c>
      <c r="B112" s="139" t="s">
        <v>70</v>
      </c>
      <c r="C112" s="126">
        <v>3</v>
      </c>
      <c r="D112" s="127">
        <v>6</v>
      </c>
      <c r="E112" s="112" t="s">
        <v>364</v>
      </c>
      <c r="F112" s="132" t="s">
        <v>365</v>
      </c>
      <c r="G112" s="440">
        <f t="shared" si="1"/>
        <v>0</v>
      </c>
      <c r="H112" s="522"/>
      <c r="I112" s="523"/>
    </row>
    <row r="113" spans="1:9" ht="24" x14ac:dyDescent="0.2">
      <c r="A113" s="114">
        <v>2440</v>
      </c>
      <c r="B113" s="137" t="s">
        <v>70</v>
      </c>
      <c r="C113" s="115">
        <v>4</v>
      </c>
      <c r="D113" s="116">
        <v>0</v>
      </c>
      <c r="E113" s="117" t="s">
        <v>366</v>
      </c>
      <c r="F113" s="118" t="s">
        <v>367</v>
      </c>
      <c r="G113" s="440">
        <f t="shared" si="1"/>
        <v>0</v>
      </c>
      <c r="H113" s="441">
        <f>H115+H116+H117</f>
        <v>0</v>
      </c>
      <c r="I113" s="442">
        <f>I115+I116+I117</f>
        <v>0</v>
      </c>
    </row>
    <row r="114" spans="1:9" s="10" customFormat="1" ht="10.5" customHeight="1" x14ac:dyDescent="0.25">
      <c r="A114" s="114"/>
      <c r="B114" s="106"/>
      <c r="C114" s="115"/>
      <c r="D114" s="116"/>
      <c r="E114" s="112" t="s">
        <v>804</v>
      </c>
      <c r="F114" s="118"/>
      <c r="G114" s="440">
        <f t="shared" si="1"/>
        <v>0</v>
      </c>
      <c r="H114" s="686"/>
      <c r="I114" s="687"/>
    </row>
    <row r="115" spans="1:9" ht="28.5" x14ac:dyDescent="0.25">
      <c r="A115" s="114">
        <v>2441</v>
      </c>
      <c r="B115" s="139" t="s">
        <v>70</v>
      </c>
      <c r="C115" s="126">
        <v>4</v>
      </c>
      <c r="D115" s="127">
        <v>1</v>
      </c>
      <c r="E115" s="112" t="s">
        <v>368</v>
      </c>
      <c r="F115" s="132" t="s">
        <v>369</v>
      </c>
      <c r="G115" s="440">
        <f t="shared" si="1"/>
        <v>0</v>
      </c>
      <c r="H115" s="522"/>
      <c r="I115" s="523"/>
    </row>
    <row r="116" spans="1:9" ht="15.75" x14ac:dyDescent="0.25">
      <c r="A116" s="114">
        <v>2442</v>
      </c>
      <c r="B116" s="139" t="s">
        <v>70</v>
      </c>
      <c r="C116" s="126">
        <v>4</v>
      </c>
      <c r="D116" s="127">
        <v>2</v>
      </c>
      <c r="E116" s="112" t="s">
        <v>370</v>
      </c>
      <c r="F116" s="132" t="s">
        <v>371</v>
      </c>
      <c r="G116" s="440">
        <f t="shared" si="1"/>
        <v>0</v>
      </c>
      <c r="H116" s="522"/>
      <c r="I116" s="523"/>
    </row>
    <row r="117" spans="1:9" ht="15.75" x14ac:dyDescent="0.25">
      <c r="A117" s="114">
        <v>2443</v>
      </c>
      <c r="B117" s="139" t="s">
        <v>70</v>
      </c>
      <c r="C117" s="126">
        <v>4</v>
      </c>
      <c r="D117" s="127">
        <v>3</v>
      </c>
      <c r="E117" s="112" t="s">
        <v>372</v>
      </c>
      <c r="F117" s="132" t="s">
        <v>373</v>
      </c>
      <c r="G117" s="440">
        <f t="shared" si="1"/>
        <v>0</v>
      </c>
      <c r="H117" s="522"/>
      <c r="I117" s="523"/>
    </row>
    <row r="118" spans="1:9" x14ac:dyDescent="0.2">
      <c r="A118" s="114">
        <v>2450</v>
      </c>
      <c r="B118" s="137" t="s">
        <v>70</v>
      </c>
      <c r="C118" s="115">
        <v>5</v>
      </c>
      <c r="D118" s="116">
        <v>0</v>
      </c>
      <c r="E118" s="117" t="s">
        <v>374</v>
      </c>
      <c r="F118" s="136" t="s">
        <v>375</v>
      </c>
      <c r="G118" s="561">
        <v>0</v>
      </c>
      <c r="H118" s="545">
        <v>0</v>
      </c>
      <c r="I118" s="707">
        <v>0</v>
      </c>
    </row>
    <row r="119" spans="1:9" s="10" customFormat="1" ht="10.5" customHeight="1" x14ac:dyDescent="0.25">
      <c r="A119" s="114"/>
      <c r="B119" s="106"/>
      <c r="C119" s="115"/>
      <c r="D119" s="116"/>
      <c r="E119" s="112" t="s">
        <v>804</v>
      </c>
      <c r="F119" s="118"/>
      <c r="G119" s="440">
        <f t="shared" si="1"/>
        <v>0</v>
      </c>
      <c r="H119" s="686"/>
      <c r="I119" s="687"/>
    </row>
    <row r="120" spans="1:9" ht="15.75" x14ac:dyDescent="0.25">
      <c r="A120" s="114">
        <v>2451</v>
      </c>
      <c r="B120" s="139" t="s">
        <v>70</v>
      </c>
      <c r="C120" s="126">
        <v>5</v>
      </c>
      <c r="D120" s="127">
        <v>1</v>
      </c>
      <c r="E120" s="112" t="s">
        <v>376</v>
      </c>
      <c r="F120" s="132" t="s">
        <v>377</v>
      </c>
      <c r="G120" s="561">
        <v>0</v>
      </c>
      <c r="H120" s="522">
        <v>0</v>
      </c>
      <c r="I120" s="698">
        <v>0</v>
      </c>
    </row>
    <row r="121" spans="1:9" ht="15.75" x14ac:dyDescent="0.25">
      <c r="A121" s="114">
        <v>2452</v>
      </c>
      <c r="B121" s="139" t="s">
        <v>70</v>
      </c>
      <c r="C121" s="126">
        <v>5</v>
      </c>
      <c r="D121" s="127">
        <v>2</v>
      </c>
      <c r="E121" s="112" t="s">
        <v>378</v>
      </c>
      <c r="F121" s="132" t="s">
        <v>379</v>
      </c>
      <c r="G121" s="440">
        <f t="shared" si="1"/>
        <v>0</v>
      </c>
      <c r="H121" s="522"/>
      <c r="I121" s="523"/>
    </row>
    <row r="122" spans="1:9" ht="15.75" x14ac:dyDescent="0.25">
      <c r="A122" s="114">
        <v>2453</v>
      </c>
      <c r="B122" s="139" t="s">
        <v>70</v>
      </c>
      <c r="C122" s="126">
        <v>5</v>
      </c>
      <c r="D122" s="127">
        <v>3</v>
      </c>
      <c r="E122" s="112" t="s">
        <v>380</v>
      </c>
      <c r="F122" s="132" t="s">
        <v>381</v>
      </c>
      <c r="G122" s="440">
        <f t="shared" si="1"/>
        <v>0</v>
      </c>
      <c r="H122" s="522"/>
      <c r="I122" s="523"/>
    </row>
    <row r="123" spans="1:9" ht="15.75" x14ac:dyDescent="0.25">
      <c r="A123" s="114">
        <v>2454</v>
      </c>
      <c r="B123" s="139" t="s">
        <v>70</v>
      </c>
      <c r="C123" s="126">
        <v>5</v>
      </c>
      <c r="D123" s="127">
        <v>4</v>
      </c>
      <c r="E123" s="112" t="s">
        <v>382</v>
      </c>
      <c r="F123" s="132" t="s">
        <v>383</v>
      </c>
      <c r="G123" s="440">
        <f t="shared" si="1"/>
        <v>0</v>
      </c>
      <c r="H123" s="522"/>
      <c r="I123" s="523"/>
    </row>
    <row r="124" spans="1:9" ht="15.75" x14ac:dyDescent="0.25">
      <c r="A124" s="114">
        <v>2455</v>
      </c>
      <c r="B124" s="139" t="s">
        <v>70</v>
      </c>
      <c r="C124" s="126">
        <v>5</v>
      </c>
      <c r="D124" s="127">
        <v>5</v>
      </c>
      <c r="E124" s="112" t="s">
        <v>384</v>
      </c>
      <c r="F124" s="132" t="s">
        <v>385</v>
      </c>
      <c r="G124" s="561">
        <f t="shared" si="1"/>
        <v>0</v>
      </c>
      <c r="H124" s="522"/>
      <c r="I124" s="384">
        <v>0</v>
      </c>
    </row>
    <row r="125" spans="1:9" x14ac:dyDescent="0.2">
      <c r="A125" s="114">
        <v>2460</v>
      </c>
      <c r="B125" s="137" t="s">
        <v>70</v>
      </c>
      <c r="C125" s="115">
        <v>6</v>
      </c>
      <c r="D125" s="116">
        <v>0</v>
      </c>
      <c r="E125" s="117" t="s">
        <v>386</v>
      </c>
      <c r="F125" s="118" t="s">
        <v>387</v>
      </c>
      <c r="G125" s="440">
        <f t="shared" si="1"/>
        <v>0</v>
      </c>
      <c r="H125" s="441">
        <f>H127</f>
        <v>0</v>
      </c>
      <c r="I125" s="442">
        <f>I127</f>
        <v>0</v>
      </c>
    </row>
    <row r="126" spans="1:9" s="10" customFormat="1" ht="10.5" customHeight="1" x14ac:dyDescent="0.25">
      <c r="A126" s="114"/>
      <c r="B126" s="106"/>
      <c r="C126" s="115"/>
      <c r="D126" s="116"/>
      <c r="E126" s="112" t="s">
        <v>804</v>
      </c>
      <c r="F126" s="118"/>
      <c r="G126" s="440">
        <f t="shared" si="1"/>
        <v>0</v>
      </c>
      <c r="H126" s="686"/>
      <c r="I126" s="687"/>
    </row>
    <row r="127" spans="1:9" ht="15.75" x14ac:dyDescent="0.25">
      <c r="A127" s="114">
        <v>2461</v>
      </c>
      <c r="B127" s="139" t="s">
        <v>70</v>
      </c>
      <c r="C127" s="126">
        <v>6</v>
      </c>
      <c r="D127" s="127">
        <v>1</v>
      </c>
      <c r="E127" s="112" t="s">
        <v>388</v>
      </c>
      <c r="F127" s="132" t="s">
        <v>387</v>
      </c>
      <c r="G127" s="440">
        <f t="shared" si="1"/>
        <v>0</v>
      </c>
      <c r="H127" s="522"/>
      <c r="I127" s="523"/>
    </row>
    <row r="128" spans="1:9" x14ac:dyDescent="0.2">
      <c r="A128" s="114">
        <v>2470</v>
      </c>
      <c r="B128" s="137" t="s">
        <v>70</v>
      </c>
      <c r="C128" s="115">
        <v>7</v>
      </c>
      <c r="D128" s="116">
        <v>0</v>
      </c>
      <c r="E128" s="117" t="s">
        <v>389</v>
      </c>
      <c r="F128" s="136" t="s">
        <v>390</v>
      </c>
      <c r="G128" s="440">
        <f t="shared" si="1"/>
        <v>0</v>
      </c>
      <c r="H128" s="441">
        <f>H130+H131+H132+H133</f>
        <v>0</v>
      </c>
      <c r="I128" s="442">
        <f>I130+I131+I132+I133</f>
        <v>0</v>
      </c>
    </row>
    <row r="129" spans="1:9" s="10" customFormat="1" ht="10.5" customHeight="1" x14ac:dyDescent="0.25">
      <c r="A129" s="114"/>
      <c r="B129" s="106"/>
      <c r="C129" s="115"/>
      <c r="D129" s="116"/>
      <c r="E129" s="112" t="s">
        <v>804</v>
      </c>
      <c r="F129" s="118"/>
      <c r="G129" s="440">
        <f t="shared" si="1"/>
        <v>0</v>
      </c>
      <c r="H129" s="686"/>
      <c r="I129" s="687"/>
    </row>
    <row r="130" spans="1:9" ht="24" x14ac:dyDescent="0.25">
      <c r="A130" s="114">
        <v>2471</v>
      </c>
      <c r="B130" s="139" t="s">
        <v>70</v>
      </c>
      <c r="C130" s="126">
        <v>7</v>
      </c>
      <c r="D130" s="127">
        <v>1</v>
      </c>
      <c r="E130" s="112" t="s">
        <v>391</v>
      </c>
      <c r="F130" s="132" t="s">
        <v>392</v>
      </c>
      <c r="G130" s="440">
        <f>H130+I130</f>
        <v>0</v>
      </c>
      <c r="H130" s="522"/>
      <c r="I130" s="523"/>
    </row>
    <row r="131" spans="1:9" ht="15.75" x14ac:dyDescent="0.25">
      <c r="A131" s="114">
        <v>2472</v>
      </c>
      <c r="B131" s="139" t="s">
        <v>70</v>
      </c>
      <c r="C131" s="126">
        <v>7</v>
      </c>
      <c r="D131" s="127">
        <v>2</v>
      </c>
      <c r="E131" s="112" t="s">
        <v>393</v>
      </c>
      <c r="F131" s="142" t="s">
        <v>394</v>
      </c>
      <c r="G131" s="440">
        <f t="shared" si="1"/>
        <v>0</v>
      </c>
      <c r="H131" s="522"/>
      <c r="I131" s="523"/>
    </row>
    <row r="132" spans="1:9" ht="15.75" x14ac:dyDescent="0.25">
      <c r="A132" s="114">
        <v>2473</v>
      </c>
      <c r="B132" s="139" t="s">
        <v>70</v>
      </c>
      <c r="C132" s="126">
        <v>7</v>
      </c>
      <c r="D132" s="127">
        <v>3</v>
      </c>
      <c r="E132" s="112" t="s">
        <v>395</v>
      </c>
      <c r="F132" s="132" t="s">
        <v>396</v>
      </c>
      <c r="G132" s="440">
        <f t="shared" si="1"/>
        <v>0</v>
      </c>
      <c r="H132" s="522"/>
      <c r="I132" s="523"/>
    </row>
    <row r="133" spans="1:9" ht="15.75" x14ac:dyDescent="0.25">
      <c r="A133" s="114">
        <v>2474</v>
      </c>
      <c r="B133" s="139" t="s">
        <v>70</v>
      </c>
      <c r="C133" s="126">
        <v>7</v>
      </c>
      <c r="D133" s="127">
        <v>4</v>
      </c>
      <c r="E133" s="112" t="s">
        <v>397</v>
      </c>
      <c r="F133" s="128" t="s">
        <v>398</v>
      </c>
      <c r="G133" s="440">
        <f t="shared" si="1"/>
        <v>0</v>
      </c>
      <c r="H133" s="522"/>
      <c r="I133" s="523"/>
    </row>
    <row r="134" spans="1:9" ht="29.25" customHeight="1" x14ac:dyDescent="0.2">
      <c r="A134" s="114">
        <v>2480</v>
      </c>
      <c r="B134" s="137" t="s">
        <v>70</v>
      </c>
      <c r="C134" s="115">
        <v>8</v>
      </c>
      <c r="D134" s="116">
        <v>0</v>
      </c>
      <c r="E134" s="117" t="s">
        <v>399</v>
      </c>
      <c r="F134" s="118" t="s">
        <v>400</v>
      </c>
      <c r="G134" s="440">
        <f t="shared" si="1"/>
        <v>0</v>
      </c>
      <c r="H134" s="441">
        <f>H136+H137+H138+H139+H140+H141+H142</f>
        <v>0</v>
      </c>
      <c r="I134" s="442">
        <f>I136+I137+I138+I139+I140+I141+I142</f>
        <v>0</v>
      </c>
    </row>
    <row r="135" spans="1:9" s="10" customFormat="1" ht="10.5" customHeight="1" x14ac:dyDescent="0.25">
      <c r="A135" s="114"/>
      <c r="B135" s="106"/>
      <c r="C135" s="115"/>
      <c r="D135" s="116"/>
      <c r="E135" s="112" t="s">
        <v>804</v>
      </c>
      <c r="F135" s="118"/>
      <c r="G135" s="440">
        <f t="shared" si="1"/>
        <v>0</v>
      </c>
      <c r="H135" s="686"/>
      <c r="I135" s="687"/>
    </row>
    <row r="136" spans="1:9" ht="36" x14ac:dyDescent="0.25">
      <c r="A136" s="114">
        <v>2481</v>
      </c>
      <c r="B136" s="139" t="s">
        <v>70</v>
      </c>
      <c r="C136" s="126">
        <v>8</v>
      </c>
      <c r="D136" s="127">
        <v>1</v>
      </c>
      <c r="E136" s="112" t="s">
        <v>401</v>
      </c>
      <c r="F136" s="132" t="s">
        <v>402</v>
      </c>
      <c r="G136" s="440">
        <f t="shared" si="1"/>
        <v>0</v>
      </c>
      <c r="H136" s="522"/>
      <c r="I136" s="523"/>
    </row>
    <row r="137" spans="1:9" ht="36" x14ac:dyDescent="0.25">
      <c r="A137" s="114">
        <v>2482</v>
      </c>
      <c r="B137" s="139" t="s">
        <v>70</v>
      </c>
      <c r="C137" s="126">
        <v>8</v>
      </c>
      <c r="D137" s="127">
        <v>2</v>
      </c>
      <c r="E137" s="112" t="s">
        <v>403</v>
      </c>
      <c r="F137" s="132" t="s">
        <v>404</v>
      </c>
      <c r="G137" s="440">
        <f t="shared" si="1"/>
        <v>0</v>
      </c>
      <c r="H137" s="522"/>
      <c r="I137" s="523"/>
    </row>
    <row r="138" spans="1:9" ht="24" x14ac:dyDescent="0.25">
      <c r="A138" s="114">
        <v>2483</v>
      </c>
      <c r="B138" s="139" t="s">
        <v>70</v>
      </c>
      <c r="C138" s="126">
        <v>8</v>
      </c>
      <c r="D138" s="127">
        <v>3</v>
      </c>
      <c r="E138" s="112" t="s">
        <v>405</v>
      </c>
      <c r="F138" s="132" t="s">
        <v>406</v>
      </c>
      <c r="G138" s="440">
        <f t="shared" si="1"/>
        <v>0</v>
      </c>
      <c r="H138" s="522"/>
      <c r="I138" s="523"/>
    </row>
    <row r="139" spans="1:9" ht="37.5" customHeight="1" x14ac:dyDescent="0.25">
      <c r="A139" s="114">
        <v>2484</v>
      </c>
      <c r="B139" s="139" t="s">
        <v>70</v>
      </c>
      <c r="C139" s="126">
        <v>8</v>
      </c>
      <c r="D139" s="127">
        <v>4</v>
      </c>
      <c r="E139" s="112" t="s">
        <v>407</v>
      </c>
      <c r="F139" s="132" t="s">
        <v>408</v>
      </c>
      <c r="G139" s="440">
        <f t="shared" si="1"/>
        <v>0</v>
      </c>
      <c r="H139" s="522"/>
      <c r="I139" s="523"/>
    </row>
    <row r="140" spans="1:9" ht="24" x14ac:dyDescent="0.25">
      <c r="A140" s="114">
        <v>2485</v>
      </c>
      <c r="B140" s="139" t="s">
        <v>70</v>
      </c>
      <c r="C140" s="126">
        <v>8</v>
      </c>
      <c r="D140" s="127">
        <v>5</v>
      </c>
      <c r="E140" s="112" t="s">
        <v>409</v>
      </c>
      <c r="F140" s="132" t="s">
        <v>410</v>
      </c>
      <c r="G140" s="440">
        <f t="shared" si="1"/>
        <v>0</v>
      </c>
      <c r="H140" s="522"/>
      <c r="I140" s="523"/>
    </row>
    <row r="141" spans="1:9" ht="24" x14ac:dyDescent="0.25">
      <c r="A141" s="114">
        <v>2486</v>
      </c>
      <c r="B141" s="139" t="s">
        <v>70</v>
      </c>
      <c r="C141" s="126">
        <v>8</v>
      </c>
      <c r="D141" s="127">
        <v>6</v>
      </c>
      <c r="E141" s="112" t="s">
        <v>411</v>
      </c>
      <c r="F141" s="132" t="s">
        <v>412</v>
      </c>
      <c r="G141" s="440">
        <f t="shared" si="1"/>
        <v>0</v>
      </c>
      <c r="H141" s="522"/>
      <c r="I141" s="523"/>
    </row>
    <row r="142" spans="1:9" ht="24" x14ac:dyDescent="0.25">
      <c r="A142" s="114">
        <v>2487</v>
      </c>
      <c r="B142" s="139" t="s">
        <v>70</v>
      </c>
      <c r="C142" s="126">
        <v>8</v>
      </c>
      <c r="D142" s="127">
        <v>7</v>
      </c>
      <c r="E142" s="112" t="s">
        <v>413</v>
      </c>
      <c r="F142" s="132" t="s">
        <v>414</v>
      </c>
      <c r="G142" s="440">
        <f t="shared" si="1"/>
        <v>0</v>
      </c>
      <c r="H142" s="522"/>
      <c r="I142" s="523"/>
    </row>
    <row r="143" spans="1:9" ht="28.5" x14ac:dyDescent="0.2">
      <c r="A143" s="114">
        <v>2490</v>
      </c>
      <c r="B143" s="137" t="s">
        <v>70</v>
      </c>
      <c r="C143" s="115">
        <v>9</v>
      </c>
      <c r="D143" s="116">
        <v>0</v>
      </c>
      <c r="E143" s="117" t="s">
        <v>415</v>
      </c>
      <c r="F143" s="118" t="s">
        <v>416</v>
      </c>
      <c r="G143" s="561">
        <f>I143</f>
        <v>0</v>
      </c>
      <c r="H143" s="711" t="str">
        <f>H146</f>
        <v>X</v>
      </c>
      <c r="I143" s="707">
        <f>I146</f>
        <v>0</v>
      </c>
    </row>
    <row r="144" spans="1:9" s="10" customFormat="1" ht="10.5" customHeight="1" x14ac:dyDescent="0.25">
      <c r="A144" s="114"/>
      <c r="B144" s="106"/>
      <c r="C144" s="115"/>
      <c r="D144" s="116"/>
      <c r="E144" s="112" t="s">
        <v>804</v>
      </c>
      <c r="F144" s="118"/>
      <c r="G144" s="440">
        <f t="shared" ref="G144:G208" si="2">H144+I144</f>
        <v>0</v>
      </c>
      <c r="H144" s="686"/>
      <c r="I144" s="687"/>
    </row>
    <row r="145" spans="1:9" ht="24" x14ac:dyDescent="0.25">
      <c r="A145" s="114">
        <v>2491</v>
      </c>
      <c r="B145" s="139"/>
      <c r="C145" s="126"/>
      <c r="D145" s="127"/>
      <c r="E145" s="112" t="s">
        <v>415</v>
      </c>
      <c r="F145" s="132" t="s">
        <v>417</v>
      </c>
      <c r="G145" s="440"/>
      <c r="H145" s="699" t="s">
        <v>258</v>
      </c>
      <c r="I145" s="523"/>
    </row>
    <row r="146" spans="1:9" ht="15.75" x14ac:dyDescent="0.25">
      <c r="A146" s="114">
        <v>2491</v>
      </c>
      <c r="B146" s="139" t="s">
        <v>70</v>
      </c>
      <c r="C146" s="126" t="s">
        <v>117</v>
      </c>
      <c r="D146" s="127" t="s">
        <v>2</v>
      </c>
      <c r="E146" s="112" t="s">
        <v>796</v>
      </c>
      <c r="F146" s="132" t="s">
        <v>417</v>
      </c>
      <c r="G146" s="561">
        <f>I146</f>
        <v>0</v>
      </c>
      <c r="H146" s="699" t="s">
        <v>258</v>
      </c>
      <c r="I146" s="384">
        <f>Sheet3!F210</f>
        <v>0</v>
      </c>
    </row>
    <row r="147" spans="1:9" s="42" customFormat="1" ht="34.5" customHeight="1" x14ac:dyDescent="0.2">
      <c r="A147" s="134">
        <v>2500</v>
      </c>
      <c r="B147" s="137" t="s">
        <v>72</v>
      </c>
      <c r="C147" s="115">
        <v>0</v>
      </c>
      <c r="D147" s="116">
        <v>0</v>
      </c>
      <c r="E147" s="138" t="s">
        <v>866</v>
      </c>
      <c r="F147" s="135" t="s">
        <v>418</v>
      </c>
      <c r="G147" s="440">
        <f t="shared" si="2"/>
        <v>0</v>
      </c>
      <c r="H147" s="441">
        <f>H149+H152+H155+H158+H161+H164</f>
        <v>0</v>
      </c>
      <c r="I147" s="442">
        <f>I149+I152+I155+I158+I161+I164</f>
        <v>0</v>
      </c>
    </row>
    <row r="148" spans="1:9" ht="11.25" customHeight="1" x14ac:dyDescent="0.25">
      <c r="A148" s="111"/>
      <c r="B148" s="106"/>
      <c r="C148" s="107"/>
      <c r="D148" s="108"/>
      <c r="E148" s="112" t="s">
        <v>803</v>
      </c>
      <c r="F148" s="113"/>
      <c r="G148" s="440">
        <f t="shared" si="2"/>
        <v>0</v>
      </c>
      <c r="H148" s="695"/>
      <c r="I148" s="696"/>
    </row>
    <row r="149" spans="1:9" x14ac:dyDescent="0.2">
      <c r="A149" s="114">
        <v>2510</v>
      </c>
      <c r="B149" s="137" t="s">
        <v>72</v>
      </c>
      <c r="C149" s="115">
        <v>1</v>
      </c>
      <c r="D149" s="116">
        <v>0</v>
      </c>
      <c r="E149" s="117" t="s">
        <v>419</v>
      </c>
      <c r="F149" s="118" t="s">
        <v>420</v>
      </c>
      <c r="G149" s="440">
        <f t="shared" si="2"/>
        <v>0</v>
      </c>
      <c r="H149" s="441">
        <f>H151</f>
        <v>0</v>
      </c>
      <c r="I149" s="442">
        <f>I151</f>
        <v>0</v>
      </c>
    </row>
    <row r="150" spans="1:9" s="10" customFormat="1" ht="10.5" customHeight="1" x14ac:dyDescent="0.25">
      <c r="A150" s="114"/>
      <c r="B150" s="106"/>
      <c r="C150" s="115"/>
      <c r="D150" s="116"/>
      <c r="E150" s="112" t="s">
        <v>804</v>
      </c>
      <c r="F150" s="118"/>
      <c r="G150" s="440">
        <f t="shared" si="2"/>
        <v>0</v>
      </c>
      <c r="H150" s="686"/>
      <c r="I150" s="687"/>
    </row>
    <row r="151" spans="1:9" ht="15.75" x14ac:dyDescent="0.25">
      <c r="A151" s="114">
        <v>2511</v>
      </c>
      <c r="B151" s="139" t="s">
        <v>72</v>
      </c>
      <c r="C151" s="126">
        <v>1</v>
      </c>
      <c r="D151" s="127">
        <v>1</v>
      </c>
      <c r="E151" s="112" t="s">
        <v>419</v>
      </c>
      <c r="F151" s="132" t="s">
        <v>421</v>
      </c>
      <c r="G151" s="440">
        <f t="shared" si="2"/>
        <v>0</v>
      </c>
      <c r="H151" s="700">
        <v>0</v>
      </c>
      <c r="I151" s="523"/>
    </row>
    <row r="152" spans="1:9" x14ac:dyDescent="0.2">
      <c r="A152" s="114">
        <v>2520</v>
      </c>
      <c r="B152" s="137" t="s">
        <v>72</v>
      </c>
      <c r="C152" s="115">
        <v>2</v>
      </c>
      <c r="D152" s="116">
        <v>0</v>
      </c>
      <c r="E152" s="117" t="s">
        <v>422</v>
      </c>
      <c r="F152" s="118" t="s">
        <v>423</v>
      </c>
      <c r="G152" s="440">
        <f t="shared" si="2"/>
        <v>0</v>
      </c>
      <c r="H152" s="441">
        <f>H154</f>
        <v>0</v>
      </c>
      <c r="I152" s="442">
        <f>I154</f>
        <v>0</v>
      </c>
    </row>
    <row r="153" spans="1:9" s="10" customFormat="1" ht="10.5" customHeight="1" x14ac:dyDescent="0.25">
      <c r="A153" s="114"/>
      <c r="B153" s="106"/>
      <c r="C153" s="115"/>
      <c r="D153" s="116"/>
      <c r="E153" s="112" t="s">
        <v>804</v>
      </c>
      <c r="F153" s="118"/>
      <c r="G153" s="440">
        <f t="shared" si="2"/>
        <v>0</v>
      </c>
      <c r="H153" s="686"/>
      <c r="I153" s="687"/>
    </row>
    <row r="154" spans="1:9" ht="15.75" x14ac:dyDescent="0.25">
      <c r="A154" s="114">
        <v>2521</v>
      </c>
      <c r="B154" s="139" t="s">
        <v>72</v>
      </c>
      <c r="C154" s="126">
        <v>2</v>
      </c>
      <c r="D154" s="127">
        <v>1</v>
      </c>
      <c r="E154" s="112" t="s">
        <v>424</v>
      </c>
      <c r="F154" s="132" t="s">
        <v>425</v>
      </c>
      <c r="G154" s="440">
        <f t="shared" si="2"/>
        <v>0</v>
      </c>
      <c r="H154" s="522"/>
      <c r="I154" s="523"/>
    </row>
    <row r="155" spans="1:9" x14ac:dyDescent="0.2">
      <c r="A155" s="114">
        <v>2530</v>
      </c>
      <c r="B155" s="137" t="s">
        <v>72</v>
      </c>
      <c r="C155" s="115">
        <v>3</v>
      </c>
      <c r="D155" s="116">
        <v>0</v>
      </c>
      <c r="E155" s="117" t="s">
        <v>426</v>
      </c>
      <c r="F155" s="118" t="s">
        <v>427</v>
      </c>
      <c r="G155" s="440">
        <f t="shared" si="2"/>
        <v>0</v>
      </c>
      <c r="H155" s="441">
        <f>H157</f>
        <v>0</v>
      </c>
      <c r="I155" s="442">
        <f>I157</f>
        <v>0</v>
      </c>
    </row>
    <row r="156" spans="1:9" s="10" customFormat="1" ht="10.5" customHeight="1" x14ac:dyDescent="0.25">
      <c r="A156" s="114"/>
      <c r="B156" s="106"/>
      <c r="C156" s="115"/>
      <c r="D156" s="116"/>
      <c r="E156" s="112" t="s">
        <v>804</v>
      </c>
      <c r="F156" s="118"/>
      <c r="G156" s="440">
        <f t="shared" si="2"/>
        <v>0</v>
      </c>
      <c r="H156" s="686"/>
      <c r="I156" s="687"/>
    </row>
    <row r="157" spans="1:9" ht="15.75" x14ac:dyDescent="0.25">
      <c r="A157" s="114">
        <v>2531</v>
      </c>
      <c r="B157" s="139" t="s">
        <v>72</v>
      </c>
      <c r="C157" s="126">
        <v>3</v>
      </c>
      <c r="D157" s="127">
        <v>1</v>
      </c>
      <c r="E157" s="112" t="s">
        <v>426</v>
      </c>
      <c r="F157" s="132" t="s">
        <v>428</v>
      </c>
      <c r="G157" s="440">
        <f t="shared" si="2"/>
        <v>0</v>
      </c>
      <c r="H157" s="522"/>
      <c r="I157" s="523"/>
    </row>
    <row r="158" spans="1:9" ht="24" x14ac:dyDescent="0.2">
      <c r="A158" s="114">
        <v>2540</v>
      </c>
      <c r="B158" s="137" t="s">
        <v>72</v>
      </c>
      <c r="C158" s="115">
        <v>4</v>
      </c>
      <c r="D158" s="116">
        <v>0</v>
      </c>
      <c r="E158" s="117" t="s">
        <v>429</v>
      </c>
      <c r="F158" s="118" t="s">
        <v>430</v>
      </c>
      <c r="G158" s="440">
        <f t="shared" si="2"/>
        <v>0</v>
      </c>
      <c r="H158" s="441">
        <f>H160</f>
        <v>0</v>
      </c>
      <c r="I158" s="442">
        <f>I160</f>
        <v>0</v>
      </c>
    </row>
    <row r="159" spans="1:9" s="10" customFormat="1" ht="10.5" customHeight="1" x14ac:dyDescent="0.25">
      <c r="A159" s="114"/>
      <c r="B159" s="106"/>
      <c r="C159" s="115"/>
      <c r="D159" s="116"/>
      <c r="E159" s="112" t="s">
        <v>804</v>
      </c>
      <c r="F159" s="118"/>
      <c r="G159" s="440">
        <f t="shared" si="2"/>
        <v>0</v>
      </c>
      <c r="H159" s="686"/>
      <c r="I159" s="687"/>
    </row>
    <row r="160" spans="1:9" ht="17.25" customHeight="1" x14ac:dyDescent="0.25">
      <c r="A160" s="114">
        <v>2541</v>
      </c>
      <c r="B160" s="139" t="s">
        <v>72</v>
      </c>
      <c r="C160" s="126">
        <v>4</v>
      </c>
      <c r="D160" s="127">
        <v>1</v>
      </c>
      <c r="E160" s="112" t="s">
        <v>429</v>
      </c>
      <c r="F160" s="132" t="s">
        <v>431</v>
      </c>
      <c r="G160" s="440">
        <f t="shared" si="2"/>
        <v>0</v>
      </c>
      <c r="H160" s="522"/>
      <c r="I160" s="523"/>
    </row>
    <row r="161" spans="1:9" ht="27" customHeight="1" x14ac:dyDescent="0.2">
      <c r="A161" s="114">
        <v>2550</v>
      </c>
      <c r="B161" s="137" t="s">
        <v>72</v>
      </c>
      <c r="C161" s="115">
        <v>5</v>
      </c>
      <c r="D161" s="116">
        <v>0</v>
      </c>
      <c r="E161" s="117" t="s">
        <v>432</v>
      </c>
      <c r="F161" s="118" t="s">
        <v>433</v>
      </c>
      <c r="G161" s="440">
        <f t="shared" si="2"/>
        <v>0</v>
      </c>
      <c r="H161" s="441">
        <f>H163</f>
        <v>0</v>
      </c>
      <c r="I161" s="442">
        <f>I163</f>
        <v>0</v>
      </c>
    </row>
    <row r="162" spans="1:9" s="10" customFormat="1" ht="10.5" customHeight="1" x14ac:dyDescent="0.25">
      <c r="A162" s="114"/>
      <c r="B162" s="106"/>
      <c r="C162" s="115"/>
      <c r="D162" s="116"/>
      <c r="E162" s="112" t="s">
        <v>804</v>
      </c>
      <c r="F162" s="118"/>
      <c r="G162" s="440">
        <f t="shared" si="2"/>
        <v>0</v>
      </c>
      <c r="H162" s="686"/>
      <c r="I162" s="687"/>
    </row>
    <row r="163" spans="1:9" ht="24" x14ac:dyDescent="0.25">
      <c r="A163" s="114">
        <v>2551</v>
      </c>
      <c r="B163" s="139" t="s">
        <v>72</v>
      </c>
      <c r="C163" s="126">
        <v>5</v>
      </c>
      <c r="D163" s="127">
        <v>1</v>
      </c>
      <c r="E163" s="112" t="s">
        <v>432</v>
      </c>
      <c r="F163" s="132" t="s">
        <v>434</v>
      </c>
      <c r="G163" s="440">
        <f t="shared" si="2"/>
        <v>0</v>
      </c>
      <c r="H163" s="522"/>
      <c r="I163" s="523"/>
    </row>
    <row r="164" spans="1:9" ht="28.5" x14ac:dyDescent="0.2">
      <c r="A164" s="114">
        <v>2560</v>
      </c>
      <c r="B164" s="137" t="s">
        <v>72</v>
      </c>
      <c r="C164" s="115">
        <v>6</v>
      </c>
      <c r="D164" s="116">
        <v>0</v>
      </c>
      <c r="E164" s="117" t="s">
        <v>435</v>
      </c>
      <c r="F164" s="118" t="s">
        <v>436</v>
      </c>
      <c r="G164" s="440">
        <f t="shared" si="2"/>
        <v>0</v>
      </c>
      <c r="H164" s="441">
        <f>H166</f>
        <v>0</v>
      </c>
      <c r="I164" s="442">
        <f>I166</f>
        <v>0</v>
      </c>
    </row>
    <row r="165" spans="1:9" s="10" customFormat="1" ht="10.5" customHeight="1" x14ac:dyDescent="0.25">
      <c r="A165" s="114"/>
      <c r="B165" s="106"/>
      <c r="C165" s="115"/>
      <c r="D165" s="116"/>
      <c r="E165" s="112" t="s">
        <v>804</v>
      </c>
      <c r="F165" s="118"/>
      <c r="G165" s="440">
        <f t="shared" si="2"/>
        <v>0</v>
      </c>
      <c r="H165" s="686"/>
      <c r="I165" s="687"/>
    </row>
    <row r="166" spans="1:9" ht="28.5" x14ac:dyDescent="0.25">
      <c r="A166" s="114">
        <v>2561</v>
      </c>
      <c r="B166" s="139" t="s">
        <v>72</v>
      </c>
      <c r="C166" s="126">
        <v>6</v>
      </c>
      <c r="D166" s="127">
        <v>1</v>
      </c>
      <c r="E166" s="112" t="s">
        <v>435</v>
      </c>
      <c r="F166" s="132" t="s">
        <v>437</v>
      </c>
      <c r="G166" s="440">
        <f t="shared" si="2"/>
        <v>0</v>
      </c>
      <c r="H166" s="522"/>
      <c r="I166" s="523"/>
    </row>
    <row r="167" spans="1:9" s="42" customFormat="1" ht="44.25" customHeight="1" x14ac:dyDescent="0.2">
      <c r="A167" s="134">
        <v>2600</v>
      </c>
      <c r="B167" s="137" t="s">
        <v>73</v>
      </c>
      <c r="C167" s="115">
        <v>0</v>
      </c>
      <c r="D167" s="116">
        <v>0</v>
      </c>
      <c r="E167" s="138" t="s">
        <v>867</v>
      </c>
      <c r="F167" s="135" t="s">
        <v>438</v>
      </c>
      <c r="G167" s="561">
        <f t="shared" si="2"/>
        <v>0</v>
      </c>
      <c r="H167" s="545">
        <f>H169+H172+H175+H178+H181+H184</f>
        <v>0</v>
      </c>
      <c r="I167" s="707">
        <f>I175</f>
        <v>0</v>
      </c>
    </row>
    <row r="168" spans="1:9" ht="11.25" customHeight="1" x14ac:dyDescent="0.25">
      <c r="A168" s="111"/>
      <c r="B168" s="106"/>
      <c r="C168" s="107"/>
      <c r="D168" s="108"/>
      <c r="E168" s="112" t="s">
        <v>803</v>
      </c>
      <c r="F168" s="113"/>
      <c r="G168" s="440">
        <f t="shared" si="2"/>
        <v>0</v>
      </c>
      <c r="H168" s="695"/>
      <c r="I168" s="696"/>
    </row>
    <row r="169" spans="1:9" x14ac:dyDescent="0.2">
      <c r="A169" s="114">
        <v>2610</v>
      </c>
      <c r="B169" s="137" t="s">
        <v>73</v>
      </c>
      <c r="C169" s="115">
        <v>1</v>
      </c>
      <c r="D169" s="116">
        <v>0</v>
      </c>
      <c r="E169" s="117" t="s">
        <v>439</v>
      </c>
      <c r="F169" s="118" t="s">
        <v>440</v>
      </c>
      <c r="G169" s="440">
        <f t="shared" si="2"/>
        <v>0</v>
      </c>
      <c r="H169" s="441">
        <f>H171</f>
        <v>0</v>
      </c>
      <c r="I169" s="442">
        <f>I171</f>
        <v>0</v>
      </c>
    </row>
    <row r="170" spans="1:9" s="10" customFormat="1" ht="10.5" customHeight="1" x14ac:dyDescent="0.25">
      <c r="A170" s="114"/>
      <c r="B170" s="106"/>
      <c r="C170" s="115"/>
      <c r="D170" s="116"/>
      <c r="E170" s="112" t="s">
        <v>804</v>
      </c>
      <c r="F170" s="118"/>
      <c r="G170" s="440">
        <f t="shared" si="2"/>
        <v>0</v>
      </c>
      <c r="H170" s="686"/>
      <c r="I170" s="687"/>
    </row>
    <row r="171" spans="1:9" ht="15.75" x14ac:dyDescent="0.25">
      <c r="A171" s="114">
        <v>2611</v>
      </c>
      <c r="B171" s="139" t="s">
        <v>73</v>
      </c>
      <c r="C171" s="126">
        <v>1</v>
      </c>
      <c r="D171" s="127">
        <v>1</v>
      </c>
      <c r="E171" s="112" t="s">
        <v>441</v>
      </c>
      <c r="F171" s="132" t="s">
        <v>442</v>
      </c>
      <c r="G171" s="440">
        <f t="shared" si="2"/>
        <v>0</v>
      </c>
      <c r="H171" s="522"/>
      <c r="I171" s="523"/>
    </row>
    <row r="172" spans="1:9" x14ac:dyDescent="0.2">
      <c r="A172" s="114">
        <v>2620</v>
      </c>
      <c r="B172" s="137" t="s">
        <v>73</v>
      </c>
      <c r="C172" s="115">
        <v>2</v>
      </c>
      <c r="D172" s="116">
        <v>0</v>
      </c>
      <c r="E172" s="117" t="s">
        <v>443</v>
      </c>
      <c r="F172" s="118" t="s">
        <v>444</v>
      </c>
      <c r="G172" s="561">
        <f t="shared" si="2"/>
        <v>0</v>
      </c>
      <c r="H172" s="545">
        <f>H174</f>
        <v>0</v>
      </c>
      <c r="I172" s="707">
        <f>I174</f>
        <v>0</v>
      </c>
    </row>
    <row r="173" spans="1:9" s="10" customFormat="1" ht="10.5" customHeight="1" x14ac:dyDescent="0.25">
      <c r="A173" s="114"/>
      <c r="B173" s="106"/>
      <c r="C173" s="115"/>
      <c r="D173" s="116"/>
      <c r="E173" s="112" t="s">
        <v>804</v>
      </c>
      <c r="F173" s="118"/>
      <c r="G173" s="561"/>
      <c r="H173" s="689"/>
      <c r="I173" s="690"/>
    </row>
    <row r="174" spans="1:9" x14ac:dyDescent="0.2">
      <c r="A174" s="119">
        <v>2621</v>
      </c>
      <c r="B174" s="140" t="s">
        <v>73</v>
      </c>
      <c r="C174" s="121">
        <v>2</v>
      </c>
      <c r="D174" s="122">
        <v>1</v>
      </c>
      <c r="E174" s="123" t="s">
        <v>443</v>
      </c>
      <c r="F174" s="141" t="s">
        <v>445</v>
      </c>
      <c r="G174" s="561">
        <f t="shared" si="2"/>
        <v>0</v>
      </c>
      <c r="H174" s="545">
        <f>Sheet6!H402</f>
        <v>0</v>
      </c>
      <c r="I174" s="545">
        <f>Sheet6!I402</f>
        <v>0</v>
      </c>
    </row>
    <row r="175" spans="1:9" x14ac:dyDescent="0.2">
      <c r="A175" s="114">
        <v>2630</v>
      </c>
      <c r="B175" s="137" t="s">
        <v>73</v>
      </c>
      <c r="C175" s="115">
        <v>3</v>
      </c>
      <c r="D175" s="116">
        <v>0</v>
      </c>
      <c r="E175" s="117" t="s">
        <v>446</v>
      </c>
      <c r="F175" s="118" t="s">
        <v>447</v>
      </c>
      <c r="G175" s="440">
        <f t="shared" si="2"/>
        <v>0</v>
      </c>
      <c r="H175" s="441">
        <v>0</v>
      </c>
      <c r="I175" s="442">
        <v>0</v>
      </c>
    </row>
    <row r="176" spans="1:9" s="10" customFormat="1" ht="10.5" customHeight="1" x14ac:dyDescent="0.25">
      <c r="A176" s="114"/>
      <c r="B176" s="106"/>
      <c r="C176" s="115"/>
      <c r="D176" s="116"/>
      <c r="E176" s="112" t="s">
        <v>804</v>
      </c>
      <c r="F176" s="118"/>
      <c r="G176" s="440">
        <f t="shared" si="2"/>
        <v>0</v>
      </c>
      <c r="H176" s="686"/>
      <c r="I176" s="687"/>
    </row>
    <row r="177" spans="1:9" ht="15.75" x14ac:dyDescent="0.25">
      <c r="A177" s="114">
        <v>2631</v>
      </c>
      <c r="B177" s="139" t="s">
        <v>73</v>
      </c>
      <c r="C177" s="126">
        <v>3</v>
      </c>
      <c r="D177" s="127">
        <v>1</v>
      </c>
      <c r="E177" s="112" t="s">
        <v>448</v>
      </c>
      <c r="F177" s="143" t="s">
        <v>449</v>
      </c>
      <c r="G177" s="440">
        <v>0</v>
      </c>
      <c r="H177" s="522">
        <v>0</v>
      </c>
      <c r="I177" s="523">
        <v>0</v>
      </c>
    </row>
    <row r="178" spans="1:9" x14ac:dyDescent="0.2">
      <c r="A178" s="114">
        <v>2640</v>
      </c>
      <c r="B178" s="137" t="s">
        <v>73</v>
      </c>
      <c r="C178" s="115">
        <v>4</v>
      </c>
      <c r="D178" s="116">
        <v>0</v>
      </c>
      <c r="E178" s="117" t="s">
        <v>450</v>
      </c>
      <c r="F178" s="118" t="s">
        <v>451</v>
      </c>
      <c r="G178" s="561">
        <f t="shared" si="2"/>
        <v>0</v>
      </c>
      <c r="H178" s="441">
        <f>H180</f>
        <v>0</v>
      </c>
      <c r="I178" s="707">
        <f>I180</f>
        <v>0</v>
      </c>
    </row>
    <row r="179" spans="1:9" s="10" customFormat="1" ht="10.5" customHeight="1" x14ac:dyDescent="0.25">
      <c r="A179" s="114"/>
      <c r="B179" s="106"/>
      <c r="C179" s="115"/>
      <c r="D179" s="116"/>
      <c r="E179" s="112" t="s">
        <v>804</v>
      </c>
      <c r="F179" s="118"/>
      <c r="G179" s="440">
        <f t="shared" si="2"/>
        <v>0</v>
      </c>
      <c r="H179" s="686"/>
      <c r="I179" s="687"/>
    </row>
    <row r="180" spans="1:9" ht="15.75" x14ac:dyDescent="0.25">
      <c r="A180" s="114">
        <v>2641</v>
      </c>
      <c r="B180" s="139" t="s">
        <v>73</v>
      </c>
      <c r="C180" s="126">
        <v>4</v>
      </c>
      <c r="D180" s="127">
        <v>1</v>
      </c>
      <c r="E180" s="112" t="s">
        <v>452</v>
      </c>
      <c r="F180" s="132" t="s">
        <v>453</v>
      </c>
      <c r="G180" s="561">
        <f t="shared" si="2"/>
        <v>0</v>
      </c>
      <c r="H180" s="522"/>
      <c r="I180" s="384">
        <f>Sheet6!G433</f>
        <v>0</v>
      </c>
    </row>
    <row r="181" spans="1:9" ht="36" x14ac:dyDescent="0.2">
      <c r="A181" s="114">
        <v>2650</v>
      </c>
      <c r="B181" s="137" t="s">
        <v>73</v>
      </c>
      <c r="C181" s="115">
        <v>5</v>
      </c>
      <c r="D181" s="116">
        <v>0</v>
      </c>
      <c r="E181" s="117" t="s">
        <v>460</v>
      </c>
      <c r="F181" s="118" t="s">
        <v>461</v>
      </c>
      <c r="G181" s="440">
        <f t="shared" si="2"/>
        <v>0</v>
      </c>
      <c r="H181" s="441">
        <f>H183</f>
        <v>0</v>
      </c>
      <c r="I181" s="442">
        <f>I183</f>
        <v>0</v>
      </c>
    </row>
    <row r="182" spans="1:9" s="10" customFormat="1" ht="10.5" customHeight="1" x14ac:dyDescent="0.25">
      <c r="A182" s="114"/>
      <c r="B182" s="106"/>
      <c r="C182" s="115"/>
      <c r="D182" s="116"/>
      <c r="E182" s="112" t="s">
        <v>804</v>
      </c>
      <c r="F182" s="118"/>
      <c r="G182" s="440">
        <f t="shared" si="2"/>
        <v>0</v>
      </c>
      <c r="H182" s="686"/>
      <c r="I182" s="687"/>
    </row>
    <row r="183" spans="1:9" ht="36" x14ac:dyDescent="0.25">
      <c r="A183" s="114">
        <v>2651</v>
      </c>
      <c r="B183" s="139" t="s">
        <v>73</v>
      </c>
      <c r="C183" s="126">
        <v>5</v>
      </c>
      <c r="D183" s="127">
        <v>1</v>
      </c>
      <c r="E183" s="112" t="s">
        <v>460</v>
      </c>
      <c r="F183" s="132" t="s">
        <v>462</v>
      </c>
      <c r="G183" s="440">
        <f t="shared" si="2"/>
        <v>0</v>
      </c>
      <c r="H183" s="522"/>
      <c r="I183" s="523"/>
    </row>
    <row r="184" spans="1:9" ht="28.5" x14ac:dyDescent="0.2">
      <c r="A184" s="114">
        <v>2660</v>
      </c>
      <c r="B184" s="137" t="s">
        <v>73</v>
      </c>
      <c r="C184" s="115">
        <v>6</v>
      </c>
      <c r="D184" s="116">
        <v>0</v>
      </c>
      <c r="E184" s="117" t="s">
        <v>464</v>
      </c>
      <c r="F184" s="136" t="s">
        <v>465</v>
      </c>
      <c r="G184" s="561">
        <f t="shared" si="2"/>
        <v>0</v>
      </c>
      <c r="H184" s="545">
        <f>H186</f>
        <v>0</v>
      </c>
      <c r="I184" s="707">
        <f>I186</f>
        <v>0</v>
      </c>
    </row>
    <row r="185" spans="1:9" s="10" customFormat="1" ht="10.5" customHeight="1" x14ac:dyDescent="0.25">
      <c r="A185" s="114"/>
      <c r="B185" s="106"/>
      <c r="C185" s="115"/>
      <c r="D185" s="116"/>
      <c r="E185" s="112" t="s">
        <v>804</v>
      </c>
      <c r="F185" s="118"/>
      <c r="G185" s="561"/>
      <c r="H185" s="689"/>
      <c r="I185" s="690"/>
    </row>
    <row r="186" spans="1:9" ht="28.5" x14ac:dyDescent="0.2">
      <c r="A186" s="114">
        <v>2661</v>
      </c>
      <c r="B186" s="139" t="s">
        <v>73</v>
      </c>
      <c r="C186" s="126">
        <v>6</v>
      </c>
      <c r="D186" s="127">
        <v>1</v>
      </c>
      <c r="E186" s="112" t="s">
        <v>464</v>
      </c>
      <c r="F186" s="132" t="s">
        <v>466</v>
      </c>
      <c r="G186" s="561">
        <f t="shared" si="2"/>
        <v>0</v>
      </c>
      <c r="H186" s="561">
        <f>Sheet6!H436</f>
        <v>0</v>
      </c>
      <c r="I186" s="561">
        <f>Sheet6!I436</f>
        <v>0</v>
      </c>
    </row>
    <row r="187" spans="1:9" s="42" customFormat="1" ht="36" customHeight="1" x14ac:dyDescent="0.2">
      <c r="A187" s="134">
        <v>2700</v>
      </c>
      <c r="B187" s="137" t="s">
        <v>74</v>
      </c>
      <c r="C187" s="115">
        <v>0</v>
      </c>
      <c r="D187" s="116">
        <v>0</v>
      </c>
      <c r="E187" s="138" t="s">
        <v>868</v>
      </c>
      <c r="F187" s="135" t="s">
        <v>467</v>
      </c>
      <c r="G187" s="440">
        <f t="shared" si="2"/>
        <v>0</v>
      </c>
      <c r="H187" s="441">
        <f>H189+H194+H200+H206+H209+H212</f>
        <v>0</v>
      </c>
      <c r="I187" s="442">
        <f>I189+I194+I200+I206+I209+I212</f>
        <v>0</v>
      </c>
    </row>
    <row r="188" spans="1:9" ht="11.25" customHeight="1" x14ac:dyDescent="0.25">
      <c r="A188" s="111"/>
      <c r="B188" s="106"/>
      <c r="C188" s="107"/>
      <c r="D188" s="108"/>
      <c r="E188" s="112" t="s">
        <v>803</v>
      </c>
      <c r="F188" s="113"/>
      <c r="G188" s="440">
        <f t="shared" si="2"/>
        <v>0</v>
      </c>
      <c r="H188" s="695"/>
      <c r="I188" s="696"/>
    </row>
    <row r="189" spans="1:9" ht="28.5" x14ac:dyDescent="0.2">
      <c r="A189" s="114">
        <v>2710</v>
      </c>
      <c r="B189" s="137" t="s">
        <v>74</v>
      </c>
      <c r="C189" s="115">
        <v>1</v>
      </c>
      <c r="D189" s="116">
        <v>0</v>
      </c>
      <c r="E189" s="117" t="s">
        <v>468</v>
      </c>
      <c r="F189" s="118" t="s">
        <v>469</v>
      </c>
      <c r="G189" s="440">
        <f t="shared" si="2"/>
        <v>0</v>
      </c>
      <c r="H189" s="441">
        <f>H191+H192+H193</f>
        <v>0</v>
      </c>
      <c r="I189" s="442">
        <f>I191+I192+I193</f>
        <v>0</v>
      </c>
    </row>
    <row r="190" spans="1:9" s="10" customFormat="1" ht="10.5" customHeight="1" x14ac:dyDescent="0.25">
      <c r="A190" s="114"/>
      <c r="B190" s="106"/>
      <c r="C190" s="115"/>
      <c r="D190" s="116"/>
      <c r="E190" s="112" t="s">
        <v>804</v>
      </c>
      <c r="F190" s="118"/>
      <c r="G190" s="440">
        <f t="shared" si="2"/>
        <v>0</v>
      </c>
      <c r="H190" s="686"/>
      <c r="I190" s="687"/>
    </row>
    <row r="191" spans="1:9" ht="15.75" x14ac:dyDescent="0.25">
      <c r="A191" s="114">
        <v>2711</v>
      </c>
      <c r="B191" s="139" t="s">
        <v>74</v>
      </c>
      <c r="C191" s="126">
        <v>1</v>
      </c>
      <c r="D191" s="127">
        <v>1</v>
      </c>
      <c r="E191" s="112" t="s">
        <v>470</v>
      </c>
      <c r="F191" s="132" t="s">
        <v>471</v>
      </c>
      <c r="G191" s="440">
        <f t="shared" si="2"/>
        <v>0</v>
      </c>
      <c r="H191" s="522"/>
      <c r="I191" s="523"/>
    </row>
    <row r="192" spans="1:9" ht="15.75" x14ac:dyDescent="0.25">
      <c r="A192" s="114">
        <v>2712</v>
      </c>
      <c r="B192" s="139" t="s">
        <v>74</v>
      </c>
      <c r="C192" s="126">
        <v>1</v>
      </c>
      <c r="D192" s="127">
        <v>2</v>
      </c>
      <c r="E192" s="112" t="s">
        <v>472</v>
      </c>
      <c r="F192" s="132" t="s">
        <v>473</v>
      </c>
      <c r="G192" s="440">
        <f t="shared" si="2"/>
        <v>0</v>
      </c>
      <c r="H192" s="522"/>
      <c r="I192" s="523"/>
    </row>
    <row r="193" spans="1:9" ht="15.75" x14ac:dyDescent="0.25">
      <c r="A193" s="114">
        <v>2713</v>
      </c>
      <c r="B193" s="139" t="s">
        <v>74</v>
      </c>
      <c r="C193" s="126">
        <v>1</v>
      </c>
      <c r="D193" s="127">
        <v>3</v>
      </c>
      <c r="E193" s="112" t="s">
        <v>732</v>
      </c>
      <c r="F193" s="132" t="s">
        <v>474</v>
      </c>
      <c r="G193" s="440">
        <f t="shared" si="2"/>
        <v>0</v>
      </c>
      <c r="H193" s="522"/>
      <c r="I193" s="523"/>
    </row>
    <row r="194" spans="1:9" x14ac:dyDescent="0.2">
      <c r="A194" s="114">
        <v>2720</v>
      </c>
      <c r="B194" s="137" t="s">
        <v>74</v>
      </c>
      <c r="C194" s="115">
        <v>2</v>
      </c>
      <c r="D194" s="116">
        <v>0</v>
      </c>
      <c r="E194" s="117" t="s">
        <v>75</v>
      </c>
      <c r="F194" s="118" t="s">
        <v>475</v>
      </c>
      <c r="G194" s="440">
        <f t="shared" si="2"/>
        <v>0</v>
      </c>
      <c r="H194" s="441">
        <f>H196+H197+H198+H199</f>
        <v>0</v>
      </c>
      <c r="I194" s="442">
        <f>I196+I197+I198+I199</f>
        <v>0</v>
      </c>
    </row>
    <row r="195" spans="1:9" s="10" customFormat="1" ht="10.5" customHeight="1" x14ac:dyDescent="0.25">
      <c r="A195" s="114"/>
      <c r="B195" s="106"/>
      <c r="C195" s="115"/>
      <c r="D195" s="116"/>
      <c r="E195" s="112" t="s">
        <v>804</v>
      </c>
      <c r="F195" s="118"/>
      <c r="G195" s="440">
        <f t="shared" si="2"/>
        <v>0</v>
      </c>
      <c r="H195" s="686"/>
      <c r="I195" s="687"/>
    </row>
    <row r="196" spans="1:9" ht="15.75" x14ac:dyDescent="0.25">
      <c r="A196" s="114">
        <v>2721</v>
      </c>
      <c r="B196" s="139" t="s">
        <v>74</v>
      </c>
      <c r="C196" s="126">
        <v>2</v>
      </c>
      <c r="D196" s="127">
        <v>1</v>
      </c>
      <c r="E196" s="112" t="s">
        <v>476</v>
      </c>
      <c r="F196" s="132" t="s">
        <v>477</v>
      </c>
      <c r="G196" s="440">
        <f t="shared" si="2"/>
        <v>0</v>
      </c>
      <c r="H196" s="522"/>
      <c r="I196" s="523"/>
    </row>
    <row r="197" spans="1:9" ht="20.25" customHeight="1" x14ac:dyDescent="0.25">
      <c r="A197" s="114">
        <v>2722</v>
      </c>
      <c r="B197" s="139" t="s">
        <v>74</v>
      </c>
      <c r="C197" s="126">
        <v>2</v>
      </c>
      <c r="D197" s="127">
        <v>2</v>
      </c>
      <c r="E197" s="112" t="s">
        <v>478</v>
      </c>
      <c r="F197" s="132" t="s">
        <v>479</v>
      </c>
      <c r="G197" s="440">
        <f t="shared" si="2"/>
        <v>0</v>
      </c>
      <c r="H197" s="522"/>
      <c r="I197" s="523"/>
    </row>
    <row r="198" spans="1:9" ht="15.75" x14ac:dyDescent="0.25">
      <c r="A198" s="114">
        <v>2723</v>
      </c>
      <c r="B198" s="139" t="s">
        <v>74</v>
      </c>
      <c r="C198" s="126">
        <v>2</v>
      </c>
      <c r="D198" s="127">
        <v>3</v>
      </c>
      <c r="E198" s="112" t="s">
        <v>733</v>
      </c>
      <c r="F198" s="132" t="s">
        <v>480</v>
      </c>
      <c r="G198" s="440">
        <f t="shared" si="2"/>
        <v>0</v>
      </c>
      <c r="H198" s="522"/>
      <c r="I198" s="523"/>
    </row>
    <row r="199" spans="1:9" ht="15.75" x14ac:dyDescent="0.25">
      <c r="A199" s="114">
        <v>2724</v>
      </c>
      <c r="B199" s="139" t="s">
        <v>74</v>
      </c>
      <c r="C199" s="126">
        <v>2</v>
      </c>
      <c r="D199" s="127">
        <v>4</v>
      </c>
      <c r="E199" s="112" t="s">
        <v>481</v>
      </c>
      <c r="F199" s="132" t="s">
        <v>482</v>
      </c>
      <c r="G199" s="440">
        <f t="shared" si="2"/>
        <v>0</v>
      </c>
      <c r="H199" s="522"/>
      <c r="I199" s="523"/>
    </row>
    <row r="200" spans="1:9" x14ac:dyDescent="0.2">
      <c r="A200" s="114">
        <v>2730</v>
      </c>
      <c r="B200" s="137" t="s">
        <v>74</v>
      </c>
      <c r="C200" s="115">
        <v>3</v>
      </c>
      <c r="D200" s="116">
        <v>0</v>
      </c>
      <c r="E200" s="117" t="s">
        <v>483</v>
      </c>
      <c r="F200" s="118" t="s">
        <v>486</v>
      </c>
      <c r="G200" s="440">
        <f t="shared" si="2"/>
        <v>0</v>
      </c>
      <c r="H200" s="441">
        <f>H202+H203+H204+H205</f>
        <v>0</v>
      </c>
      <c r="I200" s="442">
        <f>I202+I203+I204+I205</f>
        <v>0</v>
      </c>
    </row>
    <row r="201" spans="1:9" s="10" customFormat="1" ht="10.5" customHeight="1" x14ac:dyDescent="0.25">
      <c r="A201" s="114"/>
      <c r="B201" s="106"/>
      <c r="C201" s="115"/>
      <c r="D201" s="116"/>
      <c r="E201" s="112" t="s">
        <v>804</v>
      </c>
      <c r="F201" s="118"/>
      <c r="G201" s="440">
        <f t="shared" si="2"/>
        <v>0</v>
      </c>
      <c r="H201" s="686"/>
      <c r="I201" s="687"/>
    </row>
    <row r="202" spans="1:9" ht="15" customHeight="1" x14ac:dyDescent="0.25">
      <c r="A202" s="114">
        <v>2731</v>
      </c>
      <c r="B202" s="139" t="s">
        <v>74</v>
      </c>
      <c r="C202" s="126">
        <v>3</v>
      </c>
      <c r="D202" s="127">
        <v>1</v>
      </c>
      <c r="E202" s="112" t="s">
        <v>487</v>
      </c>
      <c r="F202" s="128" t="s">
        <v>488</v>
      </c>
      <c r="G202" s="440">
        <f t="shared" si="2"/>
        <v>0</v>
      </c>
      <c r="H202" s="522"/>
      <c r="I202" s="523"/>
    </row>
    <row r="203" spans="1:9" ht="18" customHeight="1" x14ac:dyDescent="0.25">
      <c r="A203" s="114">
        <v>2732</v>
      </c>
      <c r="B203" s="139" t="s">
        <v>74</v>
      </c>
      <c r="C203" s="126">
        <v>3</v>
      </c>
      <c r="D203" s="127">
        <v>2</v>
      </c>
      <c r="E203" s="112" t="s">
        <v>489</v>
      </c>
      <c r="F203" s="128" t="s">
        <v>490</v>
      </c>
      <c r="G203" s="440">
        <f t="shared" si="2"/>
        <v>0</v>
      </c>
      <c r="H203" s="522"/>
      <c r="I203" s="523"/>
    </row>
    <row r="204" spans="1:9" ht="16.5" customHeight="1" x14ac:dyDescent="0.25">
      <c r="A204" s="114">
        <v>2733</v>
      </c>
      <c r="B204" s="139" t="s">
        <v>74</v>
      </c>
      <c r="C204" s="126">
        <v>3</v>
      </c>
      <c r="D204" s="127">
        <v>3</v>
      </c>
      <c r="E204" s="112" t="s">
        <v>491</v>
      </c>
      <c r="F204" s="128" t="s">
        <v>492</v>
      </c>
      <c r="G204" s="440">
        <f t="shared" si="2"/>
        <v>0</v>
      </c>
      <c r="H204" s="522"/>
      <c r="I204" s="523"/>
    </row>
    <row r="205" spans="1:9" ht="24" x14ac:dyDescent="0.25">
      <c r="A205" s="114">
        <v>2734</v>
      </c>
      <c r="B205" s="139" t="s">
        <v>74</v>
      </c>
      <c r="C205" s="126">
        <v>3</v>
      </c>
      <c r="D205" s="127">
        <v>4</v>
      </c>
      <c r="E205" s="112" t="s">
        <v>493</v>
      </c>
      <c r="F205" s="128" t="s">
        <v>494</v>
      </c>
      <c r="G205" s="440">
        <f t="shared" si="2"/>
        <v>0</v>
      </c>
      <c r="H205" s="522"/>
      <c r="I205" s="523"/>
    </row>
    <row r="206" spans="1:9" x14ac:dyDescent="0.2">
      <c r="A206" s="114">
        <v>2740</v>
      </c>
      <c r="B206" s="137" t="s">
        <v>74</v>
      </c>
      <c r="C206" s="115">
        <v>4</v>
      </c>
      <c r="D206" s="116">
        <v>0</v>
      </c>
      <c r="E206" s="117" t="s">
        <v>495</v>
      </c>
      <c r="F206" s="118" t="s">
        <v>496</v>
      </c>
      <c r="G206" s="440">
        <f t="shared" si="2"/>
        <v>0</v>
      </c>
      <c r="H206" s="441">
        <f>H208</f>
        <v>0</v>
      </c>
      <c r="I206" s="442">
        <f>I208</f>
        <v>0</v>
      </c>
    </row>
    <row r="207" spans="1:9" s="10" customFormat="1" ht="10.5" customHeight="1" x14ac:dyDescent="0.25">
      <c r="A207" s="114"/>
      <c r="B207" s="106"/>
      <c r="C207" s="115"/>
      <c r="D207" s="116"/>
      <c r="E207" s="112" t="s">
        <v>804</v>
      </c>
      <c r="F207" s="118"/>
      <c r="G207" s="440">
        <f t="shared" si="2"/>
        <v>0</v>
      </c>
      <c r="H207" s="686"/>
      <c r="I207" s="687"/>
    </row>
    <row r="208" spans="1:9" ht="15.75" x14ac:dyDescent="0.25">
      <c r="A208" s="114">
        <v>2741</v>
      </c>
      <c r="B208" s="139" t="s">
        <v>74</v>
      </c>
      <c r="C208" s="126">
        <v>4</v>
      </c>
      <c r="D208" s="127">
        <v>1</v>
      </c>
      <c r="E208" s="112" t="s">
        <v>495</v>
      </c>
      <c r="F208" s="132" t="s">
        <v>497</v>
      </c>
      <c r="G208" s="440">
        <f t="shared" si="2"/>
        <v>0</v>
      </c>
      <c r="H208" s="522"/>
      <c r="I208" s="523"/>
    </row>
    <row r="209" spans="1:9" ht="24" x14ac:dyDescent="0.2">
      <c r="A209" s="114">
        <v>2750</v>
      </c>
      <c r="B209" s="137" t="s">
        <v>74</v>
      </c>
      <c r="C209" s="115">
        <v>5</v>
      </c>
      <c r="D209" s="116">
        <v>0</v>
      </c>
      <c r="E209" s="117" t="s">
        <v>498</v>
      </c>
      <c r="F209" s="118" t="s">
        <v>499</v>
      </c>
      <c r="G209" s="440">
        <f t="shared" ref="G209:G272" si="3">H209+I209</f>
        <v>0</v>
      </c>
      <c r="H209" s="441">
        <f>H211</f>
        <v>0</v>
      </c>
      <c r="I209" s="442">
        <f>I211</f>
        <v>0</v>
      </c>
    </row>
    <row r="210" spans="1:9" s="10" customFormat="1" ht="10.5" customHeight="1" x14ac:dyDescent="0.25">
      <c r="A210" s="114"/>
      <c r="B210" s="106"/>
      <c r="C210" s="115"/>
      <c r="D210" s="116"/>
      <c r="E210" s="112" t="s">
        <v>804</v>
      </c>
      <c r="F210" s="118"/>
      <c r="G210" s="440">
        <f t="shared" si="3"/>
        <v>0</v>
      </c>
      <c r="H210" s="686"/>
      <c r="I210" s="687"/>
    </row>
    <row r="211" spans="1:9" ht="24" x14ac:dyDescent="0.25">
      <c r="A211" s="114">
        <v>2751</v>
      </c>
      <c r="B211" s="139" t="s">
        <v>74</v>
      </c>
      <c r="C211" s="126">
        <v>5</v>
      </c>
      <c r="D211" s="127">
        <v>1</v>
      </c>
      <c r="E211" s="112" t="s">
        <v>498</v>
      </c>
      <c r="F211" s="132" t="s">
        <v>499</v>
      </c>
      <c r="G211" s="440">
        <f t="shared" si="3"/>
        <v>0</v>
      </c>
      <c r="H211" s="522"/>
      <c r="I211" s="523"/>
    </row>
    <row r="212" spans="1:9" x14ac:dyDescent="0.2">
      <c r="A212" s="114">
        <v>2760</v>
      </c>
      <c r="B212" s="137" t="s">
        <v>74</v>
      </c>
      <c r="C212" s="115">
        <v>6</v>
      </c>
      <c r="D212" s="116">
        <v>0</v>
      </c>
      <c r="E212" s="117" t="s">
        <v>500</v>
      </c>
      <c r="F212" s="118" t="s">
        <v>501</v>
      </c>
      <c r="G212" s="440">
        <f t="shared" si="3"/>
        <v>0</v>
      </c>
      <c r="H212" s="441">
        <f>H214+H215</f>
        <v>0</v>
      </c>
      <c r="I212" s="442">
        <f>I214+I215</f>
        <v>0</v>
      </c>
    </row>
    <row r="213" spans="1:9" s="10" customFormat="1" ht="10.5" customHeight="1" x14ac:dyDescent="0.25">
      <c r="A213" s="114"/>
      <c r="B213" s="106"/>
      <c r="C213" s="115"/>
      <c r="D213" s="116"/>
      <c r="E213" s="112" t="s">
        <v>804</v>
      </c>
      <c r="F213" s="118"/>
      <c r="G213" s="440">
        <f t="shared" si="3"/>
        <v>0</v>
      </c>
      <c r="H213" s="686"/>
      <c r="I213" s="687"/>
    </row>
    <row r="214" spans="1:9" ht="15.75" x14ac:dyDescent="0.25">
      <c r="A214" s="114">
        <v>2761</v>
      </c>
      <c r="B214" s="139" t="s">
        <v>74</v>
      </c>
      <c r="C214" s="126">
        <v>6</v>
      </c>
      <c r="D214" s="127">
        <v>1</v>
      </c>
      <c r="E214" s="112" t="s">
        <v>76</v>
      </c>
      <c r="F214" s="118"/>
      <c r="G214" s="440">
        <f t="shared" si="3"/>
        <v>0</v>
      </c>
      <c r="H214" s="522"/>
      <c r="I214" s="523"/>
    </row>
    <row r="215" spans="1:9" ht="15.75" x14ac:dyDescent="0.25">
      <c r="A215" s="114">
        <v>2762</v>
      </c>
      <c r="B215" s="139" t="s">
        <v>74</v>
      </c>
      <c r="C215" s="126">
        <v>6</v>
      </c>
      <c r="D215" s="127">
        <v>2</v>
      </c>
      <c r="E215" s="112" t="s">
        <v>500</v>
      </c>
      <c r="F215" s="132" t="s">
        <v>502</v>
      </c>
      <c r="G215" s="440">
        <f t="shared" si="3"/>
        <v>0</v>
      </c>
      <c r="H215" s="522"/>
      <c r="I215" s="523"/>
    </row>
    <row r="216" spans="1:9" s="42" customFormat="1" ht="33.75" customHeight="1" x14ac:dyDescent="0.2">
      <c r="A216" s="134">
        <v>2800</v>
      </c>
      <c r="B216" s="137" t="s">
        <v>77</v>
      </c>
      <c r="C216" s="115">
        <v>0</v>
      </c>
      <c r="D216" s="116">
        <v>0</v>
      </c>
      <c r="E216" s="138" t="s">
        <v>869</v>
      </c>
      <c r="F216" s="135" t="s">
        <v>503</v>
      </c>
      <c r="G216" s="561">
        <f t="shared" si="3"/>
        <v>23674.799999999999</v>
      </c>
      <c r="H216" s="545">
        <v>2516.8000000000002</v>
      </c>
      <c r="I216" s="707">
        <v>21158</v>
      </c>
    </row>
    <row r="217" spans="1:9" ht="11.25" customHeight="1" x14ac:dyDescent="0.25">
      <c r="A217" s="111"/>
      <c r="B217" s="106"/>
      <c r="C217" s="107"/>
      <c r="D217" s="108"/>
      <c r="E217" s="112" t="s">
        <v>803</v>
      </c>
      <c r="F217" s="113"/>
      <c r="G217" s="440">
        <f t="shared" si="3"/>
        <v>0</v>
      </c>
      <c r="H217" s="695"/>
      <c r="I217" s="696"/>
    </row>
    <row r="218" spans="1:9" x14ac:dyDescent="0.2">
      <c r="A218" s="114">
        <v>2810</v>
      </c>
      <c r="B218" s="139" t="s">
        <v>77</v>
      </c>
      <c r="C218" s="126">
        <v>1</v>
      </c>
      <c r="D218" s="127">
        <v>0</v>
      </c>
      <c r="E218" s="117" t="s">
        <v>504</v>
      </c>
      <c r="F218" s="118" t="s">
        <v>505</v>
      </c>
      <c r="G218" s="561">
        <f t="shared" si="3"/>
        <v>9350</v>
      </c>
      <c r="H218" s="545">
        <f>H220</f>
        <v>0</v>
      </c>
      <c r="I218" s="545">
        <f>I220</f>
        <v>9350</v>
      </c>
    </row>
    <row r="219" spans="1:9" s="10" customFormat="1" ht="10.5" customHeight="1" x14ac:dyDescent="0.25">
      <c r="A219" s="114"/>
      <c r="B219" s="106"/>
      <c r="C219" s="115"/>
      <c r="D219" s="116"/>
      <c r="E219" s="112" t="s">
        <v>804</v>
      </c>
      <c r="F219" s="118"/>
      <c r="G219" s="440">
        <f t="shared" si="3"/>
        <v>0</v>
      </c>
      <c r="H219" s="686"/>
      <c r="I219" s="687"/>
    </row>
    <row r="220" spans="1:9" x14ac:dyDescent="0.2">
      <c r="A220" s="347">
        <v>2811</v>
      </c>
      <c r="B220" s="348" t="s">
        <v>77</v>
      </c>
      <c r="C220" s="349">
        <v>1</v>
      </c>
      <c r="D220" s="350">
        <v>1</v>
      </c>
      <c r="E220" s="351" t="s">
        <v>504</v>
      </c>
      <c r="F220" s="352" t="s">
        <v>506</v>
      </c>
      <c r="G220" s="561">
        <f t="shared" si="3"/>
        <v>9350</v>
      </c>
      <c r="H220" s="561"/>
      <c r="I220" s="561">
        <v>9350</v>
      </c>
    </row>
    <row r="221" spans="1:9" x14ac:dyDescent="0.2">
      <c r="A221" s="114">
        <v>2820</v>
      </c>
      <c r="B221" s="137" t="s">
        <v>77</v>
      </c>
      <c r="C221" s="115">
        <v>2</v>
      </c>
      <c r="D221" s="116">
        <v>0</v>
      </c>
      <c r="E221" s="117" t="s">
        <v>507</v>
      </c>
      <c r="F221" s="118" t="s">
        <v>508</v>
      </c>
      <c r="G221" s="561">
        <f t="shared" si="3"/>
        <v>0</v>
      </c>
      <c r="H221" s="545">
        <v>0</v>
      </c>
      <c r="I221" s="707">
        <v>0</v>
      </c>
    </row>
    <row r="222" spans="1:9" s="10" customFormat="1" ht="10.5" customHeight="1" x14ac:dyDescent="0.25">
      <c r="A222" s="114"/>
      <c r="B222" s="106"/>
      <c r="C222" s="115"/>
      <c r="D222" s="116"/>
      <c r="E222" s="112" t="s">
        <v>804</v>
      </c>
      <c r="F222" s="118"/>
      <c r="G222" s="440">
        <f t="shared" si="3"/>
        <v>0</v>
      </c>
      <c r="H222" s="686"/>
      <c r="I222" s="687"/>
    </row>
    <row r="223" spans="1:9" x14ac:dyDescent="0.2">
      <c r="A223" s="119">
        <v>2821</v>
      </c>
      <c r="B223" s="140" t="s">
        <v>77</v>
      </c>
      <c r="C223" s="121">
        <v>2</v>
      </c>
      <c r="D223" s="122">
        <v>1</v>
      </c>
      <c r="E223" s="123" t="s">
        <v>78</v>
      </c>
      <c r="F223" s="144"/>
      <c r="G223" s="561">
        <f t="shared" si="3"/>
        <v>0</v>
      </c>
      <c r="H223" s="561">
        <f>Sheet6!H545</f>
        <v>0</v>
      </c>
      <c r="I223" s="440">
        <f>Sheet6!I545</f>
        <v>0</v>
      </c>
    </row>
    <row r="224" spans="1:9" x14ac:dyDescent="0.2">
      <c r="A224" s="114">
        <v>2822</v>
      </c>
      <c r="B224" s="139" t="s">
        <v>77</v>
      </c>
      <c r="C224" s="126">
        <v>2</v>
      </c>
      <c r="D224" s="127">
        <v>2</v>
      </c>
      <c r="E224" s="112" t="s">
        <v>79</v>
      </c>
      <c r="F224" s="118"/>
      <c r="G224" s="440">
        <f t="shared" si="3"/>
        <v>0</v>
      </c>
      <c r="H224" s="440"/>
      <c r="I224" s="440">
        <v>0</v>
      </c>
    </row>
    <row r="225" spans="1:9" x14ac:dyDescent="0.2">
      <c r="A225" s="119">
        <v>2823</v>
      </c>
      <c r="B225" s="348" t="s">
        <v>77</v>
      </c>
      <c r="C225" s="349">
        <v>2</v>
      </c>
      <c r="D225" s="350">
        <v>3</v>
      </c>
      <c r="E225" s="351" t="s">
        <v>114</v>
      </c>
      <c r="F225" s="352" t="s">
        <v>509</v>
      </c>
      <c r="G225" s="561">
        <v>0</v>
      </c>
      <c r="H225" s="561">
        <v>0</v>
      </c>
      <c r="I225" s="561">
        <f>Sheet6!I556</f>
        <v>0</v>
      </c>
    </row>
    <row r="226" spans="1:9" ht="15.75" x14ac:dyDescent="0.25">
      <c r="A226" s="114">
        <v>2824</v>
      </c>
      <c r="B226" s="139" t="s">
        <v>77</v>
      </c>
      <c r="C226" s="126">
        <v>2</v>
      </c>
      <c r="D226" s="127">
        <v>4</v>
      </c>
      <c r="E226" s="112" t="s">
        <v>80</v>
      </c>
      <c r="F226" s="132"/>
      <c r="G226" s="561">
        <f t="shared" si="3"/>
        <v>0</v>
      </c>
      <c r="H226" s="698">
        <f>Sheet6!H570</f>
        <v>0</v>
      </c>
      <c r="I226" s="523"/>
    </row>
    <row r="227" spans="1:9" x14ac:dyDescent="0.2">
      <c r="A227" s="114">
        <v>2825</v>
      </c>
      <c r="B227" s="139" t="s">
        <v>77</v>
      </c>
      <c r="C227" s="126">
        <v>2</v>
      </c>
      <c r="D227" s="127">
        <v>5</v>
      </c>
      <c r="E227" s="112" t="s">
        <v>81</v>
      </c>
      <c r="F227" s="132"/>
      <c r="G227" s="561">
        <f t="shared" si="3"/>
        <v>0</v>
      </c>
      <c r="H227" s="712">
        <v>0</v>
      </c>
      <c r="I227" s="713">
        <f>Sheet6!I574</f>
        <v>0</v>
      </c>
    </row>
    <row r="228" spans="1:9" ht="15.75" x14ac:dyDescent="0.25">
      <c r="A228" s="114">
        <v>2826</v>
      </c>
      <c r="B228" s="139" t="s">
        <v>77</v>
      </c>
      <c r="C228" s="126">
        <v>2</v>
      </c>
      <c r="D228" s="127">
        <v>6</v>
      </c>
      <c r="E228" s="112" t="s">
        <v>82</v>
      </c>
      <c r="F228" s="132"/>
      <c r="G228" s="440">
        <f t="shared" si="3"/>
        <v>0</v>
      </c>
      <c r="H228" s="522"/>
      <c r="I228" s="523"/>
    </row>
    <row r="229" spans="1:9" ht="24" x14ac:dyDescent="0.25">
      <c r="A229" s="347">
        <v>2827</v>
      </c>
      <c r="B229" s="348" t="s">
        <v>77</v>
      </c>
      <c r="C229" s="349">
        <v>2</v>
      </c>
      <c r="D229" s="350">
        <v>7</v>
      </c>
      <c r="E229" s="351" t="s">
        <v>83</v>
      </c>
      <c r="F229" s="352"/>
      <c r="G229" s="440">
        <f t="shared" si="3"/>
        <v>14324.8</v>
      </c>
      <c r="H229" s="522">
        <v>2516.8000000000002</v>
      </c>
      <c r="I229" s="523">
        <v>11808</v>
      </c>
    </row>
    <row r="230" spans="1:9" ht="29.25" customHeight="1" x14ac:dyDescent="0.2">
      <c r="A230" s="114">
        <v>2830</v>
      </c>
      <c r="B230" s="137" t="s">
        <v>77</v>
      </c>
      <c r="C230" s="115">
        <v>3</v>
      </c>
      <c r="D230" s="116">
        <v>0</v>
      </c>
      <c r="E230" s="117" t="s">
        <v>510</v>
      </c>
      <c r="F230" s="136" t="s">
        <v>511</v>
      </c>
      <c r="G230" s="440">
        <f t="shared" si="3"/>
        <v>0</v>
      </c>
      <c r="H230" s="441">
        <f>H232+H233+H234</f>
        <v>0</v>
      </c>
      <c r="I230" s="442">
        <f>I232+I233+I234</f>
        <v>0</v>
      </c>
    </row>
    <row r="231" spans="1:9" s="10" customFormat="1" ht="10.5" customHeight="1" x14ac:dyDescent="0.25">
      <c r="A231" s="114"/>
      <c r="B231" s="106"/>
      <c r="C231" s="115"/>
      <c r="D231" s="116"/>
      <c r="E231" s="112" t="s">
        <v>804</v>
      </c>
      <c r="F231" s="118"/>
      <c r="G231" s="440">
        <f t="shared" si="3"/>
        <v>0</v>
      </c>
      <c r="H231" s="686"/>
      <c r="I231" s="687"/>
    </row>
    <row r="232" spans="1:9" ht="15.75" x14ac:dyDescent="0.25">
      <c r="A232" s="114">
        <v>2831</v>
      </c>
      <c r="B232" s="139" t="s">
        <v>77</v>
      </c>
      <c r="C232" s="126">
        <v>3</v>
      </c>
      <c r="D232" s="127">
        <v>1</v>
      </c>
      <c r="E232" s="112" t="s">
        <v>115</v>
      </c>
      <c r="F232" s="136"/>
      <c r="G232" s="440">
        <f t="shared" si="3"/>
        <v>0</v>
      </c>
      <c r="H232" s="522"/>
      <c r="I232" s="523"/>
    </row>
    <row r="233" spans="1:9" ht="15.75" x14ac:dyDescent="0.25">
      <c r="A233" s="114">
        <v>2832</v>
      </c>
      <c r="B233" s="139" t="s">
        <v>77</v>
      </c>
      <c r="C233" s="126">
        <v>3</v>
      </c>
      <c r="D233" s="127">
        <v>2</v>
      </c>
      <c r="E233" s="112" t="s">
        <v>125</v>
      </c>
      <c r="F233" s="136"/>
      <c r="G233" s="440">
        <f t="shared" si="3"/>
        <v>0</v>
      </c>
      <c r="H233" s="522"/>
      <c r="I233" s="523"/>
    </row>
    <row r="234" spans="1:9" ht="15.75" x14ac:dyDescent="0.25">
      <c r="A234" s="114">
        <v>2833</v>
      </c>
      <c r="B234" s="139" t="s">
        <v>77</v>
      </c>
      <c r="C234" s="126">
        <v>3</v>
      </c>
      <c r="D234" s="127">
        <v>3</v>
      </c>
      <c r="E234" s="112" t="s">
        <v>126</v>
      </c>
      <c r="F234" s="132" t="s">
        <v>512</v>
      </c>
      <c r="G234" s="440">
        <f t="shared" si="3"/>
        <v>0</v>
      </c>
      <c r="H234" s="522"/>
      <c r="I234" s="523"/>
    </row>
    <row r="235" spans="1:9" ht="14.25" customHeight="1" x14ac:dyDescent="0.2">
      <c r="A235" s="114">
        <v>2840</v>
      </c>
      <c r="B235" s="137" t="s">
        <v>77</v>
      </c>
      <c r="C235" s="115">
        <v>4</v>
      </c>
      <c r="D235" s="116">
        <v>0</v>
      </c>
      <c r="E235" s="117" t="s">
        <v>127</v>
      </c>
      <c r="F235" s="136" t="s">
        <v>513</v>
      </c>
      <c r="G235" s="440">
        <f t="shared" si="3"/>
        <v>0</v>
      </c>
      <c r="H235" s="441">
        <f>H237+H238+H239</f>
        <v>0</v>
      </c>
      <c r="I235" s="442">
        <f>I237+I238+I239</f>
        <v>0</v>
      </c>
    </row>
    <row r="236" spans="1:9" s="10" customFormat="1" ht="10.5" customHeight="1" x14ac:dyDescent="0.25">
      <c r="A236" s="114"/>
      <c r="B236" s="106"/>
      <c r="C236" s="115"/>
      <c r="D236" s="116"/>
      <c r="E236" s="112" t="s">
        <v>804</v>
      </c>
      <c r="F236" s="118"/>
      <c r="G236" s="440">
        <f t="shared" si="3"/>
        <v>0</v>
      </c>
      <c r="H236" s="686"/>
      <c r="I236" s="687"/>
    </row>
    <row r="237" spans="1:9" ht="14.25" customHeight="1" x14ac:dyDescent="0.25">
      <c r="A237" s="114">
        <v>2841</v>
      </c>
      <c r="B237" s="139" t="s">
        <v>77</v>
      </c>
      <c r="C237" s="126">
        <v>4</v>
      </c>
      <c r="D237" s="127">
        <v>1</v>
      </c>
      <c r="E237" s="112" t="s">
        <v>128</v>
      </c>
      <c r="F237" s="136"/>
      <c r="G237" s="440">
        <f t="shared" si="3"/>
        <v>0</v>
      </c>
      <c r="H237" s="522"/>
      <c r="I237" s="523"/>
    </row>
    <row r="238" spans="1:9" ht="29.25" customHeight="1" x14ac:dyDescent="0.25">
      <c r="A238" s="114">
        <v>2842</v>
      </c>
      <c r="B238" s="139" t="s">
        <v>77</v>
      </c>
      <c r="C238" s="126">
        <v>4</v>
      </c>
      <c r="D238" s="127">
        <v>2</v>
      </c>
      <c r="E238" s="112" t="s">
        <v>129</v>
      </c>
      <c r="F238" s="136"/>
      <c r="G238" s="440">
        <f t="shared" si="3"/>
        <v>0</v>
      </c>
      <c r="H238" s="522">
        <v>0</v>
      </c>
      <c r="I238" s="523"/>
    </row>
    <row r="239" spans="1:9" ht="15.75" x14ac:dyDescent="0.25">
      <c r="A239" s="114">
        <v>2843</v>
      </c>
      <c r="B239" s="139" t="s">
        <v>77</v>
      </c>
      <c r="C239" s="126">
        <v>4</v>
      </c>
      <c r="D239" s="127">
        <v>3</v>
      </c>
      <c r="E239" s="112" t="s">
        <v>127</v>
      </c>
      <c r="F239" s="132" t="s">
        <v>514</v>
      </c>
      <c r="G239" s="440">
        <f t="shared" si="3"/>
        <v>0</v>
      </c>
      <c r="H239" s="522"/>
      <c r="I239" s="523"/>
    </row>
    <row r="240" spans="1:9" ht="26.25" customHeight="1" x14ac:dyDescent="0.2">
      <c r="A240" s="114">
        <v>2850</v>
      </c>
      <c r="B240" s="137" t="s">
        <v>77</v>
      </c>
      <c r="C240" s="115">
        <v>5</v>
      </c>
      <c r="D240" s="116">
        <v>0</v>
      </c>
      <c r="E240" s="145" t="s">
        <v>515</v>
      </c>
      <c r="F240" s="136" t="s">
        <v>516</v>
      </c>
      <c r="G240" s="440">
        <f t="shared" si="3"/>
        <v>0</v>
      </c>
      <c r="H240" s="441">
        <f>H242</f>
        <v>0</v>
      </c>
      <c r="I240" s="442">
        <f>I242</f>
        <v>0</v>
      </c>
    </row>
    <row r="241" spans="1:9" s="10" customFormat="1" ht="10.5" customHeight="1" x14ac:dyDescent="0.25">
      <c r="A241" s="114"/>
      <c r="B241" s="106"/>
      <c r="C241" s="115"/>
      <c r="D241" s="116"/>
      <c r="E241" s="112" t="s">
        <v>804</v>
      </c>
      <c r="F241" s="118"/>
      <c r="G241" s="440">
        <f t="shared" si="3"/>
        <v>0</v>
      </c>
      <c r="H241" s="686"/>
      <c r="I241" s="687"/>
    </row>
    <row r="242" spans="1:9" ht="24" customHeight="1" x14ac:dyDescent="0.25">
      <c r="A242" s="114">
        <v>2851</v>
      </c>
      <c r="B242" s="137" t="s">
        <v>77</v>
      </c>
      <c r="C242" s="115">
        <v>5</v>
      </c>
      <c r="D242" s="116">
        <v>1</v>
      </c>
      <c r="E242" s="146" t="s">
        <v>515</v>
      </c>
      <c r="F242" s="132" t="s">
        <v>517</v>
      </c>
      <c r="G242" s="440">
        <f t="shared" si="3"/>
        <v>0</v>
      </c>
      <c r="H242" s="522"/>
      <c r="I242" s="523"/>
    </row>
    <row r="243" spans="1:9" ht="27" customHeight="1" x14ac:dyDescent="0.2">
      <c r="A243" s="114">
        <v>2860</v>
      </c>
      <c r="B243" s="137" t="s">
        <v>77</v>
      </c>
      <c r="C243" s="115">
        <v>6</v>
      </c>
      <c r="D243" s="116">
        <v>0</v>
      </c>
      <c r="E243" s="145" t="s">
        <v>518</v>
      </c>
      <c r="F243" s="136" t="s">
        <v>637</v>
      </c>
      <c r="G243" s="440">
        <f t="shared" si="3"/>
        <v>0</v>
      </c>
      <c r="H243" s="441">
        <f>H245</f>
        <v>0</v>
      </c>
      <c r="I243" s="442">
        <f>I245</f>
        <v>0</v>
      </c>
    </row>
    <row r="244" spans="1:9" s="10" customFormat="1" ht="10.5" customHeight="1" x14ac:dyDescent="0.25">
      <c r="A244" s="114"/>
      <c r="B244" s="106"/>
      <c r="C244" s="115"/>
      <c r="D244" s="116"/>
      <c r="E244" s="112" t="s">
        <v>804</v>
      </c>
      <c r="F244" s="118"/>
      <c r="G244" s="440">
        <f t="shared" si="3"/>
        <v>0</v>
      </c>
      <c r="H244" s="686"/>
      <c r="I244" s="687"/>
    </row>
    <row r="245" spans="1:9" ht="12" customHeight="1" x14ac:dyDescent="0.25">
      <c r="A245" s="114">
        <v>2861</v>
      </c>
      <c r="B245" s="139" t="s">
        <v>77</v>
      </c>
      <c r="C245" s="126">
        <v>6</v>
      </c>
      <c r="D245" s="127">
        <v>1</v>
      </c>
      <c r="E245" s="146" t="s">
        <v>518</v>
      </c>
      <c r="F245" s="132" t="s">
        <v>638</v>
      </c>
      <c r="G245" s="440">
        <f t="shared" si="3"/>
        <v>0</v>
      </c>
      <c r="H245" s="522"/>
      <c r="I245" s="523"/>
    </row>
    <row r="246" spans="1:9" s="42" customFormat="1" ht="44.25" customHeight="1" x14ac:dyDescent="0.2">
      <c r="A246" s="134">
        <v>2900</v>
      </c>
      <c r="B246" s="137" t="s">
        <v>84</v>
      </c>
      <c r="C246" s="115">
        <v>0</v>
      </c>
      <c r="D246" s="116">
        <v>0</v>
      </c>
      <c r="E246" s="138" t="s">
        <v>870</v>
      </c>
      <c r="F246" s="135" t="s">
        <v>639</v>
      </c>
      <c r="G246" s="561">
        <f t="shared" si="3"/>
        <v>0</v>
      </c>
      <c r="H246" s="545">
        <f>H248+H252+H256+H260+H264+H268+H271+H274</f>
        <v>0</v>
      </c>
      <c r="I246" s="707">
        <f>I248+I252+I256+I260+I264+I268+I271+I274</f>
        <v>0</v>
      </c>
    </row>
    <row r="247" spans="1:9" ht="11.25" customHeight="1" x14ac:dyDescent="0.25">
      <c r="A247" s="111"/>
      <c r="B247" s="106"/>
      <c r="C247" s="107"/>
      <c r="D247" s="108"/>
      <c r="E247" s="112" t="s">
        <v>803</v>
      </c>
      <c r="F247" s="113"/>
      <c r="G247" s="714"/>
      <c r="H247" s="497"/>
      <c r="I247" s="498"/>
    </row>
    <row r="248" spans="1:9" ht="24" x14ac:dyDescent="0.2">
      <c r="A248" s="114">
        <v>2910</v>
      </c>
      <c r="B248" s="137" t="s">
        <v>84</v>
      </c>
      <c r="C248" s="115">
        <v>1</v>
      </c>
      <c r="D248" s="116">
        <v>0</v>
      </c>
      <c r="E248" s="117" t="s">
        <v>118</v>
      </c>
      <c r="F248" s="118" t="s">
        <v>640</v>
      </c>
      <c r="G248" s="561">
        <f t="shared" si="3"/>
        <v>0</v>
      </c>
      <c r="H248" s="545">
        <f>H250+H251</f>
        <v>0</v>
      </c>
      <c r="I248" s="707">
        <f>I250+I251</f>
        <v>0</v>
      </c>
    </row>
    <row r="249" spans="1:9" s="10" customFormat="1" ht="10.5" customHeight="1" x14ac:dyDescent="0.25">
      <c r="A249" s="114"/>
      <c r="B249" s="106"/>
      <c r="C249" s="115"/>
      <c r="D249" s="116"/>
      <c r="E249" s="112" t="s">
        <v>804</v>
      </c>
      <c r="F249" s="118"/>
      <c r="G249" s="714"/>
      <c r="H249" s="689"/>
      <c r="I249" s="690"/>
    </row>
    <row r="250" spans="1:9" x14ac:dyDescent="0.2">
      <c r="A250" s="119">
        <v>2911</v>
      </c>
      <c r="B250" s="140" t="s">
        <v>84</v>
      </c>
      <c r="C250" s="121">
        <v>1</v>
      </c>
      <c r="D250" s="122">
        <v>1</v>
      </c>
      <c r="E250" s="123" t="s">
        <v>641</v>
      </c>
      <c r="F250" s="141" t="s">
        <v>642</v>
      </c>
      <c r="G250" s="561">
        <f t="shared" si="3"/>
        <v>0</v>
      </c>
      <c r="H250" s="561">
        <f>Sheet6!H636</f>
        <v>0</v>
      </c>
      <c r="I250" s="561">
        <f>Sheet6!I636</f>
        <v>0</v>
      </c>
    </row>
    <row r="251" spans="1:9" ht="15.75" x14ac:dyDescent="0.25">
      <c r="A251" s="114">
        <v>2912</v>
      </c>
      <c r="B251" s="139" t="s">
        <v>84</v>
      </c>
      <c r="C251" s="126">
        <v>1</v>
      </c>
      <c r="D251" s="127">
        <v>2</v>
      </c>
      <c r="E251" s="112" t="s">
        <v>85</v>
      </c>
      <c r="F251" s="132" t="s">
        <v>643</v>
      </c>
      <c r="G251" s="440">
        <f t="shared" si="3"/>
        <v>0</v>
      </c>
      <c r="H251" s="522"/>
      <c r="I251" s="523"/>
    </row>
    <row r="252" spans="1:9" x14ac:dyDescent="0.2">
      <c r="A252" s="114">
        <v>2920</v>
      </c>
      <c r="B252" s="137" t="s">
        <v>84</v>
      </c>
      <c r="C252" s="115">
        <v>2</v>
      </c>
      <c r="D252" s="116">
        <v>0</v>
      </c>
      <c r="E252" s="117" t="s">
        <v>86</v>
      </c>
      <c r="F252" s="118" t="s">
        <v>644</v>
      </c>
      <c r="G252" s="440">
        <f t="shared" si="3"/>
        <v>0</v>
      </c>
      <c r="H252" s="441">
        <f>H254+H255</f>
        <v>0</v>
      </c>
      <c r="I252" s="442">
        <f>I254+I255</f>
        <v>0</v>
      </c>
    </row>
    <row r="253" spans="1:9" s="10" customFormat="1" ht="10.5" customHeight="1" x14ac:dyDescent="0.25">
      <c r="A253" s="114"/>
      <c r="B253" s="106"/>
      <c r="C253" s="115"/>
      <c r="D253" s="116"/>
      <c r="E253" s="112" t="s">
        <v>804</v>
      </c>
      <c r="F253" s="118"/>
      <c r="G253" s="440">
        <f t="shared" si="3"/>
        <v>0</v>
      </c>
      <c r="H253" s="686"/>
      <c r="I253" s="687"/>
    </row>
    <row r="254" spans="1:9" ht="15.75" x14ac:dyDescent="0.25">
      <c r="A254" s="114">
        <v>2921</v>
      </c>
      <c r="B254" s="139" t="s">
        <v>84</v>
      </c>
      <c r="C254" s="126">
        <v>2</v>
      </c>
      <c r="D254" s="127">
        <v>1</v>
      </c>
      <c r="E254" s="112" t="s">
        <v>87</v>
      </c>
      <c r="F254" s="132" t="s">
        <v>645</v>
      </c>
      <c r="G254" s="440">
        <f t="shared" si="3"/>
        <v>0</v>
      </c>
      <c r="H254" s="522"/>
      <c r="I254" s="523"/>
    </row>
    <row r="255" spans="1:9" ht="15.75" x14ac:dyDescent="0.25">
      <c r="A255" s="114">
        <v>2922</v>
      </c>
      <c r="B255" s="139" t="s">
        <v>84</v>
      </c>
      <c r="C255" s="126">
        <v>2</v>
      </c>
      <c r="D255" s="127">
        <v>2</v>
      </c>
      <c r="E255" s="112" t="s">
        <v>88</v>
      </c>
      <c r="F255" s="132" t="s">
        <v>646</v>
      </c>
      <c r="G255" s="440">
        <f t="shared" si="3"/>
        <v>0</v>
      </c>
      <c r="H255" s="522"/>
      <c r="I255" s="523"/>
    </row>
    <row r="256" spans="1:9" ht="36" x14ac:dyDescent="0.2">
      <c r="A256" s="114">
        <v>2930</v>
      </c>
      <c r="B256" s="137" t="s">
        <v>84</v>
      </c>
      <c r="C256" s="115">
        <v>3</v>
      </c>
      <c r="D256" s="116">
        <v>0</v>
      </c>
      <c r="E256" s="117" t="s">
        <v>89</v>
      </c>
      <c r="F256" s="118" t="s">
        <v>647</v>
      </c>
      <c r="G256" s="440">
        <f t="shared" si="3"/>
        <v>0</v>
      </c>
      <c r="H256" s="441">
        <f>H258+H259</f>
        <v>0</v>
      </c>
      <c r="I256" s="442">
        <f>I258+I259</f>
        <v>0</v>
      </c>
    </row>
    <row r="257" spans="1:9" s="10" customFormat="1" ht="10.5" customHeight="1" x14ac:dyDescent="0.25">
      <c r="A257" s="114"/>
      <c r="B257" s="106"/>
      <c r="C257" s="115"/>
      <c r="D257" s="116"/>
      <c r="E257" s="112" t="s">
        <v>804</v>
      </c>
      <c r="F257" s="118"/>
      <c r="G257" s="440">
        <f t="shared" si="3"/>
        <v>0</v>
      </c>
      <c r="H257" s="686"/>
      <c r="I257" s="687"/>
    </row>
    <row r="258" spans="1:9" ht="24" x14ac:dyDescent="0.25">
      <c r="A258" s="114">
        <v>2931</v>
      </c>
      <c r="B258" s="139" t="s">
        <v>84</v>
      </c>
      <c r="C258" s="126">
        <v>3</v>
      </c>
      <c r="D258" s="127">
        <v>1</v>
      </c>
      <c r="E258" s="112" t="s">
        <v>90</v>
      </c>
      <c r="F258" s="132" t="s">
        <v>648</v>
      </c>
      <c r="G258" s="440">
        <f t="shared" si="3"/>
        <v>0</v>
      </c>
      <c r="H258" s="522"/>
      <c r="I258" s="523"/>
    </row>
    <row r="259" spans="1:9" ht="15.75" x14ac:dyDescent="0.25">
      <c r="A259" s="114">
        <v>2932</v>
      </c>
      <c r="B259" s="139" t="s">
        <v>84</v>
      </c>
      <c r="C259" s="126">
        <v>3</v>
      </c>
      <c r="D259" s="127">
        <v>2</v>
      </c>
      <c r="E259" s="112" t="s">
        <v>91</v>
      </c>
      <c r="F259" s="132"/>
      <c r="G259" s="440">
        <f t="shared" si="3"/>
        <v>0</v>
      </c>
      <c r="H259" s="522"/>
      <c r="I259" s="523"/>
    </row>
    <row r="260" spans="1:9" x14ac:dyDescent="0.2">
      <c r="A260" s="114">
        <v>2940</v>
      </c>
      <c r="B260" s="137" t="s">
        <v>84</v>
      </c>
      <c r="C260" s="115">
        <v>4</v>
      </c>
      <c r="D260" s="116">
        <v>0</v>
      </c>
      <c r="E260" s="117" t="s">
        <v>649</v>
      </c>
      <c r="F260" s="118" t="s">
        <v>650</v>
      </c>
      <c r="G260" s="440">
        <f t="shared" si="3"/>
        <v>0</v>
      </c>
      <c r="H260" s="441">
        <f>H262+H263</f>
        <v>0</v>
      </c>
      <c r="I260" s="442">
        <f>I262+I263</f>
        <v>0</v>
      </c>
    </row>
    <row r="261" spans="1:9" s="10" customFormat="1" ht="10.5" customHeight="1" x14ac:dyDescent="0.25">
      <c r="A261" s="114"/>
      <c r="B261" s="106"/>
      <c r="C261" s="115"/>
      <c r="D261" s="116"/>
      <c r="E261" s="112" t="s">
        <v>804</v>
      </c>
      <c r="F261" s="118"/>
      <c r="G261" s="440">
        <f t="shared" si="3"/>
        <v>0</v>
      </c>
      <c r="H261" s="686"/>
      <c r="I261" s="687"/>
    </row>
    <row r="262" spans="1:9" ht="15.75" x14ac:dyDescent="0.25">
      <c r="A262" s="114">
        <v>2941</v>
      </c>
      <c r="B262" s="139" t="s">
        <v>84</v>
      </c>
      <c r="C262" s="126">
        <v>4</v>
      </c>
      <c r="D262" s="127">
        <v>1</v>
      </c>
      <c r="E262" s="112" t="s">
        <v>92</v>
      </c>
      <c r="F262" s="132" t="s">
        <v>651</v>
      </c>
      <c r="G262" s="440">
        <f t="shared" si="3"/>
        <v>0</v>
      </c>
      <c r="H262" s="522"/>
      <c r="I262" s="523"/>
    </row>
    <row r="263" spans="1:9" ht="15.75" x14ac:dyDescent="0.25">
      <c r="A263" s="114">
        <v>2942</v>
      </c>
      <c r="B263" s="139" t="s">
        <v>84</v>
      </c>
      <c r="C263" s="126">
        <v>4</v>
      </c>
      <c r="D263" s="127">
        <v>2</v>
      </c>
      <c r="E263" s="112" t="s">
        <v>93</v>
      </c>
      <c r="F263" s="132" t="s">
        <v>652</v>
      </c>
      <c r="G263" s="440">
        <f t="shared" si="3"/>
        <v>0</v>
      </c>
      <c r="H263" s="522"/>
      <c r="I263" s="523"/>
    </row>
    <row r="264" spans="1:9" x14ac:dyDescent="0.2">
      <c r="A264" s="114">
        <v>2950</v>
      </c>
      <c r="B264" s="137" t="s">
        <v>84</v>
      </c>
      <c r="C264" s="115">
        <v>5</v>
      </c>
      <c r="D264" s="116">
        <v>0</v>
      </c>
      <c r="E264" s="117" t="s">
        <v>653</v>
      </c>
      <c r="F264" s="118" t="s">
        <v>654</v>
      </c>
      <c r="G264" s="561">
        <f t="shared" si="3"/>
        <v>0</v>
      </c>
      <c r="H264" s="545">
        <f>H266+H267</f>
        <v>0</v>
      </c>
      <c r="I264" s="707">
        <f>I266+I267</f>
        <v>0</v>
      </c>
    </row>
    <row r="265" spans="1:9" s="10" customFormat="1" ht="10.5" customHeight="1" x14ac:dyDescent="0.25">
      <c r="A265" s="114"/>
      <c r="B265" s="106"/>
      <c r="C265" s="115"/>
      <c r="D265" s="116"/>
      <c r="E265" s="112" t="s">
        <v>804</v>
      </c>
      <c r="F265" s="118"/>
      <c r="G265" s="561">
        <f t="shared" si="3"/>
        <v>0</v>
      </c>
      <c r="H265" s="689"/>
      <c r="I265" s="690"/>
    </row>
    <row r="266" spans="1:9" x14ac:dyDescent="0.2">
      <c r="A266" s="114">
        <v>2951</v>
      </c>
      <c r="B266" s="139" t="s">
        <v>84</v>
      </c>
      <c r="C266" s="126">
        <v>5</v>
      </c>
      <c r="D266" s="127">
        <v>1</v>
      </c>
      <c r="E266" s="112" t="s">
        <v>94</v>
      </c>
      <c r="F266" s="118"/>
      <c r="G266" s="561">
        <f>H266+I266</f>
        <v>0</v>
      </c>
      <c r="H266" s="561"/>
      <c r="I266" s="561"/>
    </row>
    <row r="267" spans="1:9" ht="15.75" x14ac:dyDescent="0.25">
      <c r="A267" s="114">
        <v>2952</v>
      </c>
      <c r="B267" s="139" t="s">
        <v>84</v>
      </c>
      <c r="C267" s="126">
        <v>5</v>
      </c>
      <c r="D267" s="127">
        <v>2</v>
      </c>
      <c r="E267" s="112" t="s">
        <v>95</v>
      </c>
      <c r="F267" s="132" t="s">
        <v>655</v>
      </c>
      <c r="G267" s="440">
        <f t="shared" si="3"/>
        <v>0</v>
      </c>
      <c r="H267" s="522"/>
      <c r="I267" s="523"/>
    </row>
    <row r="268" spans="1:9" ht="24" x14ac:dyDescent="0.2">
      <c r="A268" s="114">
        <v>2960</v>
      </c>
      <c r="B268" s="137" t="s">
        <v>84</v>
      </c>
      <c r="C268" s="115">
        <v>6</v>
      </c>
      <c r="D268" s="116">
        <v>0</v>
      </c>
      <c r="E268" s="117" t="s">
        <v>656</v>
      </c>
      <c r="F268" s="118" t="s">
        <v>657</v>
      </c>
      <c r="G268" s="440">
        <f t="shared" si="3"/>
        <v>0</v>
      </c>
      <c r="H268" s="441">
        <f>H270</f>
        <v>0</v>
      </c>
      <c r="I268" s="442">
        <f>I270</f>
        <v>0</v>
      </c>
    </row>
    <row r="269" spans="1:9" s="10" customFormat="1" ht="10.5" customHeight="1" x14ac:dyDescent="0.25">
      <c r="A269" s="114"/>
      <c r="B269" s="106"/>
      <c r="C269" s="115"/>
      <c r="D269" s="116"/>
      <c r="E269" s="112" t="s">
        <v>804</v>
      </c>
      <c r="F269" s="118"/>
      <c r="G269" s="440">
        <f t="shared" si="3"/>
        <v>0</v>
      </c>
      <c r="H269" s="686"/>
      <c r="I269" s="687"/>
    </row>
    <row r="270" spans="1:9" ht="15.75" x14ac:dyDescent="0.25">
      <c r="A270" s="114">
        <v>2961</v>
      </c>
      <c r="B270" s="139" t="s">
        <v>84</v>
      </c>
      <c r="C270" s="126">
        <v>6</v>
      </c>
      <c r="D270" s="127">
        <v>1</v>
      </c>
      <c r="E270" s="112" t="s">
        <v>656</v>
      </c>
      <c r="F270" s="132" t="s">
        <v>658</v>
      </c>
      <c r="G270" s="440">
        <f t="shared" si="3"/>
        <v>0</v>
      </c>
      <c r="H270" s="522"/>
      <c r="I270" s="523"/>
    </row>
    <row r="271" spans="1:9" ht="24" x14ac:dyDescent="0.2">
      <c r="A271" s="114">
        <v>2970</v>
      </c>
      <c r="B271" s="137" t="s">
        <v>84</v>
      </c>
      <c r="C271" s="115">
        <v>7</v>
      </c>
      <c r="D271" s="116">
        <v>0</v>
      </c>
      <c r="E271" s="117" t="s">
        <v>659</v>
      </c>
      <c r="F271" s="118" t="s">
        <v>660</v>
      </c>
      <c r="G271" s="440">
        <f t="shared" si="3"/>
        <v>0</v>
      </c>
      <c r="H271" s="441">
        <f>H273</f>
        <v>0</v>
      </c>
      <c r="I271" s="442">
        <f>I273</f>
        <v>0</v>
      </c>
    </row>
    <row r="272" spans="1:9" s="10" customFormat="1" ht="10.5" customHeight="1" x14ac:dyDescent="0.25">
      <c r="A272" s="114"/>
      <c r="B272" s="106"/>
      <c r="C272" s="115"/>
      <c r="D272" s="116"/>
      <c r="E272" s="112" t="s">
        <v>804</v>
      </c>
      <c r="F272" s="118"/>
      <c r="G272" s="440">
        <f t="shared" si="3"/>
        <v>0</v>
      </c>
      <c r="H272" s="686"/>
      <c r="I272" s="687"/>
    </row>
    <row r="273" spans="1:9" ht="24" x14ac:dyDescent="0.25">
      <c r="A273" s="114">
        <v>2971</v>
      </c>
      <c r="B273" s="139" t="s">
        <v>84</v>
      </c>
      <c r="C273" s="126">
        <v>7</v>
      </c>
      <c r="D273" s="127">
        <v>1</v>
      </c>
      <c r="E273" s="112" t="s">
        <v>659</v>
      </c>
      <c r="F273" s="132" t="s">
        <v>660</v>
      </c>
      <c r="G273" s="440">
        <f t="shared" ref="G273:G308" si="4">H273+I273</f>
        <v>0</v>
      </c>
      <c r="H273" s="522"/>
      <c r="I273" s="523"/>
    </row>
    <row r="274" spans="1:9" x14ac:dyDescent="0.2">
      <c r="A274" s="114">
        <v>2980</v>
      </c>
      <c r="B274" s="137" t="s">
        <v>84</v>
      </c>
      <c r="C274" s="115">
        <v>8</v>
      </c>
      <c r="D274" s="116">
        <v>0</v>
      </c>
      <c r="E274" s="117" t="s">
        <v>661</v>
      </c>
      <c r="F274" s="118" t="s">
        <v>662</v>
      </c>
      <c r="G274" s="561">
        <f t="shared" si="4"/>
        <v>0</v>
      </c>
      <c r="H274" s="545">
        <f>H276</f>
        <v>0</v>
      </c>
      <c r="I274" s="707">
        <f>I276</f>
        <v>0</v>
      </c>
    </row>
    <row r="275" spans="1:9" s="10" customFormat="1" ht="10.5" customHeight="1" x14ac:dyDescent="0.25">
      <c r="A275" s="114"/>
      <c r="B275" s="106"/>
      <c r="C275" s="115"/>
      <c r="D275" s="116"/>
      <c r="E275" s="112" t="s">
        <v>804</v>
      </c>
      <c r="F275" s="118"/>
      <c r="G275" s="714">
        <f t="shared" si="4"/>
        <v>0</v>
      </c>
      <c r="H275" s="689"/>
      <c r="I275" s="690"/>
    </row>
    <row r="276" spans="1:9" x14ac:dyDescent="0.2">
      <c r="A276" s="114">
        <v>2981</v>
      </c>
      <c r="B276" s="139" t="s">
        <v>84</v>
      </c>
      <c r="C276" s="126">
        <v>8</v>
      </c>
      <c r="D276" s="127">
        <v>1</v>
      </c>
      <c r="E276" s="112" t="s">
        <v>661</v>
      </c>
      <c r="F276" s="132" t="s">
        <v>663</v>
      </c>
      <c r="G276" s="561">
        <f t="shared" si="4"/>
        <v>0</v>
      </c>
      <c r="H276" s="561">
        <f>SUM(Sheet6!H688)</f>
        <v>0</v>
      </c>
      <c r="I276" s="561">
        <f>SUM(Sheet6!I688)</f>
        <v>0</v>
      </c>
    </row>
    <row r="277" spans="1:9" s="42" customFormat="1" ht="42" customHeight="1" x14ac:dyDescent="0.2">
      <c r="A277" s="134">
        <v>3000</v>
      </c>
      <c r="B277" s="137" t="s">
        <v>97</v>
      </c>
      <c r="C277" s="115">
        <v>0</v>
      </c>
      <c r="D277" s="116">
        <v>0</v>
      </c>
      <c r="E277" s="138" t="s">
        <v>871</v>
      </c>
      <c r="F277" s="135" t="s">
        <v>664</v>
      </c>
      <c r="G277" s="561">
        <f t="shared" si="4"/>
        <v>0</v>
      </c>
      <c r="H277" s="545">
        <f>H279+H283+H286+H289+H292+H295+H298+H301+H305</f>
        <v>0</v>
      </c>
      <c r="I277" s="442">
        <f>I279+I283+I286+I289+I292+I295+I298+I301+I305</f>
        <v>0</v>
      </c>
    </row>
    <row r="278" spans="1:9" ht="11.25" customHeight="1" x14ac:dyDescent="0.25">
      <c r="A278" s="111"/>
      <c r="B278" s="106"/>
      <c r="C278" s="107"/>
      <c r="D278" s="108"/>
      <c r="E278" s="112" t="s">
        <v>803</v>
      </c>
      <c r="F278" s="113"/>
      <c r="G278" s="561"/>
      <c r="H278" s="497"/>
      <c r="I278" s="696"/>
    </row>
    <row r="279" spans="1:9" x14ac:dyDescent="0.2">
      <c r="A279" s="114">
        <v>3010</v>
      </c>
      <c r="B279" s="137" t="s">
        <v>97</v>
      </c>
      <c r="C279" s="115">
        <v>1</v>
      </c>
      <c r="D279" s="116">
        <v>0</v>
      </c>
      <c r="E279" s="117" t="s">
        <v>96</v>
      </c>
      <c r="F279" s="118" t="s">
        <v>665</v>
      </c>
      <c r="G279" s="561">
        <f t="shared" si="4"/>
        <v>0</v>
      </c>
      <c r="H279" s="545">
        <f>H281+H282</f>
        <v>0</v>
      </c>
      <c r="I279" s="442">
        <f>I281+I282</f>
        <v>0</v>
      </c>
    </row>
    <row r="280" spans="1:9" s="10" customFormat="1" ht="10.5" customHeight="1" x14ac:dyDescent="0.25">
      <c r="A280" s="114"/>
      <c r="B280" s="106"/>
      <c r="C280" s="115"/>
      <c r="D280" s="116"/>
      <c r="E280" s="112" t="s">
        <v>804</v>
      </c>
      <c r="F280" s="118"/>
      <c r="G280" s="561"/>
      <c r="H280" s="689"/>
      <c r="I280" s="687"/>
    </row>
    <row r="281" spans="1:9" ht="15.75" x14ac:dyDescent="0.25">
      <c r="A281" s="114">
        <v>3011</v>
      </c>
      <c r="B281" s="139" t="s">
        <v>97</v>
      </c>
      <c r="C281" s="126">
        <v>1</v>
      </c>
      <c r="D281" s="127">
        <v>1</v>
      </c>
      <c r="E281" s="112" t="s">
        <v>666</v>
      </c>
      <c r="F281" s="132" t="s">
        <v>667</v>
      </c>
      <c r="G281" s="440">
        <f t="shared" si="4"/>
        <v>0</v>
      </c>
      <c r="H281" s="522"/>
      <c r="I281" s="523"/>
    </row>
    <row r="282" spans="1:9" ht="15.75" x14ac:dyDescent="0.25">
      <c r="A282" s="114">
        <v>3012</v>
      </c>
      <c r="B282" s="139" t="s">
        <v>97</v>
      </c>
      <c r="C282" s="126">
        <v>1</v>
      </c>
      <c r="D282" s="127">
        <v>2</v>
      </c>
      <c r="E282" s="112" t="s">
        <v>668</v>
      </c>
      <c r="F282" s="132" t="s">
        <v>669</v>
      </c>
      <c r="G282" s="561">
        <f t="shared" si="4"/>
        <v>0</v>
      </c>
      <c r="H282" s="561">
        <f>Sheet6!H736</f>
        <v>0</v>
      </c>
      <c r="I282" s="523"/>
    </row>
    <row r="283" spans="1:9" x14ac:dyDescent="0.2">
      <c r="A283" s="114">
        <v>3020</v>
      </c>
      <c r="B283" s="137" t="s">
        <v>97</v>
      </c>
      <c r="C283" s="115">
        <v>2</v>
      </c>
      <c r="D283" s="116">
        <v>0</v>
      </c>
      <c r="E283" s="117" t="s">
        <v>670</v>
      </c>
      <c r="F283" s="118" t="s">
        <v>671</v>
      </c>
      <c r="G283" s="440">
        <f t="shared" si="4"/>
        <v>0</v>
      </c>
      <c r="H283" s="441">
        <f>H285</f>
        <v>0</v>
      </c>
      <c r="I283" s="442">
        <f>I285</f>
        <v>0</v>
      </c>
    </row>
    <row r="284" spans="1:9" s="10" customFormat="1" ht="10.5" customHeight="1" x14ac:dyDescent="0.25">
      <c r="A284" s="114"/>
      <c r="B284" s="106"/>
      <c r="C284" s="115"/>
      <c r="D284" s="116"/>
      <c r="E284" s="112" t="s">
        <v>804</v>
      </c>
      <c r="F284" s="118"/>
      <c r="G284" s="440">
        <f t="shared" si="4"/>
        <v>0</v>
      </c>
      <c r="H284" s="686"/>
      <c r="I284" s="687"/>
    </row>
    <row r="285" spans="1:9" ht="15.75" x14ac:dyDescent="0.25">
      <c r="A285" s="114">
        <v>3021</v>
      </c>
      <c r="B285" s="139" t="s">
        <v>97</v>
      </c>
      <c r="C285" s="126">
        <v>2</v>
      </c>
      <c r="D285" s="127">
        <v>1</v>
      </c>
      <c r="E285" s="112" t="s">
        <v>670</v>
      </c>
      <c r="F285" s="132" t="s">
        <v>672</v>
      </c>
      <c r="G285" s="440">
        <f t="shared" si="4"/>
        <v>0</v>
      </c>
      <c r="H285" s="522"/>
      <c r="I285" s="523"/>
    </row>
    <row r="286" spans="1:9" x14ac:dyDescent="0.2">
      <c r="A286" s="114">
        <v>3030</v>
      </c>
      <c r="B286" s="137" t="s">
        <v>97</v>
      </c>
      <c r="C286" s="115">
        <v>3</v>
      </c>
      <c r="D286" s="116">
        <v>0</v>
      </c>
      <c r="E286" s="117" t="s">
        <v>673</v>
      </c>
      <c r="F286" s="118" t="s">
        <v>674</v>
      </c>
      <c r="G286" s="440">
        <f t="shared" si="4"/>
        <v>0</v>
      </c>
      <c r="H286" s="441">
        <f>H288</f>
        <v>0</v>
      </c>
      <c r="I286" s="442">
        <f>I288</f>
        <v>0</v>
      </c>
    </row>
    <row r="287" spans="1:9" s="10" customFormat="1" ht="15.75" x14ac:dyDescent="0.25">
      <c r="A287" s="114"/>
      <c r="B287" s="106"/>
      <c r="C287" s="115"/>
      <c r="D287" s="116"/>
      <c r="E287" s="112" t="s">
        <v>804</v>
      </c>
      <c r="F287" s="118"/>
      <c r="G287" s="440">
        <f t="shared" si="4"/>
        <v>0</v>
      </c>
      <c r="H287" s="686"/>
      <c r="I287" s="687"/>
    </row>
    <row r="288" spans="1:9" s="10" customFormat="1" ht="15.75" x14ac:dyDescent="0.25">
      <c r="A288" s="114">
        <v>3031</v>
      </c>
      <c r="B288" s="139" t="s">
        <v>97</v>
      </c>
      <c r="C288" s="126">
        <v>3</v>
      </c>
      <c r="D288" s="127" t="s">
        <v>2</v>
      </c>
      <c r="E288" s="112" t="s">
        <v>673</v>
      </c>
      <c r="F288" s="118"/>
      <c r="G288" s="440">
        <f t="shared" si="4"/>
        <v>0</v>
      </c>
      <c r="H288" s="686"/>
      <c r="I288" s="687"/>
    </row>
    <row r="289" spans="1:9" x14ac:dyDescent="0.2">
      <c r="A289" s="114">
        <v>3040</v>
      </c>
      <c r="B289" s="137" t="s">
        <v>97</v>
      </c>
      <c r="C289" s="115">
        <v>4</v>
      </c>
      <c r="D289" s="116">
        <v>0</v>
      </c>
      <c r="E289" s="117" t="s">
        <v>675</v>
      </c>
      <c r="F289" s="118" t="s">
        <v>676</v>
      </c>
      <c r="G289" s="440">
        <f t="shared" si="4"/>
        <v>0</v>
      </c>
      <c r="H289" s="441">
        <f>H291</f>
        <v>0</v>
      </c>
      <c r="I289" s="442">
        <f>I291</f>
        <v>0</v>
      </c>
    </row>
    <row r="290" spans="1:9" s="10" customFormat="1" ht="10.5" customHeight="1" x14ac:dyDescent="0.25">
      <c r="A290" s="114"/>
      <c r="B290" s="106"/>
      <c r="C290" s="115"/>
      <c r="D290" s="116"/>
      <c r="E290" s="112" t="s">
        <v>804</v>
      </c>
      <c r="F290" s="118"/>
      <c r="G290" s="440">
        <f t="shared" si="4"/>
        <v>0</v>
      </c>
      <c r="H290" s="686"/>
      <c r="I290" s="687"/>
    </row>
    <row r="291" spans="1:9" ht="15.75" x14ac:dyDescent="0.25">
      <c r="A291" s="114">
        <v>3041</v>
      </c>
      <c r="B291" s="139" t="s">
        <v>97</v>
      </c>
      <c r="C291" s="126">
        <v>4</v>
      </c>
      <c r="D291" s="127">
        <v>1</v>
      </c>
      <c r="E291" s="112" t="s">
        <v>675</v>
      </c>
      <c r="F291" s="132" t="s">
        <v>677</v>
      </c>
      <c r="G291" s="440">
        <f t="shared" si="4"/>
        <v>0</v>
      </c>
      <c r="H291" s="522"/>
      <c r="I291" s="523"/>
    </row>
    <row r="292" spans="1:9" x14ac:dyDescent="0.2">
      <c r="A292" s="114">
        <v>3050</v>
      </c>
      <c r="B292" s="137" t="s">
        <v>97</v>
      </c>
      <c r="C292" s="115">
        <v>5</v>
      </c>
      <c r="D292" s="116">
        <v>0</v>
      </c>
      <c r="E292" s="117" t="s">
        <v>678</v>
      </c>
      <c r="F292" s="118" t="s">
        <v>679</v>
      </c>
      <c r="G292" s="440">
        <f t="shared" si="4"/>
        <v>0</v>
      </c>
      <c r="H292" s="441">
        <f>H294</f>
        <v>0</v>
      </c>
      <c r="I292" s="442">
        <f>I294</f>
        <v>0</v>
      </c>
    </row>
    <row r="293" spans="1:9" s="10" customFormat="1" ht="10.5" customHeight="1" x14ac:dyDescent="0.25">
      <c r="A293" s="114"/>
      <c r="B293" s="106"/>
      <c r="C293" s="115"/>
      <c r="D293" s="116"/>
      <c r="E293" s="112" t="s">
        <v>804</v>
      </c>
      <c r="F293" s="118"/>
      <c r="G293" s="440">
        <f t="shared" si="4"/>
        <v>0</v>
      </c>
      <c r="H293" s="686"/>
      <c r="I293" s="687"/>
    </row>
    <row r="294" spans="1:9" ht="15.75" x14ac:dyDescent="0.25">
      <c r="A294" s="114">
        <v>3051</v>
      </c>
      <c r="B294" s="139" t="s">
        <v>97</v>
      </c>
      <c r="C294" s="126">
        <v>5</v>
      </c>
      <c r="D294" s="127">
        <v>1</v>
      </c>
      <c r="E294" s="112" t="s">
        <v>678</v>
      </c>
      <c r="F294" s="132" t="s">
        <v>679</v>
      </c>
      <c r="G294" s="440">
        <f t="shared" si="4"/>
        <v>0</v>
      </c>
      <c r="H294" s="522"/>
      <c r="I294" s="523"/>
    </row>
    <row r="295" spans="1:9" ht="14.25" customHeight="1" x14ac:dyDescent="0.2">
      <c r="A295" s="114">
        <v>3060</v>
      </c>
      <c r="B295" s="137" t="s">
        <v>97</v>
      </c>
      <c r="C295" s="115">
        <v>6</v>
      </c>
      <c r="D295" s="116">
        <v>0</v>
      </c>
      <c r="E295" s="117" t="s">
        <v>680</v>
      </c>
      <c r="F295" s="118" t="s">
        <v>681</v>
      </c>
      <c r="G295" s="440">
        <f t="shared" si="4"/>
        <v>0</v>
      </c>
      <c r="H295" s="441">
        <f>H297</f>
        <v>0</v>
      </c>
      <c r="I295" s="442">
        <f>I297</f>
        <v>0</v>
      </c>
    </row>
    <row r="296" spans="1:9" s="10" customFormat="1" ht="10.5" customHeight="1" x14ac:dyDescent="0.25">
      <c r="A296" s="114"/>
      <c r="B296" s="106"/>
      <c r="C296" s="115"/>
      <c r="D296" s="116"/>
      <c r="E296" s="112" t="s">
        <v>804</v>
      </c>
      <c r="F296" s="118"/>
      <c r="G296" s="440">
        <f t="shared" si="4"/>
        <v>0</v>
      </c>
      <c r="H296" s="686"/>
      <c r="I296" s="687"/>
    </row>
    <row r="297" spans="1:9" ht="12" customHeight="1" x14ac:dyDescent="0.25">
      <c r="A297" s="114">
        <v>3061</v>
      </c>
      <c r="B297" s="139" t="s">
        <v>97</v>
      </c>
      <c r="C297" s="126">
        <v>6</v>
      </c>
      <c r="D297" s="127">
        <v>1</v>
      </c>
      <c r="E297" s="112" t="s">
        <v>680</v>
      </c>
      <c r="F297" s="132" t="s">
        <v>681</v>
      </c>
      <c r="G297" s="440">
        <f t="shared" si="4"/>
        <v>0</v>
      </c>
      <c r="H297" s="522"/>
      <c r="I297" s="523"/>
    </row>
    <row r="298" spans="1:9" ht="28.5" x14ac:dyDescent="0.2">
      <c r="A298" s="114">
        <v>3070</v>
      </c>
      <c r="B298" s="137" t="s">
        <v>97</v>
      </c>
      <c r="C298" s="115">
        <v>7</v>
      </c>
      <c r="D298" s="116">
        <v>0</v>
      </c>
      <c r="E298" s="117" t="s">
        <v>682</v>
      </c>
      <c r="F298" s="118" t="s">
        <v>683</v>
      </c>
      <c r="G298" s="561">
        <f t="shared" si="4"/>
        <v>0</v>
      </c>
      <c r="H298" s="545">
        <v>0</v>
      </c>
      <c r="I298" s="442">
        <f>I300</f>
        <v>0</v>
      </c>
    </row>
    <row r="299" spans="1:9" s="10" customFormat="1" ht="10.5" customHeight="1" x14ac:dyDescent="0.25">
      <c r="A299" s="114"/>
      <c r="B299" s="106"/>
      <c r="C299" s="115"/>
      <c r="D299" s="116"/>
      <c r="E299" s="112" t="s">
        <v>804</v>
      </c>
      <c r="F299" s="118"/>
      <c r="G299" s="440">
        <f t="shared" si="4"/>
        <v>0</v>
      </c>
      <c r="H299" s="686"/>
      <c r="I299" s="687"/>
    </row>
    <row r="300" spans="1:9" ht="24" x14ac:dyDescent="0.25">
      <c r="A300" s="114">
        <v>3071</v>
      </c>
      <c r="B300" s="139" t="s">
        <v>97</v>
      </c>
      <c r="C300" s="126">
        <v>7</v>
      </c>
      <c r="D300" s="127">
        <v>1</v>
      </c>
      <c r="E300" s="112" t="s">
        <v>682</v>
      </c>
      <c r="F300" s="132" t="s">
        <v>685</v>
      </c>
      <c r="G300" s="561">
        <f t="shared" si="4"/>
        <v>0</v>
      </c>
      <c r="H300" s="561">
        <v>0</v>
      </c>
      <c r="I300" s="523"/>
    </row>
    <row r="301" spans="1:9" ht="24" x14ac:dyDescent="0.2">
      <c r="A301" s="114">
        <v>3080</v>
      </c>
      <c r="B301" s="137" t="s">
        <v>97</v>
      </c>
      <c r="C301" s="115">
        <v>8</v>
      </c>
      <c r="D301" s="116">
        <v>0</v>
      </c>
      <c r="E301" s="117" t="s">
        <v>686</v>
      </c>
      <c r="F301" s="118" t="s">
        <v>687</v>
      </c>
      <c r="G301" s="440">
        <f t="shared" si="4"/>
        <v>0</v>
      </c>
      <c r="H301" s="441">
        <f>H303</f>
        <v>0</v>
      </c>
      <c r="I301" s="442">
        <f>I303</f>
        <v>0</v>
      </c>
    </row>
    <row r="302" spans="1:9" s="10" customFormat="1" ht="10.5" customHeight="1" x14ac:dyDescent="0.25">
      <c r="A302" s="114"/>
      <c r="B302" s="106"/>
      <c r="C302" s="115"/>
      <c r="D302" s="116"/>
      <c r="E302" s="112" t="s">
        <v>804</v>
      </c>
      <c r="F302" s="118"/>
      <c r="G302" s="440">
        <f t="shared" si="4"/>
        <v>0</v>
      </c>
      <c r="H302" s="686"/>
      <c r="I302" s="687"/>
    </row>
    <row r="303" spans="1:9" ht="24" x14ac:dyDescent="0.25">
      <c r="A303" s="114">
        <v>3081</v>
      </c>
      <c r="B303" s="139" t="s">
        <v>97</v>
      </c>
      <c r="C303" s="126">
        <v>8</v>
      </c>
      <c r="D303" s="127">
        <v>1</v>
      </c>
      <c r="E303" s="112" t="s">
        <v>686</v>
      </c>
      <c r="F303" s="132" t="s">
        <v>688</v>
      </c>
      <c r="G303" s="440">
        <f t="shared" si="4"/>
        <v>0</v>
      </c>
      <c r="H303" s="522"/>
      <c r="I303" s="523"/>
    </row>
    <row r="304" spans="1:9" s="10" customFormat="1" ht="10.5" customHeight="1" x14ac:dyDescent="0.25">
      <c r="A304" s="114"/>
      <c r="B304" s="106"/>
      <c r="C304" s="115"/>
      <c r="D304" s="116"/>
      <c r="E304" s="112" t="s">
        <v>804</v>
      </c>
      <c r="F304" s="118"/>
      <c r="G304" s="440">
        <f t="shared" si="4"/>
        <v>0</v>
      </c>
      <c r="H304" s="686"/>
      <c r="I304" s="687"/>
    </row>
    <row r="305" spans="1:9" ht="23.25" customHeight="1" x14ac:dyDescent="0.2">
      <c r="A305" s="114">
        <v>3090</v>
      </c>
      <c r="B305" s="137" t="s">
        <v>97</v>
      </c>
      <c r="C305" s="115">
        <v>9</v>
      </c>
      <c r="D305" s="116">
        <v>0</v>
      </c>
      <c r="E305" s="117" t="s">
        <v>689</v>
      </c>
      <c r="F305" s="118" t="s">
        <v>690</v>
      </c>
      <c r="G305" s="561">
        <f t="shared" si="4"/>
        <v>0</v>
      </c>
      <c r="H305" s="545">
        <f>H307+H308</f>
        <v>0</v>
      </c>
      <c r="I305" s="442">
        <f>I307+I308</f>
        <v>0</v>
      </c>
    </row>
    <row r="306" spans="1:9" s="10" customFormat="1" ht="10.5" customHeight="1" x14ac:dyDescent="0.25">
      <c r="A306" s="114"/>
      <c r="B306" s="106"/>
      <c r="C306" s="115"/>
      <c r="D306" s="116"/>
      <c r="E306" s="112" t="s">
        <v>804</v>
      </c>
      <c r="F306" s="118"/>
      <c r="G306" s="440">
        <f t="shared" si="4"/>
        <v>0</v>
      </c>
      <c r="H306" s="686"/>
      <c r="I306" s="687"/>
    </row>
    <row r="307" spans="1:9" ht="17.25" customHeight="1" x14ac:dyDescent="0.25">
      <c r="A307" s="147">
        <v>3091</v>
      </c>
      <c r="B307" s="139" t="s">
        <v>97</v>
      </c>
      <c r="C307" s="148">
        <v>9</v>
      </c>
      <c r="D307" s="149">
        <v>1</v>
      </c>
      <c r="E307" s="150" t="s">
        <v>689</v>
      </c>
      <c r="F307" s="151" t="s">
        <v>691</v>
      </c>
      <c r="G307" s="440">
        <f t="shared" si="4"/>
        <v>0</v>
      </c>
      <c r="H307" s="701"/>
      <c r="I307" s="702"/>
    </row>
    <row r="308" spans="1:9" ht="25.5" customHeight="1" x14ac:dyDescent="0.2">
      <c r="A308" s="147">
        <v>3092</v>
      </c>
      <c r="B308" s="139" t="s">
        <v>97</v>
      </c>
      <c r="C308" s="148">
        <v>9</v>
      </c>
      <c r="D308" s="149">
        <v>2</v>
      </c>
      <c r="E308" s="150" t="s">
        <v>119</v>
      </c>
      <c r="F308" s="151"/>
      <c r="G308" s="561">
        <f t="shared" si="4"/>
        <v>0</v>
      </c>
      <c r="H308" s="561"/>
      <c r="I308" s="440">
        <f>Sheet6!I786</f>
        <v>0</v>
      </c>
    </row>
    <row r="309" spans="1:9" s="42" customFormat="1" ht="32.25" customHeight="1" x14ac:dyDescent="0.2">
      <c r="A309" s="152">
        <v>3100</v>
      </c>
      <c r="B309" s="115" t="s">
        <v>98</v>
      </c>
      <c r="C309" s="115">
        <v>0</v>
      </c>
      <c r="D309" s="116">
        <v>0</v>
      </c>
      <c r="E309" s="153" t="s">
        <v>872</v>
      </c>
      <c r="F309" s="154"/>
      <c r="G309" s="545">
        <f>H309+I309-Sheet1!F146</f>
        <v>0</v>
      </c>
      <c r="H309" s="545">
        <f>H311</f>
        <v>18158</v>
      </c>
      <c r="I309" s="707">
        <f>I311</f>
        <v>0</v>
      </c>
    </row>
    <row r="310" spans="1:9" ht="11.25" customHeight="1" x14ac:dyDescent="0.25">
      <c r="A310" s="147"/>
      <c r="B310" s="106"/>
      <c r="C310" s="107"/>
      <c r="D310" s="108"/>
      <c r="E310" s="112" t="s">
        <v>803</v>
      </c>
      <c r="F310" s="113"/>
      <c r="G310" s="714"/>
      <c r="H310" s="695"/>
      <c r="I310" s="696"/>
    </row>
    <row r="311" spans="1:9" ht="24" x14ac:dyDescent="0.2">
      <c r="A311" s="147">
        <v>3110</v>
      </c>
      <c r="B311" s="155" t="s">
        <v>98</v>
      </c>
      <c r="C311" s="155">
        <v>1</v>
      </c>
      <c r="D311" s="156">
        <v>0</v>
      </c>
      <c r="E311" s="145" t="s">
        <v>734</v>
      </c>
      <c r="F311" s="132"/>
      <c r="G311" s="545">
        <f>H311+I311-Sheet1!F146</f>
        <v>0</v>
      </c>
      <c r="H311" s="545">
        <f>H313</f>
        <v>18158</v>
      </c>
      <c r="I311" s="707">
        <f>I313</f>
        <v>0</v>
      </c>
    </row>
    <row r="312" spans="1:9" s="10" customFormat="1" ht="10.5" customHeight="1" x14ac:dyDescent="0.25">
      <c r="A312" s="147"/>
      <c r="B312" s="106"/>
      <c r="C312" s="115"/>
      <c r="D312" s="116"/>
      <c r="E312" s="112" t="s">
        <v>804</v>
      </c>
      <c r="F312" s="118"/>
      <c r="G312" s="714"/>
      <c r="H312" s="686"/>
      <c r="I312" s="687"/>
    </row>
    <row r="313" spans="1:9" ht="15.75" thickBot="1" x14ac:dyDescent="0.25">
      <c r="A313" s="157">
        <v>3112</v>
      </c>
      <c r="B313" s="158" t="s">
        <v>98</v>
      </c>
      <c r="C313" s="158">
        <v>1</v>
      </c>
      <c r="D313" s="159">
        <v>2</v>
      </c>
      <c r="E313" s="160" t="s">
        <v>735</v>
      </c>
      <c r="F313" s="161"/>
      <c r="G313" s="545">
        <f>H313+I313-Sheet1!F146</f>
        <v>0</v>
      </c>
      <c r="H313" s="545">
        <f>Sheet1!F146</f>
        <v>18158</v>
      </c>
      <c r="I313" s="545"/>
    </row>
    <row r="314" spans="1:9" x14ac:dyDescent="0.2">
      <c r="B314" s="34"/>
      <c r="C314" s="35"/>
      <c r="D314" s="36"/>
    </row>
    <row r="315" spans="1:9" x14ac:dyDescent="0.2">
      <c r="B315" s="37"/>
      <c r="C315" s="35"/>
      <c r="D315" s="36"/>
    </row>
    <row r="316" spans="1:9" x14ac:dyDescent="0.2">
      <c r="B316" s="37"/>
      <c r="C316" s="35"/>
      <c r="D316" s="36"/>
      <c r="E316" s="6"/>
    </row>
    <row r="317" spans="1:9" x14ac:dyDescent="0.2">
      <c r="B317" s="37"/>
      <c r="C317" s="38"/>
      <c r="D317" s="39"/>
    </row>
  </sheetData>
  <mergeCells count="15">
    <mergeCell ref="G1:I1"/>
    <mergeCell ref="G2:J2"/>
    <mergeCell ref="G3:J3"/>
    <mergeCell ref="G4:J4"/>
    <mergeCell ref="C9:C10"/>
    <mergeCell ref="D9:D10"/>
    <mergeCell ref="H9:I9"/>
    <mergeCell ref="A5:I5"/>
    <mergeCell ref="A6:I6"/>
    <mergeCell ref="H8:I8"/>
    <mergeCell ref="A9:A10"/>
    <mergeCell ref="E9:E10"/>
    <mergeCell ref="F9:F10"/>
    <mergeCell ref="G9:G10"/>
    <mergeCell ref="B9:B10"/>
  </mergeCells>
  <phoneticPr fontId="0" type="noConversion"/>
  <pageMargins left="0" right="0" top="0.34" bottom="0.45" header="0.17" footer="0.24"/>
  <pageSetup paperSize="9" scale="95" firstPageNumber="7" orientation="portrait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721"/>
  <sheetViews>
    <sheetView workbookViewId="0">
      <selection activeCell="C4" sqref="C4:F4"/>
    </sheetView>
  </sheetViews>
  <sheetFormatPr defaultRowHeight="12.75" outlineLevelRow="1" x14ac:dyDescent="0.2"/>
  <cols>
    <col min="1" max="1" width="5.85546875" style="45" customWidth="1"/>
    <col min="2" max="2" width="49.5703125" style="45" customWidth="1"/>
    <col min="3" max="3" width="6.28515625" style="653" customWidth="1"/>
    <col min="4" max="4" width="16.28515625" style="639" customWidth="1"/>
    <col min="5" max="5" width="12.28515625" style="639" customWidth="1"/>
    <col min="6" max="6" width="12" style="639" customWidth="1"/>
    <col min="7" max="16384" width="9.140625" style="45"/>
  </cols>
  <sheetData>
    <row r="2" spans="1:6" x14ac:dyDescent="0.2">
      <c r="C2" s="745" t="s">
        <v>980</v>
      </c>
      <c r="D2" s="745"/>
      <c r="E2" s="745"/>
      <c r="F2" s="745"/>
    </row>
    <row r="3" spans="1:6" x14ac:dyDescent="0.2">
      <c r="C3" s="746" t="s">
        <v>978</v>
      </c>
      <c r="D3" s="746"/>
      <c r="E3" s="746"/>
      <c r="F3" s="746"/>
    </row>
    <row r="4" spans="1:6" x14ac:dyDescent="0.2">
      <c r="C4" s="746" t="s">
        <v>987</v>
      </c>
      <c r="D4" s="746"/>
      <c r="E4" s="746"/>
      <c r="F4" s="746"/>
    </row>
    <row r="5" spans="1:6" s="44" customFormat="1" ht="27" customHeight="1" x14ac:dyDescent="0.2">
      <c r="A5" s="800" t="s">
        <v>22</v>
      </c>
      <c r="B5" s="800"/>
      <c r="C5" s="800"/>
      <c r="D5" s="800"/>
      <c r="E5" s="800"/>
      <c r="F5" s="800"/>
    </row>
    <row r="6" spans="1:6" ht="37.5" customHeight="1" x14ac:dyDescent="0.25">
      <c r="A6" s="782" t="s">
        <v>973</v>
      </c>
      <c r="B6" s="782"/>
      <c r="C6" s="782"/>
      <c r="D6" s="782"/>
      <c r="E6" s="782"/>
      <c r="F6" s="782"/>
    </row>
    <row r="7" spans="1:6" s="46" customFormat="1" ht="15.75" x14ac:dyDescent="0.25">
      <c r="A7" s="49" t="s">
        <v>873</v>
      </c>
      <c r="B7" s="49"/>
      <c r="C7" s="323"/>
      <c r="D7" s="319"/>
      <c r="E7" s="319"/>
      <c r="F7" s="319"/>
    </row>
    <row r="8" spans="1:6" ht="13.5" thickBot="1" x14ac:dyDescent="0.25">
      <c r="A8" s="48"/>
      <c r="B8" s="48"/>
      <c r="C8" s="322"/>
      <c r="D8" s="319"/>
      <c r="E8" s="784" t="s">
        <v>20</v>
      </c>
      <c r="F8" s="784"/>
    </row>
    <row r="9" spans="1:6" ht="30" customHeight="1" thickBot="1" x14ac:dyDescent="0.25">
      <c r="A9" s="794" t="s">
        <v>23</v>
      </c>
      <c r="B9" s="162" t="s">
        <v>737</v>
      </c>
      <c r="C9" s="571"/>
      <c r="D9" s="798" t="s">
        <v>24</v>
      </c>
      <c r="E9" s="796" t="s">
        <v>803</v>
      </c>
      <c r="F9" s="797"/>
    </row>
    <row r="10" spans="1:6" ht="26.25" thickBot="1" x14ac:dyDescent="0.25">
      <c r="A10" s="795"/>
      <c r="B10" s="163" t="s">
        <v>738</v>
      </c>
      <c r="C10" s="357" t="s">
        <v>739</v>
      </c>
      <c r="D10" s="799"/>
      <c r="E10" s="358" t="s">
        <v>16</v>
      </c>
      <c r="F10" s="358" t="s">
        <v>17</v>
      </c>
    </row>
    <row r="11" spans="1:6" ht="13.5" thickBot="1" x14ac:dyDescent="0.25">
      <c r="A11" s="165">
        <v>1</v>
      </c>
      <c r="B11" s="165">
        <v>2</v>
      </c>
      <c r="C11" s="359" t="s">
        <v>740</v>
      </c>
      <c r="D11" s="359">
        <v>4</v>
      </c>
      <c r="E11" s="359">
        <v>5</v>
      </c>
      <c r="F11" s="359">
        <v>6</v>
      </c>
    </row>
    <row r="12" spans="1:6" ht="32.25" thickBot="1" x14ac:dyDescent="0.25">
      <c r="A12" s="166">
        <v>4000</v>
      </c>
      <c r="B12" s="167" t="s">
        <v>874</v>
      </c>
      <c r="C12" s="572"/>
      <c r="D12" s="437">
        <f>E12+F12-Sheet1!F146</f>
        <v>63528.2</v>
      </c>
      <c r="E12" s="437">
        <f>E14+E724</f>
        <v>60528.2</v>
      </c>
      <c r="F12" s="654">
        <f>F175+F210</f>
        <v>21158</v>
      </c>
    </row>
    <row r="13" spans="1:6" ht="13.5" thickBot="1" x14ac:dyDescent="0.25">
      <c r="A13" s="166"/>
      <c r="B13" s="168" t="s">
        <v>807</v>
      </c>
      <c r="C13" s="572"/>
      <c r="D13" s="573"/>
      <c r="E13" s="574"/>
      <c r="F13" s="575"/>
    </row>
    <row r="14" spans="1:6" ht="42" customHeight="1" thickBot="1" x14ac:dyDescent="0.25">
      <c r="A14" s="166">
        <v>4050</v>
      </c>
      <c r="B14" s="169" t="s">
        <v>875</v>
      </c>
      <c r="C14" s="576" t="s">
        <v>248</v>
      </c>
      <c r="D14" s="437">
        <f>E14-Sheet1!F146</f>
        <v>42370.2</v>
      </c>
      <c r="E14" s="437">
        <f>E16+E29+E72+E87+E97++E131+E146</f>
        <v>60528.2</v>
      </c>
      <c r="F14" s="655" t="str">
        <f>F16</f>
        <v xml:space="preserve"> X</v>
      </c>
    </row>
    <row r="15" spans="1:6" ht="13.5" thickBot="1" x14ac:dyDescent="0.25">
      <c r="A15" s="166"/>
      <c r="B15" s="168" t="s">
        <v>807</v>
      </c>
      <c r="C15" s="577"/>
      <c r="D15" s="578"/>
      <c r="E15" s="579"/>
      <c r="F15" s="580"/>
    </row>
    <row r="16" spans="1:6" ht="30.75" customHeight="1" thickBot="1" x14ac:dyDescent="0.25">
      <c r="A16" s="166">
        <v>4100</v>
      </c>
      <c r="B16" s="170" t="s">
        <v>876</v>
      </c>
      <c r="C16" s="581" t="s">
        <v>248</v>
      </c>
      <c r="D16" s="437">
        <f>E16</f>
        <v>26000</v>
      </c>
      <c r="E16" s="437">
        <f>E18+E23+E26</f>
        <v>26000</v>
      </c>
      <c r="F16" s="582" t="str">
        <f>F26</f>
        <v xml:space="preserve"> X</v>
      </c>
    </row>
    <row r="17" spans="1:6" ht="13.5" thickBot="1" x14ac:dyDescent="0.25">
      <c r="A17" s="171"/>
      <c r="B17" s="172" t="s">
        <v>807</v>
      </c>
      <c r="C17" s="583"/>
      <c r="D17" s="455"/>
      <c r="E17" s="584"/>
      <c r="F17" s="457"/>
    </row>
    <row r="18" spans="1:6" ht="24.75" thickBot="1" x14ac:dyDescent="0.25">
      <c r="A18" s="166">
        <v>4110</v>
      </c>
      <c r="B18" s="173" t="s">
        <v>877</v>
      </c>
      <c r="C18" s="581" t="s">
        <v>248</v>
      </c>
      <c r="D18" s="437">
        <f>E18</f>
        <v>26000</v>
      </c>
      <c r="E18" s="438">
        <f>E20+E21+E22</f>
        <v>26000</v>
      </c>
      <c r="F18" s="585" t="s">
        <v>257</v>
      </c>
    </row>
    <row r="19" spans="1:6" ht="13.5" thickBot="1" x14ac:dyDescent="0.25">
      <c r="A19" s="174"/>
      <c r="B19" s="175" t="s">
        <v>804</v>
      </c>
      <c r="C19" s="586"/>
      <c r="D19" s="368"/>
      <c r="E19" s="369"/>
      <c r="F19" s="587"/>
    </row>
    <row r="20" spans="1:6" ht="24" x14ac:dyDescent="0.2">
      <c r="A20" s="176">
        <v>4111</v>
      </c>
      <c r="B20" s="177" t="s">
        <v>741</v>
      </c>
      <c r="C20" s="588" t="s">
        <v>100</v>
      </c>
      <c r="D20" s="656">
        <v>21000</v>
      </c>
      <c r="E20" s="657">
        <v>21000</v>
      </c>
      <c r="F20" s="589" t="s">
        <v>257</v>
      </c>
    </row>
    <row r="21" spans="1:6" ht="24" x14ac:dyDescent="0.2">
      <c r="A21" s="176">
        <v>4112</v>
      </c>
      <c r="B21" s="177" t="s">
        <v>742</v>
      </c>
      <c r="C21" s="588" t="s">
        <v>101</v>
      </c>
      <c r="D21" s="656">
        <f>E21</f>
        <v>5000</v>
      </c>
      <c r="E21" s="657">
        <v>5000</v>
      </c>
      <c r="F21" s="589" t="s">
        <v>257</v>
      </c>
    </row>
    <row r="22" spans="1:6" ht="13.5" thickBot="1" x14ac:dyDescent="0.25">
      <c r="A22" s="178">
        <v>4114</v>
      </c>
      <c r="B22" s="179" t="s">
        <v>743</v>
      </c>
      <c r="C22" s="590" t="s">
        <v>99</v>
      </c>
      <c r="D22" s="658">
        <f>E22</f>
        <v>0</v>
      </c>
      <c r="E22" s="659"/>
      <c r="F22" s="591" t="s">
        <v>257</v>
      </c>
    </row>
    <row r="23" spans="1:6" ht="24.75" thickBot="1" x14ac:dyDescent="0.25">
      <c r="A23" s="166">
        <v>4120</v>
      </c>
      <c r="B23" s="180" t="s">
        <v>878</v>
      </c>
      <c r="C23" s="581" t="s">
        <v>248</v>
      </c>
      <c r="D23" s="660">
        <f>E23</f>
        <v>0</v>
      </c>
      <c r="E23" s="661">
        <f>E25</f>
        <v>0</v>
      </c>
      <c r="F23" s="585" t="s">
        <v>257</v>
      </c>
    </row>
    <row r="24" spans="1:6" ht="13.5" thickBot="1" x14ac:dyDescent="0.25">
      <c r="A24" s="174"/>
      <c r="B24" s="175" t="s">
        <v>804</v>
      </c>
      <c r="C24" s="586"/>
      <c r="D24" s="368"/>
      <c r="E24" s="369"/>
      <c r="F24" s="587"/>
    </row>
    <row r="25" spans="1:6" ht="13.5" customHeight="1" thickBot="1" x14ac:dyDescent="0.25">
      <c r="A25" s="178">
        <v>4121</v>
      </c>
      <c r="B25" s="179" t="s">
        <v>744</v>
      </c>
      <c r="C25" s="590" t="s">
        <v>102</v>
      </c>
      <c r="D25" s="658">
        <f>E25</f>
        <v>0</v>
      </c>
      <c r="E25" s="592"/>
      <c r="F25" s="591" t="s">
        <v>257</v>
      </c>
    </row>
    <row r="26" spans="1:6" ht="25.5" customHeight="1" thickBot="1" x14ac:dyDescent="0.25">
      <c r="A26" s="166">
        <v>4130</v>
      </c>
      <c r="B26" s="180" t="s">
        <v>879</v>
      </c>
      <c r="C26" s="581" t="s">
        <v>248</v>
      </c>
      <c r="D26" s="546">
        <f>E26</f>
        <v>0</v>
      </c>
      <c r="E26" s="662">
        <f>E28</f>
        <v>0</v>
      </c>
      <c r="F26" s="593" t="s">
        <v>257</v>
      </c>
    </row>
    <row r="27" spans="1:6" ht="13.5" thickBot="1" x14ac:dyDescent="0.25">
      <c r="A27" s="174"/>
      <c r="B27" s="175" t="s">
        <v>804</v>
      </c>
      <c r="C27" s="586"/>
      <c r="D27" s="663"/>
      <c r="E27" s="594"/>
      <c r="F27" s="587"/>
    </row>
    <row r="28" spans="1:6" ht="13.5" customHeight="1" thickBot="1" x14ac:dyDescent="0.25">
      <c r="A28" s="181">
        <v>4131</v>
      </c>
      <c r="B28" s="182" t="s">
        <v>103</v>
      </c>
      <c r="C28" s="595" t="s">
        <v>104</v>
      </c>
      <c r="D28" s="657">
        <f>E28</f>
        <v>0</v>
      </c>
      <c r="E28" s="657"/>
      <c r="F28" s="593" t="s">
        <v>258</v>
      </c>
    </row>
    <row r="29" spans="1:6" ht="36" customHeight="1" thickBot="1" x14ac:dyDescent="0.25">
      <c r="A29" s="166">
        <v>4200</v>
      </c>
      <c r="B29" s="183" t="s">
        <v>880</v>
      </c>
      <c r="C29" s="581" t="s">
        <v>248</v>
      </c>
      <c r="D29" s="546">
        <f>E29</f>
        <v>15970.199999999999</v>
      </c>
      <c r="E29" s="662">
        <f>E31+E40+E45+E55+E58+E62</f>
        <v>15970.199999999999</v>
      </c>
      <c r="F29" s="585" t="s">
        <v>257</v>
      </c>
    </row>
    <row r="30" spans="1:6" ht="13.5" thickBot="1" x14ac:dyDescent="0.25">
      <c r="A30" s="171"/>
      <c r="B30" s="172" t="s">
        <v>807</v>
      </c>
      <c r="C30" s="583"/>
      <c r="D30" s="455"/>
      <c r="E30" s="584"/>
      <c r="F30" s="457"/>
    </row>
    <row r="31" spans="1:6" ht="33.75" thickBot="1" x14ac:dyDescent="0.25">
      <c r="A31" s="166">
        <v>4210</v>
      </c>
      <c r="B31" s="180" t="s">
        <v>881</v>
      </c>
      <c r="C31" s="581" t="s">
        <v>248</v>
      </c>
      <c r="D31" s="546">
        <f>E31</f>
        <v>1853.3999999999999</v>
      </c>
      <c r="E31" s="662">
        <f>E33+E34+E35+E36+E37+E38+E39</f>
        <v>1853.3999999999999</v>
      </c>
      <c r="F31" s="585" t="s">
        <v>257</v>
      </c>
    </row>
    <row r="32" spans="1:6" ht="13.5" thickBot="1" x14ac:dyDescent="0.25">
      <c r="A32" s="174"/>
      <c r="B32" s="175" t="s">
        <v>804</v>
      </c>
      <c r="C32" s="586"/>
      <c r="D32" s="664">
        <f t="shared" ref="D32:D70" si="0">E32</f>
        <v>0</v>
      </c>
      <c r="E32" s="369"/>
      <c r="F32" s="587"/>
    </row>
    <row r="33" spans="1:6" ht="22.5" customHeight="1" x14ac:dyDescent="0.2">
      <c r="A33" s="176">
        <v>4211</v>
      </c>
      <c r="B33" s="177" t="s">
        <v>105</v>
      </c>
      <c r="C33" s="588" t="s">
        <v>106</v>
      </c>
      <c r="D33" s="665">
        <f t="shared" si="0"/>
        <v>0</v>
      </c>
      <c r="E33" s="373"/>
      <c r="F33" s="589" t="s">
        <v>257</v>
      </c>
    </row>
    <row r="34" spans="1:6" x14ac:dyDescent="0.2">
      <c r="A34" s="176">
        <v>4212</v>
      </c>
      <c r="B34" s="184" t="s">
        <v>882</v>
      </c>
      <c r="C34" s="588" t="s">
        <v>107</v>
      </c>
      <c r="D34" s="656">
        <f t="shared" si="0"/>
        <v>600</v>
      </c>
      <c r="E34" s="415">
        <v>600</v>
      </c>
      <c r="F34" s="589" t="s">
        <v>257</v>
      </c>
    </row>
    <row r="35" spans="1:6" x14ac:dyDescent="0.2">
      <c r="A35" s="176">
        <v>4213</v>
      </c>
      <c r="B35" s="177" t="s">
        <v>745</v>
      </c>
      <c r="C35" s="588" t="s">
        <v>108</v>
      </c>
      <c r="D35" s="656">
        <v>887.8</v>
      </c>
      <c r="E35" s="415">
        <v>887.8</v>
      </c>
      <c r="F35" s="589" t="s">
        <v>257</v>
      </c>
    </row>
    <row r="36" spans="1:6" x14ac:dyDescent="0.2">
      <c r="A36" s="176">
        <v>4214</v>
      </c>
      <c r="B36" s="177" t="s">
        <v>746</v>
      </c>
      <c r="C36" s="588" t="s">
        <v>109</v>
      </c>
      <c r="D36" s="656">
        <f t="shared" si="0"/>
        <v>300</v>
      </c>
      <c r="E36" s="415">
        <v>300</v>
      </c>
      <c r="F36" s="589" t="s">
        <v>257</v>
      </c>
    </row>
    <row r="37" spans="1:6" x14ac:dyDescent="0.2">
      <c r="A37" s="176">
        <v>4215</v>
      </c>
      <c r="B37" s="177" t="s">
        <v>747</v>
      </c>
      <c r="C37" s="588" t="s">
        <v>110</v>
      </c>
      <c r="D37" s="665">
        <v>65.599999999999994</v>
      </c>
      <c r="E37" s="373">
        <v>65.599999999999994</v>
      </c>
      <c r="F37" s="589" t="s">
        <v>257</v>
      </c>
    </row>
    <row r="38" spans="1:6" ht="17.25" customHeight="1" x14ac:dyDescent="0.2">
      <c r="A38" s="176">
        <v>4216</v>
      </c>
      <c r="B38" s="177" t="s">
        <v>748</v>
      </c>
      <c r="C38" s="588" t="s">
        <v>111</v>
      </c>
      <c r="D38" s="665">
        <f t="shared" si="0"/>
        <v>0</v>
      </c>
      <c r="E38" s="373"/>
      <c r="F38" s="589" t="s">
        <v>257</v>
      </c>
    </row>
    <row r="39" spans="1:6" ht="13.5" thickBot="1" x14ac:dyDescent="0.25">
      <c r="A39" s="178">
        <v>4217</v>
      </c>
      <c r="B39" s="179" t="s">
        <v>749</v>
      </c>
      <c r="C39" s="590" t="s">
        <v>112</v>
      </c>
      <c r="D39" s="658">
        <f t="shared" si="0"/>
        <v>0</v>
      </c>
      <c r="E39" s="592"/>
      <c r="F39" s="591" t="s">
        <v>257</v>
      </c>
    </row>
    <row r="40" spans="1:6" ht="24.75" thickBot="1" x14ac:dyDescent="0.25">
      <c r="A40" s="166">
        <v>4220</v>
      </c>
      <c r="B40" s="180" t="s">
        <v>883</v>
      </c>
      <c r="C40" s="581" t="s">
        <v>248</v>
      </c>
      <c r="D40" s="546">
        <f t="shared" si="0"/>
        <v>1300</v>
      </c>
      <c r="E40" s="662">
        <f>E42+E43+E44</f>
        <v>1300</v>
      </c>
      <c r="F40" s="585" t="s">
        <v>257</v>
      </c>
    </row>
    <row r="41" spans="1:6" ht="13.5" thickBot="1" x14ac:dyDescent="0.25">
      <c r="A41" s="174"/>
      <c r="B41" s="175" t="s">
        <v>804</v>
      </c>
      <c r="C41" s="586"/>
      <c r="D41" s="663">
        <f t="shared" si="0"/>
        <v>0</v>
      </c>
      <c r="E41" s="594"/>
      <c r="F41" s="587"/>
    </row>
    <row r="42" spans="1:6" x14ac:dyDescent="0.2">
      <c r="A42" s="176">
        <v>4221</v>
      </c>
      <c r="B42" s="177" t="s">
        <v>750</v>
      </c>
      <c r="C42" s="596">
        <v>4221</v>
      </c>
      <c r="D42" s="656">
        <f t="shared" si="0"/>
        <v>300</v>
      </c>
      <c r="E42" s="415">
        <v>300</v>
      </c>
      <c r="F42" s="589" t="s">
        <v>257</v>
      </c>
    </row>
    <row r="43" spans="1:6" x14ac:dyDescent="0.2">
      <c r="A43" s="176">
        <v>4222</v>
      </c>
      <c r="B43" s="177" t="s">
        <v>751</v>
      </c>
      <c r="C43" s="588" t="s">
        <v>210</v>
      </c>
      <c r="D43" s="665">
        <f t="shared" si="0"/>
        <v>0</v>
      </c>
      <c r="E43" s="373">
        <v>0</v>
      </c>
      <c r="F43" s="589" t="s">
        <v>257</v>
      </c>
    </row>
    <row r="44" spans="1:6" ht="13.5" thickBot="1" x14ac:dyDescent="0.25">
      <c r="A44" s="178">
        <v>4223</v>
      </c>
      <c r="B44" s="179" t="s">
        <v>752</v>
      </c>
      <c r="C44" s="590" t="s">
        <v>211</v>
      </c>
      <c r="D44" s="658">
        <f t="shared" si="0"/>
        <v>1000</v>
      </c>
      <c r="E44" s="592">
        <v>1000</v>
      </c>
      <c r="F44" s="591" t="s">
        <v>257</v>
      </c>
    </row>
    <row r="45" spans="1:6" ht="45.75" thickBot="1" x14ac:dyDescent="0.25">
      <c r="A45" s="166">
        <v>4230</v>
      </c>
      <c r="B45" s="180" t="s">
        <v>884</v>
      </c>
      <c r="C45" s="581" t="s">
        <v>248</v>
      </c>
      <c r="D45" s="546">
        <f t="shared" si="0"/>
        <v>3400</v>
      </c>
      <c r="E45" s="662">
        <f>E47+E48+E49+E50+E51+E52+E53+E54</f>
        <v>3400</v>
      </c>
      <c r="F45" s="585" t="s">
        <v>257</v>
      </c>
    </row>
    <row r="46" spans="1:6" ht="13.5" thickBot="1" x14ac:dyDescent="0.25">
      <c r="A46" s="174"/>
      <c r="B46" s="175" t="s">
        <v>804</v>
      </c>
      <c r="C46" s="586"/>
      <c r="D46" s="664">
        <f t="shared" si="0"/>
        <v>0</v>
      </c>
      <c r="E46" s="369"/>
      <c r="F46" s="587"/>
    </row>
    <row r="47" spans="1:6" x14ac:dyDescent="0.2">
      <c r="A47" s="176">
        <v>4231</v>
      </c>
      <c r="B47" s="177" t="s">
        <v>753</v>
      </c>
      <c r="C47" s="588" t="s">
        <v>212</v>
      </c>
      <c r="D47" s="656">
        <f t="shared" si="0"/>
        <v>0</v>
      </c>
      <c r="E47" s="415">
        <f>[1]Sheet6!G76+[1]Sheet6!G578+[1]Sheet6!G642+[1]Sheet6!G692+[1]Sheet6!G445</f>
        <v>0</v>
      </c>
      <c r="F47" s="589" t="s">
        <v>257</v>
      </c>
    </row>
    <row r="48" spans="1:6" x14ac:dyDescent="0.2">
      <c r="A48" s="176">
        <v>4232</v>
      </c>
      <c r="B48" s="177" t="s">
        <v>754</v>
      </c>
      <c r="C48" s="588" t="s">
        <v>213</v>
      </c>
      <c r="D48" s="656">
        <v>1700</v>
      </c>
      <c r="E48" s="415">
        <v>1700</v>
      </c>
      <c r="F48" s="589" t="s">
        <v>257</v>
      </c>
    </row>
    <row r="49" spans="1:6" ht="24" x14ac:dyDescent="0.2">
      <c r="A49" s="176">
        <v>4233</v>
      </c>
      <c r="B49" s="177" t="s">
        <v>755</v>
      </c>
      <c r="C49" s="588" t="s">
        <v>214</v>
      </c>
      <c r="D49" s="656">
        <f t="shared" si="0"/>
        <v>500</v>
      </c>
      <c r="E49" s="415">
        <v>500</v>
      </c>
      <c r="F49" s="589" t="s">
        <v>257</v>
      </c>
    </row>
    <row r="50" spans="1:6" x14ac:dyDescent="0.2">
      <c r="A50" s="176">
        <v>4234</v>
      </c>
      <c r="B50" s="177" t="s">
        <v>756</v>
      </c>
      <c r="C50" s="588" t="s">
        <v>215</v>
      </c>
      <c r="D50" s="656">
        <v>700</v>
      </c>
      <c r="E50" s="415">
        <v>700</v>
      </c>
      <c r="F50" s="589" t="s">
        <v>257</v>
      </c>
    </row>
    <row r="51" spans="1:6" x14ac:dyDescent="0.2">
      <c r="A51" s="176">
        <v>4235</v>
      </c>
      <c r="B51" s="185" t="s">
        <v>757</v>
      </c>
      <c r="C51" s="597">
        <v>4235</v>
      </c>
      <c r="D51" s="665">
        <f t="shared" si="0"/>
        <v>0</v>
      </c>
      <c r="E51" s="373">
        <v>0</v>
      </c>
      <c r="F51" s="589" t="s">
        <v>257</v>
      </c>
    </row>
    <row r="52" spans="1:6" ht="24" x14ac:dyDescent="0.2">
      <c r="A52" s="176">
        <v>4236</v>
      </c>
      <c r="B52" s="177" t="s">
        <v>758</v>
      </c>
      <c r="C52" s="588" t="s">
        <v>216</v>
      </c>
      <c r="D52" s="665">
        <v>0</v>
      </c>
      <c r="E52" s="373">
        <v>0</v>
      </c>
      <c r="F52" s="589" t="s">
        <v>257</v>
      </c>
    </row>
    <row r="53" spans="1:6" x14ac:dyDescent="0.2">
      <c r="A53" s="176">
        <v>4237</v>
      </c>
      <c r="B53" s="177" t="s">
        <v>759</v>
      </c>
      <c r="C53" s="588" t="s">
        <v>217</v>
      </c>
      <c r="D53" s="665">
        <f t="shared" si="0"/>
        <v>0</v>
      </c>
      <c r="E53" s="373">
        <v>0</v>
      </c>
      <c r="F53" s="589" t="s">
        <v>257</v>
      </c>
    </row>
    <row r="54" spans="1:6" ht="13.5" thickBot="1" x14ac:dyDescent="0.25">
      <c r="A54" s="178">
        <v>4238</v>
      </c>
      <c r="B54" s="179" t="s">
        <v>760</v>
      </c>
      <c r="C54" s="590" t="s">
        <v>218</v>
      </c>
      <c r="D54" s="666">
        <f t="shared" si="0"/>
        <v>500</v>
      </c>
      <c r="E54" s="592">
        <v>500</v>
      </c>
      <c r="F54" s="591" t="s">
        <v>257</v>
      </c>
    </row>
    <row r="55" spans="1:6" ht="24.75" thickBot="1" x14ac:dyDescent="0.25">
      <c r="A55" s="166">
        <v>4240</v>
      </c>
      <c r="B55" s="180" t="s">
        <v>885</v>
      </c>
      <c r="C55" s="581" t="s">
        <v>248</v>
      </c>
      <c r="D55" s="546">
        <f t="shared" si="0"/>
        <v>1627.4</v>
      </c>
      <c r="E55" s="662">
        <f>E57</f>
        <v>1627.4</v>
      </c>
      <c r="F55" s="585" t="s">
        <v>257</v>
      </c>
    </row>
    <row r="56" spans="1:6" x14ac:dyDescent="0.2">
      <c r="A56" s="174"/>
      <c r="B56" s="186" t="s">
        <v>804</v>
      </c>
      <c r="C56" s="586"/>
      <c r="D56" s="663">
        <f t="shared" si="0"/>
        <v>0</v>
      </c>
      <c r="E56" s="594"/>
      <c r="F56" s="587"/>
    </row>
    <row r="57" spans="1:6" ht="13.5" thickBot="1" x14ac:dyDescent="0.25">
      <c r="A57" s="178">
        <v>4241</v>
      </c>
      <c r="B57" s="187" t="s">
        <v>761</v>
      </c>
      <c r="C57" s="590" t="s">
        <v>219</v>
      </c>
      <c r="D57" s="666">
        <v>1627.4</v>
      </c>
      <c r="E57" s="667">
        <v>1627.4</v>
      </c>
      <c r="F57" s="591" t="s">
        <v>257</v>
      </c>
    </row>
    <row r="58" spans="1:6" ht="28.5" customHeight="1" thickBot="1" x14ac:dyDescent="0.25">
      <c r="A58" s="166">
        <v>4250</v>
      </c>
      <c r="B58" s="180" t="s">
        <v>886</v>
      </c>
      <c r="C58" s="581" t="s">
        <v>248</v>
      </c>
      <c r="D58" s="546">
        <f t="shared" si="0"/>
        <v>2748</v>
      </c>
      <c r="E58" s="662">
        <f>E60+E61</f>
        <v>2748</v>
      </c>
      <c r="F58" s="585" t="s">
        <v>257</v>
      </c>
    </row>
    <row r="59" spans="1:6" x14ac:dyDescent="0.2">
      <c r="A59" s="174"/>
      <c r="B59" s="186" t="s">
        <v>804</v>
      </c>
      <c r="C59" s="586"/>
      <c r="D59" s="664">
        <f t="shared" si="0"/>
        <v>0</v>
      </c>
      <c r="E59" s="369"/>
      <c r="F59" s="587"/>
    </row>
    <row r="60" spans="1:6" ht="24" x14ac:dyDescent="0.2">
      <c r="A60" s="176">
        <v>4251</v>
      </c>
      <c r="B60" s="177" t="s">
        <v>762</v>
      </c>
      <c r="C60" s="588" t="s">
        <v>220</v>
      </c>
      <c r="D60" s="656">
        <f t="shared" si="0"/>
        <v>1748</v>
      </c>
      <c r="E60" s="417">
        <v>1748</v>
      </c>
      <c r="F60" s="589" t="s">
        <v>257</v>
      </c>
    </row>
    <row r="61" spans="1:6" ht="24.75" thickBot="1" x14ac:dyDescent="0.25">
      <c r="A61" s="178">
        <v>4252</v>
      </c>
      <c r="B61" s="179" t="s">
        <v>763</v>
      </c>
      <c r="C61" s="590" t="s">
        <v>221</v>
      </c>
      <c r="D61" s="666">
        <f t="shared" si="0"/>
        <v>1000</v>
      </c>
      <c r="E61" s="666">
        <v>1000</v>
      </c>
      <c r="F61" s="591" t="s">
        <v>257</v>
      </c>
    </row>
    <row r="62" spans="1:6" ht="33.75" thickBot="1" x14ac:dyDescent="0.25">
      <c r="A62" s="166">
        <v>4260</v>
      </c>
      <c r="B62" s="180" t="s">
        <v>887</v>
      </c>
      <c r="C62" s="581" t="s">
        <v>248</v>
      </c>
      <c r="D62" s="546">
        <f t="shared" si="0"/>
        <v>5041.3999999999996</v>
      </c>
      <c r="E62" s="662">
        <f>E71+E70+E69+E68+E67+E67+E64</f>
        <v>5041.3999999999996</v>
      </c>
      <c r="F62" s="585" t="s">
        <v>257</v>
      </c>
    </row>
    <row r="63" spans="1:6" ht="13.5" thickBot="1" x14ac:dyDescent="0.25">
      <c r="A63" s="174"/>
      <c r="B63" s="175" t="s">
        <v>804</v>
      </c>
      <c r="C63" s="586"/>
      <c r="D63" s="664">
        <f t="shared" si="0"/>
        <v>0</v>
      </c>
      <c r="E63" s="369"/>
      <c r="F63" s="587"/>
    </row>
    <row r="64" spans="1:6" x14ac:dyDescent="0.2">
      <c r="A64" s="176">
        <v>4261</v>
      </c>
      <c r="B64" s="177" t="s">
        <v>770</v>
      </c>
      <c r="C64" s="588" t="s">
        <v>222</v>
      </c>
      <c r="D64" s="656">
        <f t="shared" si="0"/>
        <v>500</v>
      </c>
      <c r="E64" s="415">
        <v>500</v>
      </c>
      <c r="F64" s="589" t="s">
        <v>257</v>
      </c>
    </row>
    <row r="65" spans="1:6" x14ac:dyDescent="0.2">
      <c r="A65" s="176">
        <v>4262</v>
      </c>
      <c r="B65" s="177" t="s">
        <v>771</v>
      </c>
      <c r="C65" s="588" t="s">
        <v>223</v>
      </c>
      <c r="D65" s="665">
        <f t="shared" si="0"/>
        <v>0</v>
      </c>
      <c r="E65" s="373"/>
      <c r="F65" s="589" t="s">
        <v>257</v>
      </c>
    </row>
    <row r="66" spans="1:6" ht="24" x14ac:dyDescent="0.2">
      <c r="A66" s="176">
        <v>4263</v>
      </c>
      <c r="B66" s="177" t="s">
        <v>121</v>
      </c>
      <c r="C66" s="588" t="s">
        <v>224</v>
      </c>
      <c r="D66" s="665">
        <f t="shared" si="0"/>
        <v>300</v>
      </c>
      <c r="E66" s="373">
        <v>300</v>
      </c>
      <c r="F66" s="589" t="s">
        <v>257</v>
      </c>
    </row>
    <row r="67" spans="1:6" x14ac:dyDescent="0.2">
      <c r="A67" s="176">
        <v>4264</v>
      </c>
      <c r="B67" s="177" t="s">
        <v>772</v>
      </c>
      <c r="C67" s="588" t="s">
        <v>225</v>
      </c>
      <c r="D67" s="656">
        <f t="shared" si="0"/>
        <v>1200</v>
      </c>
      <c r="E67" s="415">
        <v>1200</v>
      </c>
      <c r="F67" s="589" t="s">
        <v>257</v>
      </c>
    </row>
    <row r="68" spans="1:6" ht="24" x14ac:dyDescent="0.2">
      <c r="A68" s="176">
        <v>4265</v>
      </c>
      <c r="B68" s="188" t="s">
        <v>773</v>
      </c>
      <c r="C68" s="588" t="s">
        <v>226</v>
      </c>
      <c r="D68" s="665">
        <f t="shared" si="0"/>
        <v>0</v>
      </c>
      <c r="E68" s="373">
        <v>0</v>
      </c>
      <c r="F68" s="589" t="s">
        <v>257</v>
      </c>
    </row>
    <row r="69" spans="1:6" x14ac:dyDescent="0.2">
      <c r="A69" s="176">
        <v>4266</v>
      </c>
      <c r="B69" s="177" t="s">
        <v>774</v>
      </c>
      <c r="C69" s="588" t="s">
        <v>227</v>
      </c>
      <c r="D69" s="656">
        <f t="shared" si="0"/>
        <v>0</v>
      </c>
      <c r="E69" s="415">
        <f>[1]Sheet6!G530+[1]Sheet6!G637</f>
        <v>0</v>
      </c>
      <c r="F69" s="589" t="s">
        <v>257</v>
      </c>
    </row>
    <row r="70" spans="1:6" x14ac:dyDescent="0.2">
      <c r="A70" s="176">
        <v>4267</v>
      </c>
      <c r="B70" s="177" t="s">
        <v>775</v>
      </c>
      <c r="C70" s="588" t="s">
        <v>228</v>
      </c>
      <c r="D70" s="656">
        <f t="shared" si="0"/>
        <v>1000</v>
      </c>
      <c r="E70" s="415">
        <v>1000</v>
      </c>
      <c r="F70" s="589" t="s">
        <v>257</v>
      </c>
    </row>
    <row r="71" spans="1:6" ht="13.5" thickBot="1" x14ac:dyDescent="0.25">
      <c r="A71" s="181">
        <v>4268</v>
      </c>
      <c r="B71" s="189" t="s">
        <v>776</v>
      </c>
      <c r="C71" s="595" t="s">
        <v>229</v>
      </c>
      <c r="D71" s="668">
        <v>1141.4000000000001</v>
      </c>
      <c r="E71" s="669">
        <v>1141.4000000000001</v>
      </c>
      <c r="F71" s="593" t="s">
        <v>257</v>
      </c>
    </row>
    <row r="72" spans="1:6" ht="15" customHeight="1" thickBot="1" x14ac:dyDescent="0.25">
      <c r="A72" s="166">
        <v>4300</v>
      </c>
      <c r="B72" s="180" t="s">
        <v>888</v>
      </c>
      <c r="C72" s="581" t="s">
        <v>248</v>
      </c>
      <c r="D72" s="660">
        <f>E72</f>
        <v>0</v>
      </c>
      <c r="E72" s="661">
        <f>E73+E78+E82</f>
        <v>0</v>
      </c>
      <c r="F72" s="585" t="s">
        <v>257</v>
      </c>
    </row>
    <row r="73" spans="1:6" ht="13.5" thickBot="1" x14ac:dyDescent="0.25">
      <c r="A73" s="171"/>
      <c r="B73" s="172" t="s">
        <v>807</v>
      </c>
      <c r="C73" s="583"/>
      <c r="D73" s="455"/>
      <c r="E73" s="584"/>
      <c r="F73" s="457"/>
    </row>
    <row r="74" spans="1:6" ht="13.5" thickBot="1" x14ac:dyDescent="0.25">
      <c r="A74" s="166">
        <v>4310</v>
      </c>
      <c r="B74" s="180" t="s">
        <v>889</v>
      </c>
      <c r="C74" s="581" t="s">
        <v>248</v>
      </c>
      <c r="D74" s="660">
        <f>E74</f>
        <v>0</v>
      </c>
      <c r="E74" s="661">
        <f>E76+E77</f>
        <v>0</v>
      </c>
      <c r="F74" s="585" t="s">
        <v>257</v>
      </c>
    </row>
    <row r="75" spans="1:6" x14ac:dyDescent="0.2">
      <c r="A75" s="174"/>
      <c r="B75" s="186" t="s">
        <v>804</v>
      </c>
      <c r="C75" s="586"/>
      <c r="D75" s="664"/>
      <c r="E75" s="369"/>
      <c r="F75" s="587"/>
    </row>
    <row r="76" spans="1:6" x14ac:dyDescent="0.2">
      <c r="A76" s="176">
        <v>4311</v>
      </c>
      <c r="B76" s="190" t="s">
        <v>777</v>
      </c>
      <c r="C76" s="588" t="s">
        <v>230</v>
      </c>
      <c r="D76" s="665">
        <f>E76</f>
        <v>0</v>
      </c>
      <c r="E76" s="373"/>
      <c r="F76" s="589" t="s">
        <v>257</v>
      </c>
    </row>
    <row r="77" spans="1:6" ht="13.5" thickBot="1" x14ac:dyDescent="0.25">
      <c r="A77" s="178">
        <v>4312</v>
      </c>
      <c r="B77" s="179" t="s">
        <v>778</v>
      </c>
      <c r="C77" s="590" t="s">
        <v>231</v>
      </c>
      <c r="D77" s="658">
        <f>E77</f>
        <v>0</v>
      </c>
      <c r="E77" s="592"/>
      <c r="F77" s="591" t="s">
        <v>257</v>
      </c>
    </row>
    <row r="78" spans="1:6" ht="13.5" thickBot="1" x14ac:dyDescent="0.25">
      <c r="A78" s="166">
        <v>4320</v>
      </c>
      <c r="B78" s="180" t="s">
        <v>890</v>
      </c>
      <c r="C78" s="581" t="s">
        <v>248</v>
      </c>
      <c r="D78" s="660">
        <f>E78</f>
        <v>0</v>
      </c>
      <c r="E78" s="661">
        <f>E80+E81</f>
        <v>0</v>
      </c>
      <c r="F78" s="585" t="s">
        <v>257</v>
      </c>
    </row>
    <row r="79" spans="1:6" x14ac:dyDescent="0.2">
      <c r="A79" s="174"/>
      <c r="B79" s="186" t="s">
        <v>804</v>
      </c>
      <c r="C79" s="586"/>
      <c r="D79" s="368"/>
      <c r="E79" s="369"/>
      <c r="F79" s="587"/>
    </row>
    <row r="80" spans="1:6" ht="15.75" customHeight="1" x14ac:dyDescent="0.2">
      <c r="A80" s="176">
        <v>4321</v>
      </c>
      <c r="B80" s="190" t="s">
        <v>779</v>
      </c>
      <c r="C80" s="588" t="s">
        <v>232</v>
      </c>
      <c r="D80" s="665">
        <f>E80</f>
        <v>0</v>
      </c>
      <c r="E80" s="373"/>
      <c r="F80" s="589" t="s">
        <v>257</v>
      </c>
    </row>
    <row r="81" spans="1:6" ht="13.5" thickBot="1" x14ac:dyDescent="0.25">
      <c r="A81" s="178">
        <v>4322</v>
      </c>
      <c r="B81" s="179" t="s">
        <v>780</v>
      </c>
      <c r="C81" s="590" t="s">
        <v>233</v>
      </c>
      <c r="D81" s="658">
        <f>E81</f>
        <v>0</v>
      </c>
      <c r="E81" s="592"/>
      <c r="F81" s="591" t="s">
        <v>257</v>
      </c>
    </row>
    <row r="82" spans="1:6" ht="23.25" thickBot="1" x14ac:dyDescent="0.25">
      <c r="A82" s="166">
        <v>4330</v>
      </c>
      <c r="B82" s="180" t="s">
        <v>891</v>
      </c>
      <c r="C82" s="581" t="s">
        <v>248</v>
      </c>
      <c r="D82" s="660">
        <f>E82</f>
        <v>0</v>
      </c>
      <c r="E82" s="661">
        <f>E84+E85+E86</f>
        <v>0</v>
      </c>
      <c r="F82" s="585" t="s">
        <v>257</v>
      </c>
    </row>
    <row r="83" spans="1:6" x14ac:dyDescent="0.2">
      <c r="A83" s="174"/>
      <c r="B83" s="186" t="s">
        <v>804</v>
      </c>
      <c r="C83" s="586"/>
      <c r="D83" s="368"/>
      <c r="E83" s="369"/>
      <c r="F83" s="587"/>
    </row>
    <row r="84" spans="1:6" ht="24" x14ac:dyDescent="0.2">
      <c r="A84" s="176">
        <v>4331</v>
      </c>
      <c r="B84" s="190" t="s">
        <v>781</v>
      </c>
      <c r="C84" s="588" t="s">
        <v>234</v>
      </c>
      <c r="D84" s="665">
        <f>E84</f>
        <v>0</v>
      </c>
      <c r="E84" s="373"/>
      <c r="F84" s="589" t="s">
        <v>257</v>
      </c>
    </row>
    <row r="85" spans="1:6" x14ac:dyDescent="0.2">
      <c r="A85" s="176">
        <v>4332</v>
      </c>
      <c r="B85" s="177" t="s">
        <v>782</v>
      </c>
      <c r="C85" s="588" t="s">
        <v>235</v>
      </c>
      <c r="D85" s="665">
        <f>E85</f>
        <v>0</v>
      </c>
      <c r="E85" s="373"/>
      <c r="F85" s="589" t="s">
        <v>257</v>
      </c>
    </row>
    <row r="86" spans="1:6" ht="13.5" thickBot="1" x14ac:dyDescent="0.25">
      <c r="A86" s="181">
        <v>4333</v>
      </c>
      <c r="B86" s="189" t="s">
        <v>783</v>
      </c>
      <c r="C86" s="595" t="s">
        <v>236</v>
      </c>
      <c r="D86" s="670">
        <f>E86</f>
        <v>0</v>
      </c>
      <c r="E86" s="598"/>
      <c r="F86" s="593" t="s">
        <v>257</v>
      </c>
    </row>
    <row r="87" spans="1:6" ht="13.5" thickBot="1" x14ac:dyDescent="0.25">
      <c r="A87" s="166">
        <v>4400</v>
      </c>
      <c r="B87" s="183" t="s">
        <v>892</v>
      </c>
      <c r="C87" s="581" t="s">
        <v>248</v>
      </c>
      <c r="D87" s="546">
        <f>E87</f>
        <v>0</v>
      </c>
      <c r="E87" s="662">
        <f>E89+E93</f>
        <v>0</v>
      </c>
      <c r="F87" s="585" t="s">
        <v>257</v>
      </c>
    </row>
    <row r="88" spans="1:6" ht="13.5" thickBot="1" x14ac:dyDescent="0.25">
      <c r="A88" s="171"/>
      <c r="B88" s="172" t="s">
        <v>807</v>
      </c>
      <c r="C88" s="583"/>
      <c r="D88" s="599"/>
      <c r="E88" s="584"/>
      <c r="F88" s="457"/>
    </row>
    <row r="89" spans="1:6" ht="24.75" thickBot="1" x14ac:dyDescent="0.25">
      <c r="A89" s="166">
        <v>4410</v>
      </c>
      <c r="B89" s="180" t="s">
        <v>893</v>
      </c>
      <c r="C89" s="581" t="s">
        <v>248</v>
      </c>
      <c r="D89" s="546">
        <f>E89</f>
        <v>0</v>
      </c>
      <c r="E89" s="662">
        <f>E91+E92</f>
        <v>0</v>
      </c>
      <c r="F89" s="585" t="s">
        <v>257</v>
      </c>
    </row>
    <row r="90" spans="1:6" x14ac:dyDescent="0.2">
      <c r="A90" s="174"/>
      <c r="B90" s="186" t="s">
        <v>804</v>
      </c>
      <c r="C90" s="586"/>
      <c r="D90" s="600"/>
      <c r="E90" s="369"/>
      <c r="F90" s="587"/>
    </row>
    <row r="91" spans="1:6" ht="24" x14ac:dyDescent="0.2">
      <c r="A91" s="176">
        <v>4411</v>
      </c>
      <c r="B91" s="190" t="s">
        <v>784</v>
      </c>
      <c r="C91" s="588" t="s">
        <v>237</v>
      </c>
      <c r="D91" s="656">
        <f>E91</f>
        <v>0</v>
      </c>
      <c r="E91" s="601">
        <v>0</v>
      </c>
      <c r="F91" s="589" t="s">
        <v>257</v>
      </c>
    </row>
    <row r="92" spans="1:6" ht="24.75" thickBot="1" x14ac:dyDescent="0.25">
      <c r="A92" s="178">
        <v>4412</v>
      </c>
      <c r="B92" s="179" t="s">
        <v>798</v>
      </c>
      <c r="C92" s="590" t="s">
        <v>238</v>
      </c>
      <c r="D92" s="658">
        <f>E92</f>
        <v>0</v>
      </c>
      <c r="E92" s="592"/>
      <c r="F92" s="591" t="s">
        <v>257</v>
      </c>
    </row>
    <row r="93" spans="1:6" ht="35.25" thickBot="1" x14ac:dyDescent="0.25">
      <c r="A93" s="166">
        <v>4420</v>
      </c>
      <c r="B93" s="180" t="s">
        <v>894</v>
      </c>
      <c r="C93" s="581" t="s">
        <v>248</v>
      </c>
      <c r="D93" s="671">
        <f>E93</f>
        <v>0</v>
      </c>
      <c r="E93" s="672">
        <f>E95+E96</f>
        <v>0</v>
      </c>
      <c r="F93" s="585" t="s">
        <v>257</v>
      </c>
    </row>
    <row r="94" spans="1:6" x14ac:dyDescent="0.2">
      <c r="A94" s="174"/>
      <c r="B94" s="186" t="s">
        <v>804</v>
      </c>
      <c r="C94" s="586"/>
      <c r="D94" s="602"/>
      <c r="E94" s="369"/>
      <c r="F94" s="587"/>
    </row>
    <row r="95" spans="1:6" ht="36" x14ac:dyDescent="0.2">
      <c r="A95" s="176">
        <v>4421</v>
      </c>
      <c r="B95" s="190" t="s">
        <v>949</v>
      </c>
      <c r="C95" s="588" t="s">
        <v>239</v>
      </c>
      <c r="D95" s="673">
        <f>E95</f>
        <v>0</v>
      </c>
      <c r="E95" s="603">
        <f>[1]Sheet6!H103</f>
        <v>0</v>
      </c>
      <c r="F95" s="589" t="s">
        <v>257</v>
      </c>
    </row>
    <row r="96" spans="1:6" ht="24.75" thickBot="1" x14ac:dyDescent="0.25">
      <c r="A96" s="181">
        <v>4422</v>
      </c>
      <c r="B96" s="189" t="s">
        <v>32</v>
      </c>
      <c r="C96" s="595" t="s">
        <v>240</v>
      </c>
      <c r="D96" s="670">
        <f>E96</f>
        <v>0</v>
      </c>
      <c r="E96" s="598"/>
      <c r="F96" s="593" t="s">
        <v>257</v>
      </c>
    </row>
    <row r="97" spans="1:6" ht="23.25" thickBot="1" x14ac:dyDescent="0.25">
      <c r="A97" s="166">
        <v>4500</v>
      </c>
      <c r="B97" s="191" t="s">
        <v>895</v>
      </c>
      <c r="C97" s="581" t="s">
        <v>248</v>
      </c>
      <c r="D97" s="546">
        <f>E97</f>
        <v>0</v>
      </c>
      <c r="E97" s="662">
        <f>E99+E103+E107</f>
        <v>0</v>
      </c>
      <c r="F97" s="585" t="s">
        <v>257</v>
      </c>
    </row>
    <row r="98" spans="1:6" ht="13.5" thickBot="1" x14ac:dyDescent="0.25">
      <c r="A98" s="171"/>
      <c r="B98" s="172" t="s">
        <v>807</v>
      </c>
      <c r="C98" s="583"/>
      <c r="D98" s="455"/>
      <c r="E98" s="584"/>
      <c r="F98" s="457"/>
    </row>
    <row r="99" spans="1:6" ht="24.75" thickBot="1" x14ac:dyDescent="0.25">
      <c r="A99" s="166">
        <v>4510</v>
      </c>
      <c r="B99" s="192" t="s">
        <v>896</v>
      </c>
      <c r="C99" s="581" t="s">
        <v>248</v>
      </c>
      <c r="D99" s="660">
        <f>E99</f>
        <v>0</v>
      </c>
      <c r="E99" s="604"/>
      <c r="F99" s="585" t="s">
        <v>257</v>
      </c>
    </row>
    <row r="100" spans="1:6" ht="13.5" thickBot="1" x14ac:dyDescent="0.25">
      <c r="A100" s="174"/>
      <c r="B100" s="175" t="s">
        <v>804</v>
      </c>
      <c r="C100" s="586"/>
      <c r="D100" s="368"/>
      <c r="E100" s="369"/>
      <c r="F100" s="587"/>
    </row>
    <row r="101" spans="1:6" ht="24" x14ac:dyDescent="0.2">
      <c r="A101" s="176">
        <v>4511</v>
      </c>
      <c r="B101" s="193" t="s">
        <v>897</v>
      </c>
      <c r="C101" s="588" t="s">
        <v>241</v>
      </c>
      <c r="D101" s="665">
        <f>E101</f>
        <v>0</v>
      </c>
      <c r="E101" s="373"/>
      <c r="F101" s="589" t="s">
        <v>257</v>
      </c>
    </row>
    <row r="102" spans="1:6" ht="24.75" thickBot="1" x14ac:dyDescent="0.25">
      <c r="A102" s="178">
        <v>4512</v>
      </c>
      <c r="B102" s="179" t="s">
        <v>33</v>
      </c>
      <c r="C102" s="590" t="s">
        <v>242</v>
      </c>
      <c r="D102" s="658">
        <f>E102</f>
        <v>0</v>
      </c>
      <c r="E102" s="592"/>
      <c r="F102" s="591" t="s">
        <v>257</v>
      </c>
    </row>
    <row r="103" spans="1:6" ht="24.75" thickBot="1" x14ac:dyDescent="0.25">
      <c r="A103" s="166">
        <v>4520</v>
      </c>
      <c r="B103" s="192" t="s">
        <v>898</v>
      </c>
      <c r="C103" s="581" t="s">
        <v>248</v>
      </c>
      <c r="D103" s="660">
        <f>E103</f>
        <v>0</v>
      </c>
      <c r="E103" s="661">
        <f>E105+E106</f>
        <v>0</v>
      </c>
      <c r="F103" s="585" t="s">
        <v>257</v>
      </c>
    </row>
    <row r="104" spans="1:6" ht="13.5" thickBot="1" x14ac:dyDescent="0.25">
      <c r="A104" s="174"/>
      <c r="B104" s="175" t="s">
        <v>804</v>
      </c>
      <c r="C104" s="586"/>
      <c r="D104" s="368"/>
      <c r="E104" s="369"/>
      <c r="F104" s="587"/>
    </row>
    <row r="105" spans="1:6" ht="30" customHeight="1" x14ac:dyDescent="0.2">
      <c r="A105" s="176">
        <v>4521</v>
      </c>
      <c r="B105" s="177" t="s">
        <v>856</v>
      </c>
      <c r="C105" s="588" t="s">
        <v>243</v>
      </c>
      <c r="D105" s="665">
        <f>E105</f>
        <v>0</v>
      </c>
      <c r="E105" s="373"/>
      <c r="F105" s="589" t="s">
        <v>257</v>
      </c>
    </row>
    <row r="106" spans="1:6" ht="24.75" thickBot="1" x14ac:dyDescent="0.25">
      <c r="A106" s="178">
        <v>4522</v>
      </c>
      <c r="B106" s="179" t="s">
        <v>0</v>
      </c>
      <c r="C106" s="590" t="s">
        <v>244</v>
      </c>
      <c r="D106" s="658">
        <f>E106</f>
        <v>0</v>
      </c>
      <c r="E106" s="592"/>
      <c r="F106" s="591" t="s">
        <v>257</v>
      </c>
    </row>
    <row r="107" spans="1:6" ht="38.25" customHeight="1" thickBot="1" x14ac:dyDescent="0.25">
      <c r="A107" s="166">
        <v>4530</v>
      </c>
      <c r="B107" s="192" t="s">
        <v>899</v>
      </c>
      <c r="C107" s="581" t="s">
        <v>248</v>
      </c>
      <c r="D107" s="546">
        <f>E107+F107</f>
        <v>0</v>
      </c>
      <c r="E107" s="662">
        <f>E109+E110+E111</f>
        <v>0</v>
      </c>
      <c r="F107" s="674">
        <f>F109+F110+F111</f>
        <v>0</v>
      </c>
    </row>
    <row r="108" spans="1:6" ht="13.5" thickBot="1" x14ac:dyDescent="0.25">
      <c r="A108" s="174"/>
      <c r="B108" s="175" t="s">
        <v>804</v>
      </c>
      <c r="C108" s="586"/>
      <c r="D108" s="600"/>
      <c r="E108" s="594"/>
      <c r="F108" s="587"/>
    </row>
    <row r="109" spans="1:6" ht="38.25" customHeight="1" x14ac:dyDescent="0.2">
      <c r="A109" s="176">
        <v>4531</v>
      </c>
      <c r="B109" s="185" t="s">
        <v>857</v>
      </c>
      <c r="C109" s="588" t="s">
        <v>131</v>
      </c>
      <c r="D109" s="656">
        <f>E109+F109</f>
        <v>0</v>
      </c>
      <c r="E109" s="415">
        <f>SUM([1]Sheet6!H102)</f>
        <v>0</v>
      </c>
      <c r="F109" s="589"/>
    </row>
    <row r="110" spans="1:6" ht="38.25" customHeight="1" x14ac:dyDescent="0.2">
      <c r="A110" s="176">
        <v>4532</v>
      </c>
      <c r="B110" s="185" t="s">
        <v>939</v>
      </c>
      <c r="C110" s="588" t="s">
        <v>132</v>
      </c>
      <c r="D110" s="665">
        <f>E110+F110</f>
        <v>0</v>
      </c>
      <c r="E110" s="373"/>
      <c r="F110" s="589"/>
    </row>
    <row r="111" spans="1:6" ht="24" x14ac:dyDescent="0.2">
      <c r="A111" s="178">
        <v>4533</v>
      </c>
      <c r="B111" s="194" t="s">
        <v>900</v>
      </c>
      <c r="C111" s="588" t="s">
        <v>133</v>
      </c>
      <c r="D111" s="665">
        <f>E111+F111</f>
        <v>0</v>
      </c>
      <c r="E111" s="675">
        <f>E113+E117+E118</f>
        <v>0</v>
      </c>
      <c r="F111" s="442">
        <f>F113+F117+F118</f>
        <v>0</v>
      </c>
    </row>
    <row r="112" spans="1:6" x14ac:dyDescent="0.2">
      <c r="A112" s="178"/>
      <c r="B112" s="195" t="s">
        <v>807</v>
      </c>
      <c r="C112" s="588"/>
      <c r="D112" s="376"/>
      <c r="E112" s="373"/>
      <c r="F112" s="589"/>
    </row>
    <row r="113" spans="1:6" ht="24" x14ac:dyDescent="0.2">
      <c r="A113" s="178">
        <v>4534</v>
      </c>
      <c r="B113" s="195" t="s">
        <v>696</v>
      </c>
      <c r="C113" s="588"/>
      <c r="D113" s="665">
        <f>E113+F113</f>
        <v>0</v>
      </c>
      <c r="E113" s="675">
        <f>E115+E116</f>
        <v>0</v>
      </c>
      <c r="F113" s="442">
        <f>F115+F116</f>
        <v>0</v>
      </c>
    </row>
    <row r="114" spans="1:6" x14ac:dyDescent="0.2">
      <c r="A114" s="178"/>
      <c r="B114" s="195" t="s">
        <v>823</v>
      </c>
      <c r="C114" s="588"/>
      <c r="D114" s="376"/>
      <c r="E114" s="373"/>
      <c r="F114" s="589"/>
    </row>
    <row r="115" spans="1:6" ht="21.75" customHeight="1" x14ac:dyDescent="0.2">
      <c r="A115" s="196">
        <v>4535</v>
      </c>
      <c r="B115" s="197" t="s">
        <v>822</v>
      </c>
      <c r="C115" s="588"/>
      <c r="D115" s="665">
        <f>E115+F115</f>
        <v>0</v>
      </c>
      <c r="E115" s="373"/>
      <c r="F115" s="589"/>
    </row>
    <row r="116" spans="1:6" x14ac:dyDescent="0.2">
      <c r="A116" s="176">
        <v>4536</v>
      </c>
      <c r="B116" s="195" t="s">
        <v>824</v>
      </c>
      <c r="C116" s="588"/>
      <c r="D116" s="665">
        <f>E116+F116</f>
        <v>0</v>
      </c>
      <c r="E116" s="373"/>
      <c r="F116" s="589"/>
    </row>
    <row r="117" spans="1:6" x14ac:dyDescent="0.2">
      <c r="A117" s="176">
        <v>4537</v>
      </c>
      <c r="B117" s="195" t="s">
        <v>825</v>
      </c>
      <c r="C117" s="588"/>
      <c r="D117" s="665">
        <f>E117+F117</f>
        <v>0</v>
      </c>
      <c r="E117" s="373"/>
      <c r="F117" s="589"/>
    </row>
    <row r="118" spans="1:6" ht="13.5" thickBot="1" x14ac:dyDescent="0.25">
      <c r="A118" s="178">
        <v>4538</v>
      </c>
      <c r="B118" s="198" t="s">
        <v>827</v>
      </c>
      <c r="C118" s="590"/>
      <c r="D118" s="658">
        <f>E118+F118</f>
        <v>0</v>
      </c>
      <c r="E118" s="592"/>
      <c r="F118" s="591"/>
    </row>
    <row r="119" spans="1:6" ht="35.25" thickBot="1" x14ac:dyDescent="0.25">
      <c r="A119" s="166">
        <v>4540</v>
      </c>
      <c r="B119" s="192" t="s">
        <v>901</v>
      </c>
      <c r="C119" s="581" t="s">
        <v>248</v>
      </c>
      <c r="D119" s="660">
        <f>F119</f>
        <v>0</v>
      </c>
      <c r="E119" s="605" t="s">
        <v>257</v>
      </c>
      <c r="F119" s="674">
        <f>F121+F122+F123</f>
        <v>0</v>
      </c>
    </row>
    <row r="120" spans="1:6" x14ac:dyDescent="0.2">
      <c r="A120" s="174"/>
      <c r="B120" s="186" t="s">
        <v>804</v>
      </c>
      <c r="C120" s="586"/>
      <c r="D120" s="664"/>
      <c r="E120" s="369"/>
      <c r="F120" s="587"/>
    </row>
    <row r="121" spans="1:6" ht="38.25" customHeight="1" x14ac:dyDescent="0.2">
      <c r="A121" s="176">
        <v>4541</v>
      </c>
      <c r="B121" s="199" t="s">
        <v>134</v>
      </c>
      <c r="C121" s="588" t="s">
        <v>136</v>
      </c>
      <c r="D121" s="665">
        <f>F121</f>
        <v>0</v>
      </c>
      <c r="E121" s="606" t="s">
        <v>257</v>
      </c>
      <c r="F121" s="589"/>
    </row>
    <row r="122" spans="1:6" ht="38.25" customHeight="1" x14ac:dyDescent="0.2">
      <c r="A122" s="176">
        <v>4542</v>
      </c>
      <c r="B122" s="185" t="s">
        <v>135</v>
      </c>
      <c r="C122" s="588" t="s">
        <v>137</v>
      </c>
      <c r="D122" s="665">
        <f>F122</f>
        <v>0</v>
      </c>
      <c r="E122" s="606" t="s">
        <v>257</v>
      </c>
      <c r="F122" s="589"/>
    </row>
    <row r="123" spans="1:6" ht="24.75" thickBot="1" x14ac:dyDescent="0.25">
      <c r="A123" s="181">
        <v>4543</v>
      </c>
      <c r="B123" s="200" t="s">
        <v>902</v>
      </c>
      <c r="C123" s="588" t="s">
        <v>138</v>
      </c>
      <c r="D123" s="665">
        <f>F123</f>
        <v>0</v>
      </c>
      <c r="E123" s="606" t="s">
        <v>257</v>
      </c>
      <c r="F123" s="442">
        <f>F125+F128+F129+F130</f>
        <v>0</v>
      </c>
    </row>
    <row r="124" spans="1:6" x14ac:dyDescent="0.2">
      <c r="A124" s="178"/>
      <c r="B124" s="195" t="s">
        <v>807</v>
      </c>
      <c r="C124" s="588"/>
      <c r="D124" s="376"/>
      <c r="E124" s="373"/>
      <c r="F124" s="589"/>
    </row>
    <row r="125" spans="1:6" ht="24" x14ac:dyDescent="0.2">
      <c r="A125" s="178">
        <v>4544</v>
      </c>
      <c r="B125" s="195" t="s">
        <v>697</v>
      </c>
      <c r="C125" s="588"/>
      <c r="D125" s="665">
        <f>F125</f>
        <v>0</v>
      </c>
      <c r="E125" s="606" t="s">
        <v>257</v>
      </c>
      <c r="F125" s="442">
        <f>F127+F128</f>
        <v>0</v>
      </c>
    </row>
    <row r="126" spans="1:6" x14ac:dyDescent="0.2">
      <c r="A126" s="178"/>
      <c r="B126" s="195" t="s">
        <v>823</v>
      </c>
      <c r="C126" s="588"/>
      <c r="D126" s="376"/>
      <c r="E126" s="373"/>
      <c r="F126" s="589"/>
    </row>
    <row r="127" spans="1:6" ht="24" customHeight="1" x14ac:dyDescent="0.2">
      <c r="A127" s="196">
        <v>4545</v>
      </c>
      <c r="B127" s="197" t="s">
        <v>822</v>
      </c>
      <c r="C127" s="588"/>
      <c r="D127" s="665">
        <f>F127</f>
        <v>0</v>
      </c>
      <c r="E127" s="606" t="s">
        <v>257</v>
      </c>
      <c r="F127" s="589"/>
    </row>
    <row r="128" spans="1:6" x14ac:dyDescent="0.2">
      <c r="A128" s="176">
        <v>4546</v>
      </c>
      <c r="B128" s="201" t="s">
        <v>826</v>
      </c>
      <c r="C128" s="588"/>
      <c r="D128" s="665">
        <f>F128</f>
        <v>0</v>
      </c>
      <c r="E128" s="606" t="s">
        <v>257</v>
      </c>
      <c r="F128" s="589"/>
    </row>
    <row r="129" spans="1:6" x14ac:dyDescent="0.2">
      <c r="A129" s="176">
        <v>4547</v>
      </c>
      <c r="B129" s="195" t="s">
        <v>825</v>
      </c>
      <c r="C129" s="588"/>
      <c r="D129" s="665">
        <f>F129</f>
        <v>0</v>
      </c>
      <c r="E129" s="606" t="s">
        <v>257</v>
      </c>
      <c r="F129" s="589"/>
    </row>
    <row r="130" spans="1:6" ht="13.5" thickBot="1" x14ac:dyDescent="0.25">
      <c r="A130" s="181">
        <v>4548</v>
      </c>
      <c r="B130" s="202" t="s">
        <v>827</v>
      </c>
      <c r="C130" s="595"/>
      <c r="D130" s="670">
        <f>F130</f>
        <v>0</v>
      </c>
      <c r="E130" s="607" t="s">
        <v>257</v>
      </c>
      <c r="F130" s="593"/>
    </row>
    <row r="131" spans="1:6" ht="32.25" customHeight="1" thickBot="1" x14ac:dyDescent="0.25">
      <c r="A131" s="166">
        <v>4600</v>
      </c>
      <c r="B131" s="192" t="s">
        <v>903</v>
      </c>
      <c r="C131" s="581" t="s">
        <v>248</v>
      </c>
      <c r="D131" s="546">
        <f>E131</f>
        <v>0</v>
      </c>
      <c r="E131" s="662">
        <f>E135+E137+E143</f>
        <v>0</v>
      </c>
      <c r="F131" s="585" t="s">
        <v>257</v>
      </c>
    </row>
    <row r="132" spans="1:6" ht="13.5" thickBot="1" x14ac:dyDescent="0.25">
      <c r="A132" s="203"/>
      <c r="B132" s="204" t="s">
        <v>807</v>
      </c>
      <c r="C132" s="608"/>
      <c r="D132" s="368"/>
      <c r="E132" s="369"/>
      <c r="F132" s="370"/>
    </row>
    <row r="133" spans="1:6" s="46" customFormat="1" x14ac:dyDescent="0.2">
      <c r="A133" s="205">
        <v>4610</v>
      </c>
      <c r="B133" s="206" t="s">
        <v>5</v>
      </c>
      <c r="C133" s="609"/>
      <c r="D133" s="665">
        <f>E133</f>
        <v>0</v>
      </c>
      <c r="E133" s="675">
        <f>E135+E136</f>
        <v>0</v>
      </c>
      <c r="F133" s="589" t="s">
        <v>258</v>
      </c>
    </row>
    <row r="134" spans="1:6" x14ac:dyDescent="0.2">
      <c r="A134" s="203"/>
      <c r="B134" s="207" t="s">
        <v>807</v>
      </c>
      <c r="C134" s="609"/>
      <c r="D134" s="376"/>
      <c r="E134" s="373"/>
      <c r="F134" s="589"/>
    </row>
    <row r="135" spans="1:6" ht="38.25" x14ac:dyDescent="0.2">
      <c r="A135" s="203">
        <v>4610</v>
      </c>
      <c r="B135" s="208" t="s">
        <v>714</v>
      </c>
      <c r="C135" s="609" t="s">
        <v>713</v>
      </c>
      <c r="D135" s="665">
        <f>E135</f>
        <v>0</v>
      </c>
      <c r="E135" s="373"/>
      <c r="F135" s="589" t="s">
        <v>257</v>
      </c>
    </row>
    <row r="136" spans="1:6" ht="26.25" thickBot="1" x14ac:dyDescent="0.25">
      <c r="A136" s="209">
        <v>4620</v>
      </c>
      <c r="B136" s="210" t="s">
        <v>7</v>
      </c>
      <c r="C136" s="610" t="s">
        <v>6</v>
      </c>
      <c r="D136" s="658">
        <f>E136</f>
        <v>0</v>
      </c>
      <c r="E136" s="592"/>
      <c r="F136" s="591" t="s">
        <v>257</v>
      </c>
    </row>
    <row r="137" spans="1:6" ht="35.25" thickBot="1" x14ac:dyDescent="0.25">
      <c r="A137" s="211">
        <v>4630</v>
      </c>
      <c r="B137" s="212" t="s">
        <v>904</v>
      </c>
      <c r="C137" s="581" t="s">
        <v>248</v>
      </c>
      <c r="D137" s="546">
        <f t="shared" ref="D137:D145" si="1">E137</f>
        <v>0</v>
      </c>
      <c r="E137" s="662">
        <f>E139+E140+E141+E142</f>
        <v>0</v>
      </c>
      <c r="F137" s="585" t="s">
        <v>257</v>
      </c>
    </row>
    <row r="138" spans="1:6" ht="13.5" thickBot="1" x14ac:dyDescent="0.25">
      <c r="A138" s="203"/>
      <c r="B138" s="204" t="s">
        <v>804</v>
      </c>
      <c r="C138" s="586"/>
      <c r="D138" s="664">
        <f t="shared" si="1"/>
        <v>0</v>
      </c>
      <c r="E138" s="369"/>
      <c r="F138" s="587"/>
    </row>
    <row r="139" spans="1:6" x14ac:dyDescent="0.2">
      <c r="A139" s="205">
        <v>4631</v>
      </c>
      <c r="B139" s="213" t="s">
        <v>143</v>
      </c>
      <c r="C139" s="588" t="s">
        <v>139</v>
      </c>
      <c r="D139" s="665">
        <f t="shared" si="1"/>
        <v>0</v>
      </c>
      <c r="E139" s="373"/>
      <c r="F139" s="589" t="s">
        <v>257</v>
      </c>
    </row>
    <row r="140" spans="1:6" ht="25.5" customHeight="1" x14ac:dyDescent="0.2">
      <c r="A140" s="205">
        <v>4632</v>
      </c>
      <c r="B140" s="213" t="s">
        <v>144</v>
      </c>
      <c r="C140" s="588" t="s">
        <v>140</v>
      </c>
      <c r="D140" s="665">
        <f t="shared" si="1"/>
        <v>0</v>
      </c>
      <c r="E140" s="373"/>
      <c r="F140" s="589" t="s">
        <v>257</v>
      </c>
    </row>
    <row r="141" spans="1:6" ht="17.25" customHeight="1" x14ac:dyDescent="0.2">
      <c r="A141" s="205">
        <v>4633</v>
      </c>
      <c r="B141" s="213" t="s">
        <v>145</v>
      </c>
      <c r="C141" s="588" t="s">
        <v>141</v>
      </c>
      <c r="D141" s="665">
        <f t="shared" si="1"/>
        <v>0</v>
      </c>
      <c r="E141" s="373"/>
      <c r="F141" s="589" t="s">
        <v>257</v>
      </c>
    </row>
    <row r="142" spans="1:6" ht="14.25" customHeight="1" thickBot="1" x14ac:dyDescent="0.25">
      <c r="A142" s="214">
        <v>4634</v>
      </c>
      <c r="B142" s="215" t="s">
        <v>146</v>
      </c>
      <c r="C142" s="590" t="s">
        <v>142</v>
      </c>
      <c r="D142" s="666">
        <f t="shared" si="1"/>
        <v>0</v>
      </c>
      <c r="E142" s="666">
        <v>0</v>
      </c>
      <c r="F142" s="591" t="s">
        <v>257</v>
      </c>
    </row>
    <row r="143" spans="1:6" ht="13.5" thickBot="1" x14ac:dyDescent="0.25">
      <c r="A143" s="211">
        <v>4640</v>
      </c>
      <c r="B143" s="212" t="s">
        <v>905</v>
      </c>
      <c r="C143" s="581" t="s">
        <v>248</v>
      </c>
      <c r="D143" s="660">
        <f t="shared" si="1"/>
        <v>0</v>
      </c>
      <c r="E143" s="661">
        <f>E145</f>
        <v>0</v>
      </c>
      <c r="F143" s="585" t="s">
        <v>257</v>
      </c>
    </row>
    <row r="144" spans="1:6" ht="13.5" thickBot="1" x14ac:dyDescent="0.25">
      <c r="A144" s="203"/>
      <c r="B144" s="204" t="s">
        <v>804</v>
      </c>
      <c r="C144" s="586"/>
      <c r="D144" s="664"/>
      <c r="E144" s="369"/>
      <c r="F144" s="587"/>
    </row>
    <row r="145" spans="1:6" ht="13.5" thickBot="1" x14ac:dyDescent="0.25">
      <c r="A145" s="216">
        <v>4641</v>
      </c>
      <c r="B145" s="217" t="s">
        <v>147</v>
      </c>
      <c r="C145" s="595" t="s">
        <v>148</v>
      </c>
      <c r="D145" s="670">
        <f t="shared" si="1"/>
        <v>0</v>
      </c>
      <c r="E145" s="598"/>
      <c r="F145" s="593" t="s">
        <v>257</v>
      </c>
    </row>
    <row r="146" spans="1:6" ht="38.25" customHeight="1" thickBot="1" x14ac:dyDescent="0.25">
      <c r="A146" s="166">
        <v>4700</v>
      </c>
      <c r="B146" s="180" t="s">
        <v>906</v>
      </c>
      <c r="C146" s="581" t="s">
        <v>248</v>
      </c>
      <c r="D146" s="437">
        <f>E146+F146-Sheet1!F146</f>
        <v>400</v>
      </c>
      <c r="E146" s="438">
        <f>E148+E152+E158+E161+E165+E168+E171</f>
        <v>18558</v>
      </c>
      <c r="F146" s="674">
        <f>F171</f>
        <v>0</v>
      </c>
    </row>
    <row r="147" spans="1:6" ht="13.5" thickBot="1" x14ac:dyDescent="0.25">
      <c r="A147" s="171"/>
      <c r="B147" s="172" t="s">
        <v>807</v>
      </c>
      <c r="C147" s="583"/>
      <c r="D147" s="455"/>
      <c r="E147" s="584"/>
      <c r="F147" s="457"/>
    </row>
    <row r="148" spans="1:6" ht="40.5" customHeight="1" thickBot="1" x14ac:dyDescent="0.25">
      <c r="A148" s="166">
        <v>4710</v>
      </c>
      <c r="B148" s="180" t="s">
        <v>907</v>
      </c>
      <c r="C148" s="581" t="s">
        <v>248</v>
      </c>
      <c r="D148" s="437">
        <f>E148</f>
        <v>0</v>
      </c>
      <c r="E148" s="438">
        <f>E150+E151</f>
        <v>0</v>
      </c>
      <c r="F148" s="585" t="s">
        <v>257</v>
      </c>
    </row>
    <row r="149" spans="1:6" ht="13.5" thickBot="1" x14ac:dyDescent="0.25">
      <c r="A149" s="174"/>
      <c r="B149" s="175" t="s">
        <v>804</v>
      </c>
      <c r="C149" s="586"/>
      <c r="D149" s="600"/>
      <c r="E149" s="594"/>
      <c r="F149" s="587"/>
    </row>
    <row r="150" spans="1:6" ht="51" customHeight="1" x14ac:dyDescent="0.2">
      <c r="A150" s="176">
        <v>4711</v>
      </c>
      <c r="B150" s="177" t="s">
        <v>715</v>
      </c>
      <c r="C150" s="588" t="s">
        <v>149</v>
      </c>
      <c r="D150" s="561">
        <f>E150</f>
        <v>0</v>
      </c>
      <c r="E150" s="415"/>
      <c r="F150" s="589" t="s">
        <v>257</v>
      </c>
    </row>
    <row r="151" spans="1:6" ht="29.25" customHeight="1" thickBot="1" x14ac:dyDescent="0.25">
      <c r="A151" s="178">
        <v>4712</v>
      </c>
      <c r="B151" s="179" t="s">
        <v>172</v>
      </c>
      <c r="C151" s="590" t="s">
        <v>150</v>
      </c>
      <c r="D151" s="676">
        <f>E151</f>
        <v>0</v>
      </c>
      <c r="E151" s="611">
        <v>0</v>
      </c>
      <c r="F151" s="591" t="s">
        <v>257</v>
      </c>
    </row>
    <row r="152" spans="1:6" ht="50.25" customHeight="1" thickBot="1" x14ac:dyDescent="0.25">
      <c r="A152" s="166">
        <v>4720</v>
      </c>
      <c r="B152" s="180" t="s">
        <v>908</v>
      </c>
      <c r="C152" s="581" t="s">
        <v>4</v>
      </c>
      <c r="D152" s="437">
        <f>E152</f>
        <v>400</v>
      </c>
      <c r="E152" s="438">
        <f>E154+E155+E156+E157</f>
        <v>400</v>
      </c>
      <c r="F152" s="585" t="s">
        <v>257</v>
      </c>
    </row>
    <row r="153" spans="1:6" ht="13.5" thickBot="1" x14ac:dyDescent="0.25">
      <c r="A153" s="174"/>
      <c r="B153" s="175" t="s">
        <v>804</v>
      </c>
      <c r="C153" s="586"/>
      <c r="D153" s="677"/>
      <c r="E153" s="369"/>
      <c r="F153" s="587"/>
    </row>
    <row r="154" spans="1:6" ht="15.75" customHeight="1" x14ac:dyDescent="0.2">
      <c r="A154" s="176">
        <v>4721</v>
      </c>
      <c r="B154" s="177" t="s">
        <v>34</v>
      </c>
      <c r="C154" s="588" t="s">
        <v>173</v>
      </c>
      <c r="D154" s="440">
        <f>E154</f>
        <v>0</v>
      </c>
      <c r="E154" s="373"/>
      <c r="F154" s="589" t="s">
        <v>257</v>
      </c>
    </row>
    <row r="155" spans="1:6" x14ac:dyDescent="0.2">
      <c r="A155" s="176">
        <v>4722</v>
      </c>
      <c r="B155" s="177" t="s">
        <v>35</v>
      </c>
      <c r="C155" s="597">
        <v>4822</v>
      </c>
      <c r="D155" s="440">
        <f>E155</f>
        <v>0</v>
      </c>
      <c r="E155" s="373"/>
      <c r="F155" s="589" t="s">
        <v>257</v>
      </c>
    </row>
    <row r="156" spans="1:6" x14ac:dyDescent="0.2">
      <c r="A156" s="176">
        <v>4723</v>
      </c>
      <c r="B156" s="177" t="s">
        <v>176</v>
      </c>
      <c r="C156" s="588" t="s">
        <v>174</v>
      </c>
      <c r="D156" s="561">
        <f>E156</f>
        <v>400</v>
      </c>
      <c r="E156" s="561">
        <v>400</v>
      </c>
      <c r="F156" s="589" t="s">
        <v>257</v>
      </c>
    </row>
    <row r="157" spans="1:6" ht="24.75" thickBot="1" x14ac:dyDescent="0.25">
      <c r="A157" s="178">
        <v>4724</v>
      </c>
      <c r="B157" s="179" t="s">
        <v>177</v>
      </c>
      <c r="C157" s="590" t="s">
        <v>175</v>
      </c>
      <c r="D157" s="678">
        <f>E157</f>
        <v>0</v>
      </c>
      <c r="E157" s="592"/>
      <c r="F157" s="591" t="s">
        <v>257</v>
      </c>
    </row>
    <row r="158" spans="1:6" ht="24.75" thickBot="1" x14ac:dyDescent="0.25">
      <c r="A158" s="166">
        <v>4730</v>
      </c>
      <c r="B158" s="180" t="s">
        <v>909</v>
      </c>
      <c r="C158" s="581" t="s">
        <v>248</v>
      </c>
      <c r="D158" s="562">
        <f>E158</f>
        <v>0</v>
      </c>
      <c r="E158" s="679">
        <f>E160</f>
        <v>0</v>
      </c>
      <c r="F158" s="585" t="s">
        <v>257</v>
      </c>
    </row>
    <row r="159" spans="1:6" ht="13.5" thickBot="1" x14ac:dyDescent="0.25">
      <c r="A159" s="174"/>
      <c r="B159" s="175" t="s">
        <v>804</v>
      </c>
      <c r="C159" s="586"/>
      <c r="D159" s="368"/>
      <c r="E159" s="369"/>
      <c r="F159" s="587"/>
    </row>
    <row r="160" spans="1:6" ht="24.75" thickBot="1" x14ac:dyDescent="0.25">
      <c r="A160" s="178">
        <v>4731</v>
      </c>
      <c r="B160" s="218" t="s">
        <v>910</v>
      </c>
      <c r="C160" s="590" t="s">
        <v>178</v>
      </c>
      <c r="D160" s="678">
        <f>E160</f>
        <v>0</v>
      </c>
      <c r="E160" s="592"/>
      <c r="F160" s="591" t="s">
        <v>257</v>
      </c>
    </row>
    <row r="161" spans="1:6" ht="47.25" thickBot="1" x14ac:dyDescent="0.25">
      <c r="A161" s="166">
        <v>4740</v>
      </c>
      <c r="B161" s="219" t="s">
        <v>911</v>
      </c>
      <c r="C161" s="581" t="s">
        <v>248</v>
      </c>
      <c r="D161" s="562">
        <f>E161</f>
        <v>0</v>
      </c>
      <c r="E161" s="679">
        <f>E163+E164</f>
        <v>0</v>
      </c>
      <c r="F161" s="585" t="s">
        <v>257</v>
      </c>
    </row>
    <row r="162" spans="1:6" ht="13.5" thickBot="1" x14ac:dyDescent="0.25">
      <c r="A162" s="174"/>
      <c r="B162" s="175" t="s">
        <v>804</v>
      </c>
      <c r="C162" s="586"/>
      <c r="D162" s="368"/>
      <c r="E162" s="369"/>
      <c r="F162" s="587"/>
    </row>
    <row r="163" spans="1:6" ht="27.75" customHeight="1" x14ac:dyDescent="0.2">
      <c r="A163" s="176">
        <v>4741</v>
      </c>
      <c r="B163" s="177" t="s">
        <v>36</v>
      </c>
      <c r="C163" s="588" t="s">
        <v>179</v>
      </c>
      <c r="D163" s="440">
        <f>E163</f>
        <v>0</v>
      </c>
      <c r="E163" s="373"/>
      <c r="F163" s="589" t="s">
        <v>257</v>
      </c>
    </row>
    <row r="164" spans="1:6" ht="27" customHeight="1" thickBot="1" x14ac:dyDescent="0.25">
      <c r="A164" s="178">
        <v>4742</v>
      </c>
      <c r="B164" s="179" t="s">
        <v>181</v>
      </c>
      <c r="C164" s="590" t="s">
        <v>180</v>
      </c>
      <c r="D164" s="678">
        <f>E164</f>
        <v>0</v>
      </c>
      <c r="E164" s="592"/>
      <c r="F164" s="591" t="s">
        <v>257</v>
      </c>
    </row>
    <row r="165" spans="1:6" ht="39.75" customHeight="1" thickBot="1" x14ac:dyDescent="0.25">
      <c r="A165" s="166">
        <v>4750</v>
      </c>
      <c r="B165" s="180" t="s">
        <v>912</v>
      </c>
      <c r="C165" s="581" t="s">
        <v>248</v>
      </c>
      <c r="D165" s="562">
        <f>E165</f>
        <v>0</v>
      </c>
      <c r="E165" s="679">
        <f>E167</f>
        <v>0</v>
      </c>
      <c r="F165" s="585" t="s">
        <v>257</v>
      </c>
    </row>
    <row r="166" spans="1:6" ht="13.5" thickBot="1" x14ac:dyDescent="0.25">
      <c r="A166" s="174"/>
      <c r="B166" s="175" t="s">
        <v>804</v>
      </c>
      <c r="C166" s="586"/>
      <c r="D166" s="368"/>
      <c r="E166" s="369"/>
      <c r="F166" s="587"/>
    </row>
    <row r="167" spans="1:6" ht="39.75" customHeight="1" thickBot="1" x14ac:dyDescent="0.25">
      <c r="A167" s="178">
        <v>4751</v>
      </c>
      <c r="B167" s="179" t="s">
        <v>182</v>
      </c>
      <c r="C167" s="590" t="s">
        <v>183</v>
      </c>
      <c r="D167" s="678">
        <f>E167</f>
        <v>0</v>
      </c>
      <c r="E167" s="592"/>
      <c r="F167" s="591" t="s">
        <v>257</v>
      </c>
    </row>
    <row r="168" spans="1:6" ht="17.25" customHeight="1" thickBot="1" x14ac:dyDescent="0.25">
      <c r="A168" s="166">
        <v>4760</v>
      </c>
      <c r="B168" s="219" t="s">
        <v>913</v>
      </c>
      <c r="C168" s="581" t="s">
        <v>248</v>
      </c>
      <c r="D168" s="562">
        <f>E168</f>
        <v>0</v>
      </c>
      <c r="E168" s="679">
        <f>E170</f>
        <v>0</v>
      </c>
      <c r="F168" s="585" t="s">
        <v>257</v>
      </c>
    </row>
    <row r="169" spans="1:6" ht="13.5" thickBot="1" x14ac:dyDescent="0.25">
      <c r="A169" s="174"/>
      <c r="B169" s="175" t="s">
        <v>804</v>
      </c>
      <c r="C169" s="586"/>
      <c r="D169" s="368"/>
      <c r="E169" s="369"/>
      <c r="F169" s="587"/>
    </row>
    <row r="170" spans="1:6" ht="17.25" customHeight="1" thickBot="1" x14ac:dyDescent="0.25">
      <c r="A170" s="178">
        <v>4761</v>
      </c>
      <c r="B170" s="179" t="s">
        <v>185</v>
      </c>
      <c r="C170" s="590" t="s">
        <v>184</v>
      </c>
      <c r="D170" s="678">
        <f>E170</f>
        <v>0</v>
      </c>
      <c r="E170" s="592"/>
      <c r="F170" s="591" t="s">
        <v>257</v>
      </c>
    </row>
    <row r="171" spans="1:6" ht="13.5" thickBot="1" x14ac:dyDescent="0.25">
      <c r="A171" s="166">
        <v>4770</v>
      </c>
      <c r="B171" s="180" t="s">
        <v>914</v>
      </c>
      <c r="C171" s="581" t="s">
        <v>248</v>
      </c>
      <c r="D171" s="437">
        <f>E171+F171-Sheet1!F146</f>
        <v>0</v>
      </c>
      <c r="E171" s="438">
        <f>E173</f>
        <v>18158</v>
      </c>
      <c r="F171" s="674">
        <f>F173</f>
        <v>0</v>
      </c>
    </row>
    <row r="172" spans="1:6" ht="13.5" thickBot="1" x14ac:dyDescent="0.25">
      <c r="A172" s="171"/>
      <c r="B172" s="172" t="s">
        <v>804</v>
      </c>
      <c r="C172" s="612"/>
      <c r="D172" s="455"/>
      <c r="E172" s="613"/>
      <c r="F172" s="614"/>
    </row>
    <row r="173" spans="1:6" ht="13.5" thickBot="1" x14ac:dyDescent="0.25">
      <c r="A173" s="166">
        <v>4771</v>
      </c>
      <c r="B173" s="183" t="s">
        <v>190</v>
      </c>
      <c r="C173" s="615" t="s">
        <v>186</v>
      </c>
      <c r="D173" s="437">
        <f>E173+F173-Sheet1!F146</f>
        <v>0</v>
      </c>
      <c r="E173" s="438">
        <f>Sheet1!F146</f>
        <v>18158</v>
      </c>
      <c r="F173" s="674"/>
    </row>
    <row r="174" spans="1:6" ht="36.75" thickBot="1" x14ac:dyDescent="0.25">
      <c r="A174" s="220">
        <v>4772</v>
      </c>
      <c r="B174" s="221" t="s">
        <v>8</v>
      </c>
      <c r="C174" s="616" t="s">
        <v>248</v>
      </c>
      <c r="D174" s="680"/>
      <c r="E174" s="680"/>
      <c r="F174" s="617"/>
    </row>
    <row r="175" spans="1:6" s="44" customFormat="1" ht="56.25" customHeight="1" thickBot="1" x14ac:dyDescent="0.25">
      <c r="A175" s="166">
        <v>5000</v>
      </c>
      <c r="B175" s="222" t="s">
        <v>915</v>
      </c>
      <c r="C175" s="581" t="s">
        <v>248</v>
      </c>
      <c r="D175" s="437">
        <f>F175</f>
        <v>21158</v>
      </c>
      <c r="E175" s="618" t="s">
        <v>257</v>
      </c>
      <c r="F175" s="439">
        <f>F177+F195+F201+F204</f>
        <v>21158</v>
      </c>
    </row>
    <row r="176" spans="1:6" ht="13.5" thickBot="1" x14ac:dyDescent="0.25">
      <c r="A176" s="220"/>
      <c r="B176" s="172" t="s">
        <v>807</v>
      </c>
      <c r="C176" s="583"/>
      <c r="D176" s="455"/>
      <c r="E176" s="584"/>
      <c r="F176" s="457"/>
    </row>
    <row r="177" spans="1:7" ht="23.25" thickBot="1" x14ac:dyDescent="0.25">
      <c r="A177" s="174">
        <v>5100</v>
      </c>
      <c r="B177" s="183" t="s">
        <v>916</v>
      </c>
      <c r="C177" s="581" t="s">
        <v>248</v>
      </c>
      <c r="D177" s="437">
        <f>F177</f>
        <v>21158</v>
      </c>
      <c r="E177" s="605" t="s">
        <v>257</v>
      </c>
      <c r="F177" s="439">
        <f>F179+F184+F189</f>
        <v>21158</v>
      </c>
    </row>
    <row r="178" spans="1:7" ht="13.5" thickBot="1" x14ac:dyDescent="0.25">
      <c r="A178" s="223"/>
      <c r="B178" s="172" t="s">
        <v>807</v>
      </c>
      <c r="C178" s="583"/>
      <c r="D178" s="455"/>
      <c r="E178" s="584"/>
      <c r="F178" s="457"/>
    </row>
    <row r="179" spans="1:7" ht="24.75" thickBot="1" x14ac:dyDescent="0.25">
      <c r="A179" s="166">
        <v>5110</v>
      </c>
      <c r="B179" s="180" t="s">
        <v>917</v>
      </c>
      <c r="C179" s="581" t="s">
        <v>248</v>
      </c>
      <c r="D179" s="437">
        <f>F179</f>
        <v>19178</v>
      </c>
      <c r="E179" s="605" t="s">
        <v>257</v>
      </c>
      <c r="F179" s="377">
        <f>F182</f>
        <v>19178</v>
      </c>
    </row>
    <row r="180" spans="1:7" x14ac:dyDescent="0.2">
      <c r="A180" s="174"/>
      <c r="B180" s="186" t="s">
        <v>804</v>
      </c>
      <c r="C180" s="586"/>
      <c r="D180" s="677"/>
      <c r="E180" s="369"/>
      <c r="F180" s="587"/>
    </row>
    <row r="181" spans="1:7" x14ac:dyDescent="0.2">
      <c r="A181" s="176">
        <v>5111</v>
      </c>
      <c r="B181" s="190" t="s">
        <v>946</v>
      </c>
      <c r="C181" s="619" t="s">
        <v>187</v>
      </c>
      <c r="D181" s="440">
        <f>F181</f>
        <v>0</v>
      </c>
      <c r="E181" s="606" t="s">
        <v>257</v>
      </c>
      <c r="F181" s="377"/>
    </row>
    <row r="182" spans="1:7" ht="20.25" customHeight="1" x14ac:dyDescent="0.2">
      <c r="A182" s="342">
        <v>5112</v>
      </c>
      <c r="B182" s="343" t="s">
        <v>947</v>
      </c>
      <c r="C182" s="619" t="s">
        <v>188</v>
      </c>
      <c r="D182" s="440">
        <f>F182</f>
        <v>19178</v>
      </c>
      <c r="E182" s="606" t="s">
        <v>257</v>
      </c>
      <c r="F182" s="377">
        <v>19178</v>
      </c>
    </row>
    <row r="183" spans="1:7" ht="26.25" customHeight="1" thickBot="1" x14ac:dyDescent="0.25">
      <c r="A183" s="178">
        <v>5113</v>
      </c>
      <c r="B183" s="179" t="s">
        <v>948</v>
      </c>
      <c r="C183" s="620" t="s">
        <v>189</v>
      </c>
      <c r="D183" s="676">
        <f>F183</f>
        <v>0</v>
      </c>
      <c r="E183" s="621" t="s">
        <v>257</v>
      </c>
      <c r="F183" s="676">
        <v>0</v>
      </c>
    </row>
    <row r="184" spans="1:7" ht="28.5" customHeight="1" thickBot="1" x14ac:dyDescent="0.25">
      <c r="A184" s="166">
        <v>5120</v>
      </c>
      <c r="B184" s="180" t="s">
        <v>918</v>
      </c>
      <c r="C184" s="581" t="s">
        <v>248</v>
      </c>
      <c r="D184" s="437">
        <f>F184</f>
        <v>0</v>
      </c>
      <c r="E184" s="605" t="s">
        <v>257</v>
      </c>
      <c r="F184" s="439">
        <f>F186+F187+F188</f>
        <v>0</v>
      </c>
    </row>
    <row r="185" spans="1:7" x14ac:dyDescent="0.2">
      <c r="A185" s="174"/>
      <c r="B185" s="224" t="s">
        <v>804</v>
      </c>
      <c r="C185" s="586"/>
      <c r="D185" s="677"/>
      <c r="E185" s="369"/>
      <c r="F185" s="587"/>
    </row>
    <row r="186" spans="1:7" x14ac:dyDescent="0.2">
      <c r="A186" s="176">
        <v>5121</v>
      </c>
      <c r="B186" s="177" t="s">
        <v>943</v>
      </c>
      <c r="C186" s="619" t="s">
        <v>191</v>
      </c>
      <c r="D186" s="561">
        <f>F186</f>
        <v>0</v>
      </c>
      <c r="E186" s="606" t="s">
        <v>257</v>
      </c>
      <c r="F186" s="384">
        <f>Sheet6!I56</f>
        <v>0</v>
      </c>
    </row>
    <row r="187" spans="1:7" x14ac:dyDescent="0.2">
      <c r="A187" s="342">
        <v>5122</v>
      </c>
      <c r="B187" s="343" t="s">
        <v>944</v>
      </c>
      <c r="C187" s="619" t="s">
        <v>192</v>
      </c>
      <c r="D187" s="561">
        <f>F187</f>
        <v>0</v>
      </c>
      <c r="E187" s="606" t="s">
        <v>257</v>
      </c>
      <c r="F187" s="561">
        <v>0</v>
      </c>
    </row>
    <row r="188" spans="1:7" ht="17.25" customHeight="1" thickBot="1" x14ac:dyDescent="0.25">
      <c r="A188" s="344">
        <v>5123</v>
      </c>
      <c r="B188" s="345" t="s">
        <v>945</v>
      </c>
      <c r="C188" s="620" t="s">
        <v>193</v>
      </c>
      <c r="D188" s="676">
        <f>F188</f>
        <v>0</v>
      </c>
      <c r="E188" s="622" t="s">
        <v>257</v>
      </c>
      <c r="F188" s="681">
        <v>0</v>
      </c>
      <c r="G188" s="309"/>
    </row>
    <row r="189" spans="1:7" ht="28.5" customHeight="1" thickBot="1" x14ac:dyDescent="0.25">
      <c r="A189" s="340">
        <v>5130</v>
      </c>
      <c r="B189" s="341" t="s">
        <v>919</v>
      </c>
      <c r="C189" s="581" t="s">
        <v>248</v>
      </c>
      <c r="D189" s="437">
        <f>E189+F189</f>
        <v>1980</v>
      </c>
      <c r="E189" s="679">
        <f>E193+E194</f>
        <v>0</v>
      </c>
      <c r="F189" s="439">
        <v>1980</v>
      </c>
    </row>
    <row r="190" spans="1:7" x14ac:dyDescent="0.2">
      <c r="A190" s="174"/>
      <c r="B190" s="186" t="s">
        <v>804</v>
      </c>
      <c r="C190" s="586"/>
      <c r="D190" s="368"/>
      <c r="E190" s="369"/>
      <c r="F190" s="587"/>
    </row>
    <row r="191" spans="1:7" ht="17.25" customHeight="1" x14ac:dyDescent="0.2">
      <c r="A191" s="176">
        <v>5131</v>
      </c>
      <c r="B191" s="190" t="s">
        <v>196</v>
      </c>
      <c r="C191" s="619" t="s">
        <v>194</v>
      </c>
      <c r="D191" s="440">
        <f>F191</f>
        <v>0</v>
      </c>
      <c r="E191" s="606" t="s">
        <v>257</v>
      </c>
      <c r="F191" s="377"/>
    </row>
    <row r="192" spans="1:7" ht="17.25" customHeight="1" x14ac:dyDescent="0.2">
      <c r="A192" s="176">
        <v>5132</v>
      </c>
      <c r="B192" s="177" t="s">
        <v>940</v>
      </c>
      <c r="C192" s="619" t="s">
        <v>195</v>
      </c>
      <c r="D192" s="440">
        <f>F192</f>
        <v>0</v>
      </c>
      <c r="E192" s="606" t="s">
        <v>257</v>
      </c>
      <c r="F192" s="377">
        <v>0</v>
      </c>
    </row>
    <row r="193" spans="1:6" ht="17.25" customHeight="1" x14ac:dyDescent="0.2">
      <c r="A193" s="176">
        <v>5133</v>
      </c>
      <c r="B193" s="177" t="s">
        <v>941</v>
      </c>
      <c r="C193" s="619" t="s">
        <v>202</v>
      </c>
      <c r="D193" s="440">
        <f>E193+F193</f>
        <v>0</v>
      </c>
      <c r="E193" s="606"/>
      <c r="F193" s="377"/>
    </row>
    <row r="194" spans="1:6" ht="17.25" customHeight="1" thickBot="1" x14ac:dyDescent="0.25">
      <c r="A194" s="178">
        <v>5134</v>
      </c>
      <c r="B194" s="179" t="s">
        <v>942</v>
      </c>
      <c r="C194" s="620" t="s">
        <v>203</v>
      </c>
      <c r="D194" s="676">
        <v>1980</v>
      </c>
      <c r="E194" s="622"/>
      <c r="F194" s="681">
        <v>1980</v>
      </c>
    </row>
    <row r="195" spans="1:6" ht="19.5" customHeight="1" thickBot="1" x14ac:dyDescent="0.25">
      <c r="A195" s="166">
        <v>5200</v>
      </c>
      <c r="B195" s="180" t="s">
        <v>920</v>
      </c>
      <c r="C195" s="581" t="s">
        <v>248</v>
      </c>
      <c r="D195" s="562">
        <f>F195</f>
        <v>0</v>
      </c>
      <c r="E195" s="605" t="s">
        <v>257</v>
      </c>
      <c r="F195" s="674">
        <f>F197+F198+F199+F200</f>
        <v>0</v>
      </c>
    </row>
    <row r="196" spans="1:6" x14ac:dyDescent="0.2">
      <c r="A196" s="174"/>
      <c r="B196" s="186" t="s">
        <v>807</v>
      </c>
      <c r="C196" s="608"/>
      <c r="D196" s="368"/>
      <c r="E196" s="369"/>
      <c r="F196" s="370"/>
    </row>
    <row r="197" spans="1:6" ht="27" customHeight="1" x14ac:dyDescent="0.2">
      <c r="A197" s="174">
        <v>5211</v>
      </c>
      <c r="B197" s="190" t="s">
        <v>9</v>
      </c>
      <c r="C197" s="619" t="s">
        <v>197</v>
      </c>
      <c r="D197" s="440">
        <f>F197</f>
        <v>0</v>
      </c>
      <c r="E197" s="606" t="s">
        <v>257</v>
      </c>
      <c r="F197" s="377"/>
    </row>
    <row r="198" spans="1:6" ht="17.25" customHeight="1" x14ac:dyDescent="0.2">
      <c r="A198" s="176">
        <v>5221</v>
      </c>
      <c r="B198" s="177" t="s">
        <v>10</v>
      </c>
      <c r="C198" s="619" t="s">
        <v>198</v>
      </c>
      <c r="D198" s="440">
        <f>F198</f>
        <v>0</v>
      </c>
      <c r="E198" s="606" t="s">
        <v>257</v>
      </c>
      <c r="F198" s="377"/>
    </row>
    <row r="199" spans="1:6" ht="24.75" customHeight="1" x14ac:dyDescent="0.2">
      <c r="A199" s="176">
        <v>5231</v>
      </c>
      <c r="B199" s="177" t="s">
        <v>11</v>
      </c>
      <c r="C199" s="619" t="s">
        <v>199</v>
      </c>
      <c r="D199" s="440">
        <f>F199</f>
        <v>0</v>
      </c>
      <c r="E199" s="606" t="s">
        <v>257</v>
      </c>
      <c r="F199" s="377"/>
    </row>
    <row r="200" spans="1:6" ht="17.25" customHeight="1" thickBot="1" x14ac:dyDescent="0.25">
      <c r="A200" s="178">
        <v>5241</v>
      </c>
      <c r="B200" s="179" t="s">
        <v>201</v>
      </c>
      <c r="C200" s="620" t="s">
        <v>200</v>
      </c>
      <c r="D200" s="678">
        <f>F200</f>
        <v>0</v>
      </c>
      <c r="E200" s="622" t="s">
        <v>257</v>
      </c>
      <c r="F200" s="408"/>
    </row>
    <row r="201" spans="1:6" ht="16.5" customHeight="1" thickBot="1" x14ac:dyDescent="0.25">
      <c r="A201" s="166">
        <v>5300</v>
      </c>
      <c r="B201" s="180" t="s">
        <v>921</v>
      </c>
      <c r="C201" s="581" t="s">
        <v>248</v>
      </c>
      <c r="D201" s="562">
        <f>F201</f>
        <v>0</v>
      </c>
      <c r="E201" s="605" t="s">
        <v>257</v>
      </c>
      <c r="F201" s="674">
        <f>F203</f>
        <v>0</v>
      </c>
    </row>
    <row r="202" spans="1:6" x14ac:dyDescent="0.2">
      <c r="A202" s="225"/>
      <c r="B202" s="226" t="s">
        <v>807</v>
      </c>
      <c r="C202" s="608"/>
      <c r="D202" s="677"/>
      <c r="E202" s="369"/>
      <c r="F202" s="370"/>
    </row>
    <row r="203" spans="1:6" ht="13.5" customHeight="1" thickBot="1" x14ac:dyDescent="0.25">
      <c r="A203" s="171">
        <v>5311</v>
      </c>
      <c r="B203" s="187" t="s">
        <v>37</v>
      </c>
      <c r="C203" s="620" t="s">
        <v>204</v>
      </c>
      <c r="D203" s="678">
        <f>F203</f>
        <v>0</v>
      </c>
      <c r="E203" s="622" t="s">
        <v>257</v>
      </c>
      <c r="F203" s="408"/>
    </row>
    <row r="204" spans="1:6" ht="23.25" thickBot="1" x14ac:dyDescent="0.25">
      <c r="A204" s="166">
        <v>5400</v>
      </c>
      <c r="B204" s="180" t="s">
        <v>922</v>
      </c>
      <c r="C204" s="581" t="s">
        <v>248</v>
      </c>
      <c r="D204" s="562">
        <f>F204</f>
        <v>0</v>
      </c>
      <c r="E204" s="605" t="s">
        <v>257</v>
      </c>
      <c r="F204" s="674">
        <f>F206+F207+F208+F209</f>
        <v>0</v>
      </c>
    </row>
    <row r="205" spans="1:6" ht="13.5" thickBot="1" x14ac:dyDescent="0.25">
      <c r="A205" s="220"/>
      <c r="B205" s="226" t="s">
        <v>807</v>
      </c>
      <c r="C205" s="608"/>
      <c r="D205" s="368"/>
      <c r="E205" s="369"/>
      <c r="F205" s="370"/>
    </row>
    <row r="206" spans="1:6" x14ac:dyDescent="0.2">
      <c r="A206" s="176">
        <v>5411</v>
      </c>
      <c r="B206" s="190" t="s">
        <v>38</v>
      </c>
      <c r="C206" s="619" t="s">
        <v>205</v>
      </c>
      <c r="D206" s="440">
        <f>F206</f>
        <v>0</v>
      </c>
      <c r="E206" s="606" t="s">
        <v>257</v>
      </c>
      <c r="F206" s="377"/>
    </row>
    <row r="207" spans="1:6" x14ac:dyDescent="0.2">
      <c r="A207" s="176">
        <v>5421</v>
      </c>
      <c r="B207" s="177" t="s">
        <v>39</v>
      </c>
      <c r="C207" s="619" t="s">
        <v>206</v>
      </c>
      <c r="D207" s="440">
        <f>F207</f>
        <v>0</v>
      </c>
      <c r="E207" s="606" t="s">
        <v>257</v>
      </c>
      <c r="F207" s="377"/>
    </row>
    <row r="208" spans="1:6" x14ac:dyDescent="0.2">
      <c r="A208" s="176">
        <v>5431</v>
      </c>
      <c r="B208" s="177" t="s">
        <v>208</v>
      </c>
      <c r="C208" s="619" t="s">
        <v>207</v>
      </c>
      <c r="D208" s="440">
        <f>F208</f>
        <v>0</v>
      </c>
      <c r="E208" s="606" t="s">
        <v>257</v>
      </c>
      <c r="F208" s="377"/>
    </row>
    <row r="209" spans="1:6" ht="13.5" thickBot="1" x14ac:dyDescent="0.25">
      <c r="A209" s="181">
        <v>5441</v>
      </c>
      <c r="B209" s="227" t="s">
        <v>124</v>
      </c>
      <c r="C209" s="623" t="s">
        <v>209</v>
      </c>
      <c r="D209" s="682">
        <f>F209</f>
        <v>0</v>
      </c>
      <c r="E209" s="607" t="s">
        <v>257</v>
      </c>
      <c r="F209" s="449"/>
    </row>
    <row r="210" spans="1:6" s="1" customFormat="1" ht="59.25" customHeight="1" thickBot="1" x14ac:dyDescent="0.25">
      <c r="A210" s="228" t="s">
        <v>698</v>
      </c>
      <c r="B210" s="229" t="s">
        <v>923</v>
      </c>
      <c r="C210" s="624" t="s">
        <v>248</v>
      </c>
      <c r="D210" s="437">
        <f>F210</f>
        <v>0</v>
      </c>
      <c r="E210" s="605" t="s">
        <v>257</v>
      </c>
      <c r="F210" s="439">
        <f>F212+F217+F225+F228</f>
        <v>0</v>
      </c>
    </row>
    <row r="211" spans="1:6" s="1" customFormat="1" ht="13.5" thickBot="1" x14ac:dyDescent="0.25">
      <c r="A211" s="230"/>
      <c r="B211" s="231" t="s">
        <v>803</v>
      </c>
      <c r="C211" s="625"/>
      <c r="D211" s="455"/>
      <c r="E211" s="584"/>
      <c r="F211" s="457"/>
    </row>
    <row r="212" spans="1:6" s="1" customFormat="1" ht="29.25" thickBot="1" x14ac:dyDescent="0.25">
      <c r="A212" s="232" t="s">
        <v>699</v>
      </c>
      <c r="B212" s="233" t="s">
        <v>924</v>
      </c>
      <c r="C212" s="626" t="s">
        <v>248</v>
      </c>
      <c r="D212" s="437">
        <f>F212</f>
        <v>0</v>
      </c>
      <c r="E212" s="605" t="s">
        <v>257</v>
      </c>
      <c r="F212" s="439">
        <f>F214+F215+F216</f>
        <v>0</v>
      </c>
    </row>
    <row r="213" spans="1:6" s="1" customFormat="1" x14ac:dyDescent="0.2">
      <c r="A213" s="234"/>
      <c r="B213" s="235" t="s">
        <v>803</v>
      </c>
      <c r="C213" s="627"/>
      <c r="D213" s="368"/>
      <c r="E213" s="369"/>
      <c r="F213" s="370"/>
    </row>
    <row r="214" spans="1:6" s="1" customFormat="1" x14ac:dyDescent="0.2">
      <c r="A214" s="236" t="s">
        <v>700</v>
      </c>
      <c r="B214" s="237" t="s">
        <v>46</v>
      </c>
      <c r="C214" s="628" t="s">
        <v>41</v>
      </c>
      <c r="D214" s="561">
        <f>F214</f>
        <v>0</v>
      </c>
      <c r="E214" s="606" t="s">
        <v>258</v>
      </c>
      <c r="F214" s="384"/>
    </row>
    <row r="215" spans="1:6" s="33" customFormat="1" x14ac:dyDescent="0.2">
      <c r="A215" s="236" t="s">
        <v>701</v>
      </c>
      <c r="B215" s="237" t="s">
        <v>45</v>
      </c>
      <c r="C215" s="628" t="s">
        <v>42</v>
      </c>
      <c r="D215" s="440">
        <f>F215</f>
        <v>0</v>
      </c>
      <c r="E215" s="606" t="s">
        <v>258</v>
      </c>
      <c r="F215" s="629"/>
    </row>
    <row r="216" spans="1:6" s="1" customFormat="1" ht="35.25" customHeight="1" thickBot="1" x14ac:dyDescent="0.25">
      <c r="A216" s="238" t="s">
        <v>702</v>
      </c>
      <c r="B216" s="239" t="s">
        <v>48</v>
      </c>
      <c r="C216" s="630" t="s">
        <v>43</v>
      </c>
      <c r="D216" s="678">
        <f>F216</f>
        <v>0</v>
      </c>
      <c r="E216" s="607" t="s">
        <v>257</v>
      </c>
      <c r="F216" s="408"/>
    </row>
    <row r="217" spans="1:6" s="1" customFormat="1" ht="37.5" customHeight="1" thickBot="1" x14ac:dyDescent="0.25">
      <c r="A217" s="240" t="s">
        <v>703</v>
      </c>
      <c r="B217" s="233" t="s">
        <v>925</v>
      </c>
      <c r="C217" s="626" t="s">
        <v>248</v>
      </c>
      <c r="D217" s="562">
        <f>F217</f>
        <v>0</v>
      </c>
      <c r="E217" s="604" t="s">
        <v>247</v>
      </c>
      <c r="F217" s="674">
        <f>F219+F220</f>
        <v>0</v>
      </c>
    </row>
    <row r="218" spans="1:6" s="1" customFormat="1" x14ac:dyDescent="0.2">
      <c r="A218" s="241"/>
      <c r="B218" s="235" t="s">
        <v>803</v>
      </c>
      <c r="C218" s="627"/>
      <c r="D218" s="677"/>
      <c r="E218" s="369"/>
      <c r="F218" s="683"/>
    </row>
    <row r="219" spans="1:6" s="1" customFormat="1" ht="35.25" customHeight="1" thickBot="1" x14ac:dyDescent="0.25">
      <c r="A219" s="238" t="s">
        <v>704</v>
      </c>
      <c r="B219" s="239" t="s">
        <v>31</v>
      </c>
      <c r="C219" s="631" t="s">
        <v>49</v>
      </c>
      <c r="D219" s="678">
        <f>F219</f>
        <v>0</v>
      </c>
      <c r="E219" s="592" t="s">
        <v>247</v>
      </c>
      <c r="F219" s="684">
        <f>F220</f>
        <v>0</v>
      </c>
    </row>
    <row r="220" spans="1:6" s="1" customFormat="1" ht="26.25" thickBot="1" x14ac:dyDescent="0.25">
      <c r="A220" s="240" t="s">
        <v>705</v>
      </c>
      <c r="B220" s="242" t="s">
        <v>926</v>
      </c>
      <c r="C220" s="626" t="s">
        <v>248</v>
      </c>
      <c r="D220" s="562">
        <f>F220</f>
        <v>0</v>
      </c>
      <c r="E220" s="604" t="s">
        <v>247</v>
      </c>
      <c r="F220" s="674">
        <f>F222+F223+F224</f>
        <v>0</v>
      </c>
    </row>
    <row r="221" spans="1:6" s="1" customFormat="1" x14ac:dyDescent="0.2">
      <c r="A221" s="241"/>
      <c r="B221" s="235" t="s">
        <v>804</v>
      </c>
      <c r="C221" s="627"/>
      <c r="D221" s="677"/>
      <c r="E221" s="369"/>
      <c r="F221" s="370"/>
    </row>
    <row r="222" spans="1:6" s="1" customFormat="1" x14ac:dyDescent="0.2">
      <c r="A222" s="243" t="s">
        <v>706</v>
      </c>
      <c r="B222" s="244" t="s">
        <v>28</v>
      </c>
      <c r="C222" s="628" t="s">
        <v>53</v>
      </c>
      <c r="D222" s="440">
        <f>F222</f>
        <v>0</v>
      </c>
      <c r="E222" s="373"/>
      <c r="F222" s="377"/>
    </row>
    <row r="223" spans="1:6" s="1" customFormat="1" ht="25.5" x14ac:dyDescent="0.2">
      <c r="A223" s="245" t="s">
        <v>707</v>
      </c>
      <c r="B223" s="244" t="s">
        <v>27</v>
      </c>
      <c r="C223" s="632" t="s">
        <v>54</v>
      </c>
      <c r="D223" s="440">
        <f>F223</f>
        <v>0</v>
      </c>
      <c r="E223" s="373" t="s">
        <v>247</v>
      </c>
      <c r="F223" s="377"/>
    </row>
    <row r="224" spans="1:6" s="1" customFormat="1" ht="26.25" thickBot="1" x14ac:dyDescent="0.25">
      <c r="A224" s="238" t="s">
        <v>708</v>
      </c>
      <c r="B224" s="246" t="s">
        <v>26</v>
      </c>
      <c r="C224" s="631" t="s">
        <v>55</v>
      </c>
      <c r="D224" s="678">
        <f>F224</f>
        <v>0</v>
      </c>
      <c r="E224" s="592" t="s">
        <v>247</v>
      </c>
      <c r="F224" s="408"/>
    </row>
    <row r="225" spans="1:9" s="1" customFormat="1" ht="29.25" thickBot="1" x14ac:dyDescent="0.25">
      <c r="A225" s="240" t="s">
        <v>709</v>
      </c>
      <c r="B225" s="233" t="s">
        <v>927</v>
      </c>
      <c r="C225" s="626" t="s">
        <v>248</v>
      </c>
      <c r="D225" s="562">
        <f>F225</f>
        <v>0</v>
      </c>
      <c r="E225" s="604" t="s">
        <v>247</v>
      </c>
      <c r="F225" s="674">
        <f>F227</f>
        <v>0</v>
      </c>
    </row>
    <row r="226" spans="1:9" s="1" customFormat="1" x14ac:dyDescent="0.2">
      <c r="A226" s="241"/>
      <c r="B226" s="235" t="s">
        <v>803</v>
      </c>
      <c r="C226" s="627"/>
      <c r="D226" s="677"/>
      <c r="E226" s="369"/>
      <c r="F226" s="370"/>
    </row>
    <row r="227" spans="1:9" s="1" customFormat="1" ht="26.25" thickBot="1" x14ac:dyDescent="0.25">
      <c r="A227" s="247" t="s">
        <v>710</v>
      </c>
      <c r="B227" s="239" t="s">
        <v>29</v>
      </c>
      <c r="C227" s="633" t="s">
        <v>57</v>
      </c>
      <c r="D227" s="678">
        <f>F227</f>
        <v>0</v>
      </c>
      <c r="E227" s="592" t="s">
        <v>247</v>
      </c>
      <c r="F227" s="408"/>
    </row>
    <row r="228" spans="1:9" s="1" customFormat="1" ht="56.25" thickBot="1" x14ac:dyDescent="0.25">
      <c r="A228" s="240" t="s">
        <v>711</v>
      </c>
      <c r="B228" s="233" t="s">
        <v>928</v>
      </c>
      <c r="C228" s="626" t="s">
        <v>248</v>
      </c>
      <c r="D228" s="437">
        <f>F228</f>
        <v>0</v>
      </c>
      <c r="E228" s="634" t="s">
        <v>247</v>
      </c>
      <c r="F228" s="439">
        <f>F230+F231+F232+F233</f>
        <v>0</v>
      </c>
    </row>
    <row r="229" spans="1:9" s="1" customFormat="1" x14ac:dyDescent="0.2">
      <c r="A229" s="241"/>
      <c r="B229" s="235" t="s">
        <v>803</v>
      </c>
      <c r="C229" s="627"/>
      <c r="D229" s="685"/>
      <c r="E229" s="594"/>
      <c r="F229" s="635"/>
    </row>
    <row r="230" spans="1:9" s="1" customFormat="1" x14ac:dyDescent="0.2">
      <c r="A230" s="243" t="s">
        <v>712</v>
      </c>
      <c r="B230" s="237" t="s">
        <v>116</v>
      </c>
      <c r="C230" s="628" t="s">
        <v>60</v>
      </c>
      <c r="D230" s="561">
        <f>F230</f>
        <v>0</v>
      </c>
      <c r="E230" s="415" t="s">
        <v>247</v>
      </c>
      <c r="F230" s="422"/>
      <c r="G230" s="331"/>
      <c r="I230" s="330"/>
    </row>
    <row r="231" spans="1:9" s="1" customFormat="1" ht="15.75" customHeight="1" x14ac:dyDescent="0.2">
      <c r="A231" s="245" t="s">
        <v>717</v>
      </c>
      <c r="B231" s="237" t="s">
        <v>58</v>
      </c>
      <c r="C231" s="636" t="s">
        <v>61</v>
      </c>
      <c r="D231" s="440">
        <f>F231</f>
        <v>0</v>
      </c>
      <c r="E231" s="373" t="s">
        <v>247</v>
      </c>
      <c r="F231" s="377"/>
    </row>
    <row r="232" spans="1:9" s="1" customFormat="1" ht="25.5" x14ac:dyDescent="0.2">
      <c r="A232" s="243" t="s">
        <v>718</v>
      </c>
      <c r="B232" s="237" t="s">
        <v>59</v>
      </c>
      <c r="C232" s="632" t="s">
        <v>62</v>
      </c>
      <c r="D232" s="440">
        <f>F232</f>
        <v>0</v>
      </c>
      <c r="E232" s="373" t="s">
        <v>247</v>
      </c>
      <c r="F232" s="377"/>
    </row>
    <row r="233" spans="1:9" s="1" customFormat="1" ht="26.25" thickBot="1" x14ac:dyDescent="0.25">
      <c r="A233" s="248" t="s">
        <v>719</v>
      </c>
      <c r="B233" s="249" t="s">
        <v>30</v>
      </c>
      <c r="C233" s="637" t="s">
        <v>63</v>
      </c>
      <c r="D233" s="682">
        <f>F233</f>
        <v>0</v>
      </c>
      <c r="E233" s="598" t="s">
        <v>247</v>
      </c>
      <c r="F233" s="449"/>
    </row>
    <row r="234" spans="1:9" x14ac:dyDescent="0.2">
      <c r="A234" s="12"/>
      <c r="B234" s="14"/>
      <c r="C234" s="638"/>
      <c r="F234" s="640"/>
    </row>
    <row r="235" spans="1:9" hidden="1" outlineLevel="1" x14ac:dyDescent="0.2">
      <c r="A235" s="12"/>
      <c r="B235" s="18"/>
      <c r="C235" s="641"/>
      <c r="D235" s="642"/>
      <c r="E235" s="643" t="s">
        <v>294</v>
      </c>
      <c r="F235" s="640"/>
    </row>
    <row r="236" spans="1:9" hidden="1" outlineLevel="1" x14ac:dyDescent="0.2">
      <c r="A236" s="12"/>
      <c r="B236" s="19"/>
      <c r="C236" s="641"/>
      <c r="D236" s="642"/>
      <c r="E236" s="643" t="s">
        <v>295</v>
      </c>
      <c r="F236" s="640"/>
    </row>
    <row r="237" spans="1:9" ht="29.25" hidden="1" customHeight="1" outlineLevel="1" x14ac:dyDescent="0.2">
      <c r="A237" s="12"/>
      <c r="B237" s="20"/>
      <c r="C237" s="644"/>
      <c r="D237" s="645"/>
      <c r="E237" s="646" t="s">
        <v>296</v>
      </c>
      <c r="F237" s="640"/>
    </row>
    <row r="238" spans="1:9" collapsed="1" x14ac:dyDescent="0.2">
      <c r="A238" s="12"/>
      <c r="B238" s="18"/>
      <c r="C238" s="641"/>
      <c r="F238" s="640"/>
    </row>
    <row r="239" spans="1:9" x14ac:dyDescent="0.2">
      <c r="A239" s="12"/>
      <c r="B239" s="21"/>
      <c r="C239" s="641"/>
      <c r="F239" s="640"/>
    </row>
    <row r="240" spans="1:9" x14ac:dyDescent="0.2">
      <c r="A240" s="12"/>
      <c r="B240" s="21"/>
      <c r="C240" s="641"/>
      <c r="F240" s="640"/>
    </row>
    <row r="241" spans="1:6" x14ac:dyDescent="0.2">
      <c r="A241" s="12"/>
      <c r="B241" s="21"/>
      <c r="C241" s="641"/>
      <c r="F241" s="640"/>
    </row>
    <row r="242" spans="1:6" x14ac:dyDescent="0.2">
      <c r="A242" s="12"/>
      <c r="B242" s="21"/>
      <c r="C242" s="641"/>
      <c r="F242" s="640"/>
    </row>
    <row r="243" spans="1:6" x14ac:dyDescent="0.2">
      <c r="A243" s="12"/>
      <c r="B243" s="20"/>
      <c r="C243" s="644"/>
      <c r="F243" s="640"/>
    </row>
    <row r="244" spans="1:6" x14ac:dyDescent="0.2">
      <c r="A244" s="12"/>
      <c r="B244" s="21"/>
      <c r="C244" s="641"/>
      <c r="F244" s="640"/>
    </row>
    <row r="245" spans="1:6" x14ac:dyDescent="0.2">
      <c r="A245" s="12"/>
      <c r="B245" s="21"/>
      <c r="C245" s="641"/>
      <c r="F245" s="640"/>
    </row>
    <row r="246" spans="1:6" x14ac:dyDescent="0.2">
      <c r="A246" s="12"/>
      <c r="B246" s="21"/>
      <c r="C246" s="641"/>
      <c r="F246" s="640"/>
    </row>
    <row r="247" spans="1:6" x14ac:dyDescent="0.2">
      <c r="A247" s="12"/>
      <c r="B247" s="21"/>
      <c r="C247" s="641"/>
      <c r="F247" s="640"/>
    </row>
    <row r="248" spans="1:6" x14ac:dyDescent="0.2">
      <c r="A248" s="12"/>
      <c r="B248" s="21"/>
      <c r="C248" s="641"/>
      <c r="F248" s="640"/>
    </row>
    <row r="249" spans="1:6" x14ac:dyDescent="0.2">
      <c r="A249" s="12"/>
      <c r="B249" s="21"/>
      <c r="C249" s="641"/>
      <c r="F249" s="640"/>
    </row>
    <row r="250" spans="1:6" x14ac:dyDescent="0.2">
      <c r="A250" s="12"/>
      <c r="B250" s="20"/>
      <c r="C250" s="644"/>
      <c r="F250" s="640"/>
    </row>
    <row r="251" spans="1:6" x14ac:dyDescent="0.2">
      <c r="A251" s="12"/>
      <c r="B251" s="21"/>
      <c r="C251" s="641"/>
      <c r="F251" s="640"/>
    </row>
    <row r="252" spans="1:6" x14ac:dyDescent="0.2">
      <c r="A252" s="12"/>
      <c r="B252" s="18"/>
      <c r="C252" s="641"/>
      <c r="F252" s="640"/>
    </row>
    <row r="253" spans="1:6" x14ac:dyDescent="0.2">
      <c r="A253" s="12"/>
      <c r="B253" s="21"/>
      <c r="C253" s="641"/>
      <c r="F253" s="640"/>
    </row>
    <row r="254" spans="1:6" x14ac:dyDescent="0.2">
      <c r="A254" s="12"/>
      <c r="B254" s="16"/>
      <c r="C254" s="641"/>
      <c r="F254" s="640"/>
    </row>
    <row r="255" spans="1:6" x14ac:dyDescent="0.2">
      <c r="A255" s="12"/>
      <c r="B255" s="20"/>
      <c r="C255" s="644"/>
      <c r="F255" s="640"/>
    </row>
    <row r="256" spans="1:6" x14ac:dyDescent="0.2">
      <c r="A256" s="12"/>
      <c r="B256" s="21"/>
      <c r="C256" s="641"/>
      <c r="F256" s="640"/>
    </row>
    <row r="257" spans="1:6" x14ac:dyDescent="0.2">
      <c r="A257" s="12"/>
      <c r="B257" s="21"/>
      <c r="C257" s="641"/>
      <c r="F257" s="640"/>
    </row>
    <row r="258" spans="1:6" x14ac:dyDescent="0.2">
      <c r="A258" s="12"/>
      <c r="B258" s="20"/>
      <c r="C258" s="644"/>
      <c r="F258" s="640"/>
    </row>
    <row r="259" spans="1:6" x14ac:dyDescent="0.2">
      <c r="A259" s="12"/>
      <c r="B259" s="21"/>
      <c r="C259" s="641"/>
      <c r="F259" s="640"/>
    </row>
    <row r="260" spans="1:6" x14ac:dyDescent="0.2">
      <c r="A260" s="12"/>
      <c r="B260" s="21"/>
      <c r="C260" s="641"/>
      <c r="F260" s="640"/>
    </row>
    <row r="261" spans="1:6" x14ac:dyDescent="0.2">
      <c r="A261" s="12"/>
      <c r="B261" s="16"/>
      <c r="C261" s="641"/>
      <c r="F261" s="640"/>
    </row>
    <row r="262" spans="1:6" x14ac:dyDescent="0.2">
      <c r="A262" s="12"/>
      <c r="B262" s="20"/>
      <c r="C262" s="644"/>
      <c r="F262" s="640"/>
    </row>
    <row r="263" spans="1:6" x14ac:dyDescent="0.2">
      <c r="A263" s="12"/>
      <c r="B263" s="21"/>
      <c r="C263" s="641"/>
      <c r="F263" s="640"/>
    </row>
    <row r="264" spans="1:6" x14ac:dyDescent="0.2">
      <c r="A264" s="12"/>
      <c r="B264" s="21"/>
      <c r="C264" s="641"/>
      <c r="F264" s="640"/>
    </row>
    <row r="265" spans="1:6" x14ac:dyDescent="0.2">
      <c r="A265" s="12"/>
      <c r="B265" s="20"/>
      <c r="C265" s="644"/>
      <c r="F265" s="640"/>
    </row>
    <row r="266" spans="1:6" x14ac:dyDescent="0.2">
      <c r="A266" s="12"/>
      <c r="B266" s="21"/>
      <c r="C266" s="641"/>
      <c r="F266" s="640"/>
    </row>
    <row r="267" spans="1:6" x14ac:dyDescent="0.2">
      <c r="A267" s="12"/>
      <c r="B267" s="21"/>
      <c r="C267" s="641"/>
      <c r="F267" s="640"/>
    </row>
    <row r="268" spans="1:6" x14ac:dyDescent="0.2">
      <c r="A268" s="12"/>
      <c r="B268" s="21"/>
      <c r="C268" s="641"/>
      <c r="F268" s="640"/>
    </row>
    <row r="269" spans="1:6" x14ac:dyDescent="0.2">
      <c r="A269" s="12"/>
      <c r="B269" s="21"/>
      <c r="C269" s="641"/>
      <c r="F269" s="640"/>
    </row>
    <row r="270" spans="1:6" x14ac:dyDescent="0.2">
      <c r="A270" s="12"/>
      <c r="B270" s="21"/>
      <c r="C270" s="641"/>
      <c r="F270" s="640"/>
    </row>
    <row r="271" spans="1:6" x14ac:dyDescent="0.2">
      <c r="A271" s="12"/>
      <c r="B271" s="20"/>
      <c r="C271" s="644"/>
      <c r="F271" s="640"/>
    </row>
    <row r="272" spans="1:6" x14ac:dyDescent="0.2">
      <c r="A272" s="12"/>
      <c r="B272" s="21"/>
      <c r="C272" s="641"/>
      <c r="F272" s="640"/>
    </row>
    <row r="273" spans="1:6" x14ac:dyDescent="0.2">
      <c r="A273" s="12"/>
      <c r="B273" s="21"/>
      <c r="C273" s="641"/>
      <c r="F273" s="640"/>
    </row>
    <row r="274" spans="1:6" x14ac:dyDescent="0.2">
      <c r="A274" s="12"/>
      <c r="B274" s="21"/>
      <c r="C274" s="641"/>
      <c r="F274" s="640"/>
    </row>
    <row r="275" spans="1:6" x14ac:dyDescent="0.2">
      <c r="A275" s="12"/>
      <c r="B275" s="18"/>
      <c r="C275" s="641"/>
      <c r="F275" s="640"/>
    </row>
    <row r="276" spans="1:6" x14ac:dyDescent="0.2">
      <c r="A276" s="12"/>
      <c r="B276" s="18"/>
      <c r="C276" s="641"/>
      <c r="F276" s="640"/>
    </row>
    <row r="277" spans="1:6" x14ac:dyDescent="0.2">
      <c r="A277" s="12"/>
      <c r="B277" s="18"/>
      <c r="C277" s="641"/>
      <c r="F277" s="640"/>
    </row>
    <row r="278" spans="1:6" x14ac:dyDescent="0.2">
      <c r="A278" s="12"/>
      <c r="B278" s="18"/>
      <c r="C278" s="641"/>
      <c r="F278" s="640"/>
    </row>
    <row r="279" spans="1:6" x14ac:dyDescent="0.2">
      <c r="A279" s="12"/>
      <c r="B279" s="18"/>
      <c r="C279" s="641"/>
      <c r="F279" s="640"/>
    </row>
    <row r="280" spans="1:6" x14ac:dyDescent="0.2">
      <c r="A280" s="12"/>
      <c r="B280" s="21"/>
      <c r="C280" s="641"/>
      <c r="F280" s="640"/>
    </row>
    <row r="281" spans="1:6" x14ac:dyDescent="0.2">
      <c r="A281" s="12"/>
      <c r="B281" s="21"/>
      <c r="C281" s="641"/>
      <c r="F281" s="640"/>
    </row>
    <row r="282" spans="1:6" x14ac:dyDescent="0.2">
      <c r="A282" s="12"/>
      <c r="B282" s="21"/>
      <c r="C282" s="641"/>
      <c r="F282" s="640"/>
    </row>
    <row r="283" spans="1:6" x14ac:dyDescent="0.2">
      <c r="A283" s="12"/>
      <c r="B283" s="19"/>
      <c r="C283" s="641"/>
      <c r="F283" s="640"/>
    </row>
    <row r="284" spans="1:6" x14ac:dyDescent="0.2">
      <c r="A284" s="12"/>
      <c r="B284" s="18"/>
      <c r="C284" s="644"/>
      <c r="F284" s="640"/>
    </row>
    <row r="285" spans="1:6" ht="65.25" customHeight="1" x14ac:dyDescent="0.2">
      <c r="A285" s="12"/>
      <c r="B285" s="21"/>
      <c r="C285" s="641"/>
      <c r="F285" s="640"/>
    </row>
    <row r="286" spans="1:6" ht="39.75" customHeight="1" x14ac:dyDescent="0.2">
      <c r="A286" s="12"/>
      <c r="B286" s="21"/>
      <c r="C286" s="641"/>
      <c r="F286" s="640"/>
    </row>
    <row r="287" spans="1:6" x14ac:dyDescent="0.2">
      <c r="A287" s="12"/>
      <c r="B287" s="21"/>
      <c r="C287" s="641"/>
      <c r="F287" s="640"/>
    </row>
    <row r="288" spans="1:6" x14ac:dyDescent="0.2">
      <c r="A288" s="12"/>
      <c r="B288" s="21"/>
      <c r="C288" s="641"/>
      <c r="F288" s="640"/>
    </row>
    <row r="289" spans="1:6" x14ac:dyDescent="0.2">
      <c r="A289" s="12"/>
      <c r="B289" s="21"/>
      <c r="C289" s="641"/>
      <c r="F289" s="640"/>
    </row>
    <row r="290" spans="1:6" x14ac:dyDescent="0.2">
      <c r="A290" s="12"/>
      <c r="B290" s="21"/>
      <c r="C290" s="641"/>
      <c r="F290" s="640"/>
    </row>
    <row r="291" spans="1:6" x14ac:dyDescent="0.2">
      <c r="A291" s="12"/>
      <c r="B291" s="21"/>
      <c r="C291" s="641"/>
      <c r="F291" s="640"/>
    </row>
    <row r="292" spans="1:6" x14ac:dyDescent="0.2">
      <c r="A292" s="12"/>
      <c r="B292" s="21"/>
      <c r="C292" s="641"/>
      <c r="F292" s="640"/>
    </row>
    <row r="293" spans="1:6" x14ac:dyDescent="0.2">
      <c r="A293" s="12"/>
      <c r="B293" s="21"/>
      <c r="C293" s="641"/>
      <c r="F293" s="640"/>
    </row>
    <row r="294" spans="1:6" x14ac:dyDescent="0.2">
      <c r="A294" s="12"/>
      <c r="B294" s="21"/>
      <c r="C294" s="641"/>
      <c r="F294" s="640"/>
    </row>
    <row r="295" spans="1:6" x14ac:dyDescent="0.2">
      <c r="A295" s="12"/>
      <c r="B295" s="21"/>
      <c r="C295" s="641"/>
      <c r="F295" s="640"/>
    </row>
    <row r="296" spans="1:6" x14ac:dyDescent="0.2">
      <c r="A296" s="12"/>
      <c r="B296" s="21"/>
      <c r="C296" s="641"/>
      <c r="F296" s="640"/>
    </row>
    <row r="297" spans="1:6" x14ac:dyDescent="0.2">
      <c r="A297" s="12"/>
      <c r="B297" s="21"/>
      <c r="C297" s="641"/>
      <c r="F297" s="640"/>
    </row>
    <row r="298" spans="1:6" x14ac:dyDescent="0.2">
      <c r="A298" s="12"/>
      <c r="B298" s="22"/>
      <c r="C298" s="641"/>
      <c r="F298" s="640"/>
    </row>
    <row r="299" spans="1:6" x14ac:dyDescent="0.2">
      <c r="A299" s="12"/>
      <c r="B299" s="21"/>
      <c r="C299" s="641"/>
      <c r="F299" s="640"/>
    </row>
    <row r="300" spans="1:6" x14ac:dyDescent="0.2">
      <c r="A300" s="12"/>
      <c r="B300" s="15"/>
      <c r="C300" s="641"/>
      <c r="F300" s="640"/>
    </row>
    <row r="301" spans="1:6" x14ac:dyDescent="0.2">
      <c r="A301" s="12"/>
      <c r="B301" s="15"/>
      <c r="C301" s="641"/>
      <c r="F301" s="640"/>
    </row>
    <row r="302" spans="1:6" x14ac:dyDescent="0.2">
      <c r="A302" s="12"/>
      <c r="B302" s="15"/>
      <c r="C302" s="647"/>
      <c r="F302" s="640"/>
    </row>
    <row r="303" spans="1:6" x14ac:dyDescent="0.2">
      <c r="A303" s="12"/>
      <c r="B303" s="15"/>
      <c r="C303" s="647"/>
      <c r="F303" s="640"/>
    </row>
    <row r="304" spans="1:6" x14ac:dyDescent="0.2">
      <c r="A304" s="12"/>
      <c r="B304" s="13"/>
      <c r="C304" s="647"/>
      <c r="F304" s="640"/>
    </row>
    <row r="305" spans="1:6" x14ac:dyDescent="0.2">
      <c r="A305" s="12"/>
      <c r="B305" s="21"/>
      <c r="C305" s="641"/>
      <c r="F305" s="640"/>
    </row>
    <row r="306" spans="1:6" x14ac:dyDescent="0.2">
      <c r="A306" s="12"/>
      <c r="B306" s="21"/>
      <c r="C306" s="641"/>
      <c r="F306" s="640"/>
    </row>
    <row r="307" spans="1:6" x14ac:dyDescent="0.2">
      <c r="A307" s="12"/>
      <c r="B307" s="21"/>
      <c r="C307" s="641"/>
      <c r="F307" s="640"/>
    </row>
    <row r="308" spans="1:6" x14ac:dyDescent="0.2">
      <c r="A308" s="12"/>
      <c r="B308" s="21"/>
      <c r="C308" s="641"/>
      <c r="F308" s="640"/>
    </row>
    <row r="309" spans="1:6" x14ac:dyDescent="0.2">
      <c r="A309" s="12"/>
      <c r="B309" s="23"/>
      <c r="C309" s="641"/>
      <c r="F309" s="640"/>
    </row>
    <row r="310" spans="1:6" x14ac:dyDescent="0.2">
      <c r="A310" s="12"/>
      <c r="B310" s="23"/>
      <c r="C310" s="648"/>
      <c r="F310" s="640"/>
    </row>
    <row r="311" spans="1:6" x14ac:dyDescent="0.2">
      <c r="A311" s="12"/>
      <c r="B311" s="24"/>
      <c r="C311" s="648"/>
      <c r="F311" s="640"/>
    </row>
    <row r="312" spans="1:6" x14ac:dyDescent="0.2">
      <c r="A312" s="12"/>
      <c r="B312" s="23"/>
      <c r="C312" s="648"/>
      <c r="F312" s="640"/>
    </row>
    <row r="313" spans="1:6" x14ac:dyDescent="0.2">
      <c r="A313" s="12"/>
      <c r="B313" s="23"/>
      <c r="C313" s="648"/>
      <c r="F313" s="640"/>
    </row>
    <row r="314" spans="1:6" x14ac:dyDescent="0.2">
      <c r="A314" s="12"/>
      <c r="B314" s="23"/>
      <c r="C314" s="648"/>
      <c r="F314" s="640"/>
    </row>
    <row r="315" spans="1:6" x14ac:dyDescent="0.2">
      <c r="A315" s="12"/>
      <c r="B315" s="23"/>
      <c r="C315" s="648"/>
      <c r="F315" s="640"/>
    </row>
    <row r="316" spans="1:6" x14ac:dyDescent="0.2">
      <c r="A316" s="12"/>
      <c r="B316" s="23"/>
      <c r="C316" s="648"/>
      <c r="F316" s="640"/>
    </row>
    <row r="317" spans="1:6" x14ac:dyDescent="0.2">
      <c r="A317" s="12"/>
      <c r="B317" s="23"/>
      <c r="C317" s="648"/>
      <c r="F317" s="640"/>
    </row>
    <row r="318" spans="1:6" x14ac:dyDescent="0.2">
      <c r="A318" s="12"/>
      <c r="B318" s="23"/>
      <c r="C318" s="648"/>
      <c r="F318" s="640"/>
    </row>
    <row r="319" spans="1:6" x14ac:dyDescent="0.2">
      <c r="A319" s="12"/>
      <c r="B319" s="23"/>
      <c r="C319" s="648"/>
      <c r="F319" s="640"/>
    </row>
    <row r="320" spans="1:6" x14ac:dyDescent="0.2">
      <c r="A320" s="12"/>
      <c r="B320" s="23"/>
      <c r="C320" s="648"/>
      <c r="F320" s="640"/>
    </row>
    <row r="321" spans="1:6" x14ac:dyDescent="0.2">
      <c r="A321" s="12"/>
      <c r="B321" s="23"/>
      <c r="C321" s="648"/>
      <c r="F321" s="640"/>
    </row>
    <row r="322" spans="1:6" x14ac:dyDescent="0.2">
      <c r="A322" s="12"/>
      <c r="B322" s="23"/>
      <c r="C322" s="648"/>
      <c r="F322" s="640"/>
    </row>
    <row r="323" spans="1:6" x14ac:dyDescent="0.2">
      <c r="A323" s="12"/>
      <c r="B323" s="23"/>
      <c r="C323" s="648"/>
      <c r="F323" s="640"/>
    </row>
    <row r="324" spans="1:6" x14ac:dyDescent="0.2">
      <c r="A324" s="12"/>
      <c r="B324" s="23"/>
      <c r="C324" s="648"/>
      <c r="F324" s="640"/>
    </row>
    <row r="325" spans="1:6" x14ac:dyDescent="0.2">
      <c r="A325" s="12"/>
      <c r="B325" s="23"/>
      <c r="C325" s="648"/>
      <c r="F325" s="640"/>
    </row>
    <row r="326" spans="1:6" x14ac:dyDescent="0.2">
      <c r="A326" s="12"/>
      <c r="B326" s="23"/>
      <c r="C326" s="648"/>
      <c r="F326" s="640"/>
    </row>
    <row r="327" spans="1:6" x14ac:dyDescent="0.2">
      <c r="A327" s="12"/>
      <c r="B327" s="23"/>
      <c r="C327" s="648"/>
      <c r="F327" s="640"/>
    </row>
    <row r="328" spans="1:6" x14ac:dyDescent="0.2">
      <c r="A328" s="12"/>
      <c r="B328" s="23"/>
      <c r="C328" s="648"/>
      <c r="F328" s="640"/>
    </row>
    <row r="329" spans="1:6" x14ac:dyDescent="0.2">
      <c r="A329" s="12"/>
      <c r="B329" s="23"/>
      <c r="C329" s="648"/>
      <c r="F329" s="640"/>
    </row>
    <row r="330" spans="1:6" x14ac:dyDescent="0.2">
      <c r="A330" s="12"/>
      <c r="B330" s="23"/>
      <c r="C330" s="648"/>
      <c r="F330" s="640"/>
    </row>
    <row r="331" spans="1:6" x14ac:dyDescent="0.2">
      <c r="A331" s="12"/>
      <c r="B331" s="23"/>
      <c r="C331" s="648"/>
      <c r="F331" s="640"/>
    </row>
    <row r="332" spans="1:6" x14ac:dyDescent="0.2">
      <c r="A332" s="12"/>
      <c r="B332" s="23"/>
      <c r="C332" s="648"/>
      <c r="F332" s="640"/>
    </row>
    <row r="333" spans="1:6" x14ac:dyDescent="0.2">
      <c r="A333" s="12"/>
      <c r="B333" s="23"/>
      <c r="C333" s="648"/>
      <c r="F333" s="640"/>
    </row>
    <row r="334" spans="1:6" x14ac:dyDescent="0.2">
      <c r="A334" s="12"/>
      <c r="B334" s="23"/>
      <c r="C334" s="648"/>
      <c r="F334" s="640"/>
    </row>
    <row r="335" spans="1:6" x14ac:dyDescent="0.2">
      <c r="A335" s="12"/>
      <c r="B335" s="23"/>
      <c r="C335" s="648"/>
      <c r="F335" s="640"/>
    </row>
    <row r="336" spans="1:6" x14ac:dyDescent="0.2">
      <c r="A336" s="12"/>
      <c r="B336" s="25"/>
      <c r="C336" s="649"/>
      <c r="F336" s="640"/>
    </row>
    <row r="337" spans="1:6" x14ac:dyDescent="0.2">
      <c r="A337" s="12"/>
      <c r="B337" s="23"/>
      <c r="C337" s="648"/>
      <c r="F337" s="640"/>
    </row>
    <row r="338" spans="1:6" x14ac:dyDescent="0.2">
      <c r="A338" s="12"/>
      <c r="B338" s="23"/>
      <c r="C338" s="648"/>
      <c r="F338" s="640"/>
    </row>
    <row r="339" spans="1:6" x14ac:dyDescent="0.2">
      <c r="A339" s="12"/>
      <c r="B339" s="23"/>
      <c r="C339" s="648"/>
      <c r="F339" s="640"/>
    </row>
    <row r="340" spans="1:6" x14ac:dyDescent="0.2">
      <c r="A340" s="12"/>
      <c r="B340" s="23"/>
      <c r="C340" s="648"/>
      <c r="F340" s="640"/>
    </row>
    <row r="341" spans="1:6" x14ac:dyDescent="0.2">
      <c r="A341" s="12"/>
      <c r="B341" s="23"/>
      <c r="C341" s="648"/>
      <c r="F341" s="640"/>
    </row>
    <row r="342" spans="1:6" x14ac:dyDescent="0.2">
      <c r="A342" s="12"/>
      <c r="B342" s="23"/>
      <c r="C342" s="648"/>
      <c r="F342" s="640"/>
    </row>
    <row r="343" spans="1:6" x14ac:dyDescent="0.2">
      <c r="A343" s="12"/>
      <c r="B343" s="23"/>
      <c r="C343" s="648"/>
      <c r="F343" s="640"/>
    </row>
    <row r="344" spans="1:6" x14ac:dyDescent="0.2">
      <c r="A344" s="12"/>
      <c r="B344" s="23"/>
      <c r="C344" s="648"/>
      <c r="F344" s="640"/>
    </row>
    <row r="345" spans="1:6" x14ac:dyDescent="0.2">
      <c r="A345" s="12"/>
      <c r="B345" s="23"/>
      <c r="C345" s="648"/>
      <c r="F345" s="640"/>
    </row>
    <row r="346" spans="1:6" x14ac:dyDescent="0.2">
      <c r="A346" s="12"/>
      <c r="B346" s="23"/>
      <c r="C346" s="648"/>
      <c r="F346" s="640"/>
    </row>
    <row r="347" spans="1:6" x14ac:dyDescent="0.2">
      <c r="A347" s="12"/>
      <c r="B347" s="23"/>
      <c r="C347" s="648"/>
      <c r="F347" s="640"/>
    </row>
    <row r="348" spans="1:6" x14ac:dyDescent="0.2">
      <c r="A348" s="12"/>
      <c r="B348" s="23"/>
      <c r="C348" s="648"/>
      <c r="F348" s="640"/>
    </row>
    <row r="349" spans="1:6" x14ac:dyDescent="0.2">
      <c r="A349" s="12"/>
      <c r="B349" s="23"/>
      <c r="C349" s="648"/>
      <c r="F349" s="640"/>
    </row>
    <row r="350" spans="1:6" x14ac:dyDescent="0.2">
      <c r="A350" s="12"/>
      <c r="B350" s="23"/>
      <c r="C350" s="648"/>
      <c r="F350" s="640"/>
    </row>
    <row r="351" spans="1:6" x14ac:dyDescent="0.2">
      <c r="A351" s="12"/>
      <c r="B351" s="23"/>
      <c r="C351" s="648"/>
      <c r="F351" s="640"/>
    </row>
    <row r="352" spans="1:6" x14ac:dyDescent="0.2">
      <c r="A352" s="12"/>
      <c r="B352" s="26"/>
      <c r="C352" s="641"/>
      <c r="F352" s="640"/>
    </row>
    <row r="353" spans="1:6" x14ac:dyDescent="0.2">
      <c r="A353" s="12"/>
      <c r="B353" s="15"/>
      <c r="C353" s="647"/>
      <c r="F353" s="640"/>
    </row>
    <row r="354" spans="1:6" x14ac:dyDescent="0.2">
      <c r="A354" s="12"/>
      <c r="B354" s="15"/>
      <c r="C354" s="650"/>
      <c r="F354" s="640"/>
    </row>
    <row r="355" spans="1:6" x14ac:dyDescent="0.2">
      <c r="A355" s="12"/>
      <c r="B355" s="15"/>
      <c r="C355" s="650"/>
      <c r="F355" s="640"/>
    </row>
    <row r="356" spans="1:6" x14ac:dyDescent="0.2">
      <c r="A356" s="12"/>
      <c r="B356" s="15"/>
      <c r="C356" s="650"/>
      <c r="F356" s="640"/>
    </row>
    <row r="357" spans="1:6" x14ac:dyDescent="0.2">
      <c r="A357" s="12"/>
      <c r="B357" s="15"/>
      <c r="C357" s="650"/>
      <c r="F357" s="640"/>
    </row>
    <row r="358" spans="1:6" x14ac:dyDescent="0.2">
      <c r="A358" s="12"/>
      <c r="B358" s="16"/>
      <c r="C358" s="650"/>
      <c r="F358" s="640"/>
    </row>
    <row r="359" spans="1:6" x14ac:dyDescent="0.2">
      <c r="A359" s="12"/>
      <c r="B359" s="17"/>
      <c r="C359" s="651"/>
      <c r="F359" s="640"/>
    </row>
    <row r="360" spans="1:6" x14ac:dyDescent="0.2">
      <c r="A360" s="12"/>
      <c r="B360" s="15"/>
      <c r="C360" s="650"/>
      <c r="F360" s="640"/>
    </row>
    <row r="361" spans="1:6" x14ac:dyDescent="0.2">
      <c r="A361" s="12"/>
      <c r="B361" s="15"/>
      <c r="C361" s="650"/>
      <c r="F361" s="640"/>
    </row>
    <row r="362" spans="1:6" x14ac:dyDescent="0.2">
      <c r="A362" s="12"/>
      <c r="B362" s="15"/>
      <c r="C362" s="650"/>
      <c r="F362" s="640"/>
    </row>
    <row r="363" spans="1:6" x14ac:dyDescent="0.2">
      <c r="A363" s="12"/>
      <c r="B363" s="17"/>
      <c r="C363" s="651"/>
      <c r="F363" s="640"/>
    </row>
    <row r="364" spans="1:6" x14ac:dyDescent="0.2">
      <c r="A364" s="12"/>
      <c r="B364" s="15"/>
      <c r="C364" s="650"/>
      <c r="F364" s="640"/>
    </row>
    <row r="365" spans="1:6" x14ac:dyDescent="0.2">
      <c r="A365" s="12"/>
      <c r="B365" s="15"/>
      <c r="C365" s="650"/>
      <c r="F365" s="640"/>
    </row>
    <row r="366" spans="1:6" x14ac:dyDescent="0.2">
      <c r="A366" s="12"/>
      <c r="B366" s="15"/>
      <c r="C366" s="650"/>
      <c r="F366" s="640"/>
    </row>
    <row r="367" spans="1:6" x14ac:dyDescent="0.2">
      <c r="A367" s="12"/>
      <c r="B367" s="15"/>
      <c r="C367" s="650"/>
      <c r="F367" s="640"/>
    </row>
    <row r="368" spans="1:6" x14ac:dyDescent="0.2">
      <c r="A368" s="12"/>
      <c r="B368" s="15"/>
      <c r="C368" s="650"/>
      <c r="F368" s="640"/>
    </row>
    <row r="369" spans="1:6" x14ac:dyDescent="0.2">
      <c r="A369" s="12"/>
      <c r="B369" s="15"/>
      <c r="C369" s="650"/>
      <c r="F369" s="640"/>
    </row>
    <row r="370" spans="1:6" x14ac:dyDescent="0.2">
      <c r="A370" s="12"/>
      <c r="B370" s="15"/>
      <c r="C370" s="650"/>
      <c r="F370" s="640"/>
    </row>
    <row r="371" spans="1:6" x14ac:dyDescent="0.2">
      <c r="A371" s="12"/>
      <c r="B371" s="15"/>
      <c r="C371" s="650"/>
      <c r="F371" s="640"/>
    </row>
    <row r="372" spans="1:6" x14ac:dyDescent="0.2">
      <c r="A372" s="12"/>
      <c r="B372" s="15"/>
      <c r="C372" s="650"/>
      <c r="F372" s="640"/>
    </row>
    <row r="373" spans="1:6" x14ac:dyDescent="0.2">
      <c r="A373" s="12"/>
      <c r="B373" s="15"/>
      <c r="C373" s="650"/>
      <c r="F373" s="640"/>
    </row>
    <row r="374" spans="1:6" x14ac:dyDescent="0.2">
      <c r="A374" s="12"/>
      <c r="B374" s="15"/>
      <c r="C374" s="650"/>
      <c r="F374" s="640"/>
    </row>
    <row r="375" spans="1:6" x14ac:dyDescent="0.2">
      <c r="A375" s="12"/>
      <c r="B375" s="15"/>
      <c r="C375" s="650"/>
      <c r="F375" s="640"/>
    </row>
    <row r="376" spans="1:6" x14ac:dyDescent="0.2">
      <c r="A376" s="12"/>
      <c r="B376" s="15"/>
      <c r="C376" s="650"/>
      <c r="F376" s="640"/>
    </row>
    <row r="377" spans="1:6" x14ac:dyDescent="0.2">
      <c r="A377" s="12"/>
      <c r="B377" s="15"/>
      <c r="C377" s="650"/>
      <c r="F377" s="640"/>
    </row>
    <row r="378" spans="1:6" x14ac:dyDescent="0.2">
      <c r="A378" s="12"/>
      <c r="B378" s="17"/>
      <c r="C378" s="651"/>
      <c r="F378" s="640"/>
    </row>
    <row r="379" spans="1:6" x14ac:dyDescent="0.2">
      <c r="A379" s="12"/>
      <c r="B379" s="15"/>
      <c r="C379" s="650"/>
      <c r="F379" s="640"/>
    </row>
    <row r="380" spans="1:6" x14ac:dyDescent="0.2">
      <c r="A380" s="12"/>
      <c r="B380" s="17"/>
      <c r="C380" s="649"/>
      <c r="F380" s="640"/>
    </row>
    <row r="381" spans="1:6" x14ac:dyDescent="0.2">
      <c r="A381" s="12"/>
      <c r="B381" s="15"/>
      <c r="C381" s="650"/>
      <c r="F381" s="640"/>
    </row>
    <row r="382" spans="1:6" x14ac:dyDescent="0.2">
      <c r="A382" s="12"/>
      <c r="B382" s="15"/>
      <c r="C382" s="650"/>
      <c r="F382" s="640"/>
    </row>
    <row r="383" spans="1:6" x14ac:dyDescent="0.2">
      <c r="A383" s="12"/>
      <c r="B383" s="15"/>
      <c r="C383" s="650"/>
      <c r="F383" s="640"/>
    </row>
    <row r="384" spans="1:6" x14ac:dyDescent="0.2">
      <c r="A384" s="12"/>
      <c r="B384" s="17"/>
      <c r="C384" s="649"/>
      <c r="F384" s="640"/>
    </row>
    <row r="385" spans="1:6" x14ac:dyDescent="0.2">
      <c r="A385" s="12"/>
      <c r="B385" s="15"/>
      <c r="C385" s="650"/>
      <c r="F385" s="640"/>
    </row>
    <row r="386" spans="1:6" x14ac:dyDescent="0.2">
      <c r="A386" s="12"/>
      <c r="B386" s="17"/>
      <c r="C386" s="651"/>
      <c r="F386" s="640"/>
    </row>
    <row r="387" spans="1:6" x14ac:dyDescent="0.2">
      <c r="A387" s="12"/>
      <c r="B387" s="15"/>
      <c r="C387" s="650"/>
      <c r="F387" s="640"/>
    </row>
    <row r="388" spans="1:6" x14ac:dyDescent="0.2">
      <c r="A388" s="12"/>
      <c r="B388" s="15"/>
      <c r="C388" s="650"/>
      <c r="F388" s="640"/>
    </row>
    <row r="389" spans="1:6" x14ac:dyDescent="0.2">
      <c r="A389" s="12"/>
      <c r="B389" s="15"/>
      <c r="C389" s="650"/>
      <c r="F389" s="640"/>
    </row>
    <row r="390" spans="1:6" x14ac:dyDescent="0.2">
      <c r="A390" s="12"/>
      <c r="B390" s="17"/>
      <c r="C390" s="651"/>
      <c r="F390" s="640"/>
    </row>
    <row r="391" spans="1:6" x14ac:dyDescent="0.2">
      <c r="A391" s="12"/>
      <c r="B391" s="15"/>
      <c r="C391" s="650"/>
      <c r="F391" s="640"/>
    </row>
    <row r="392" spans="1:6" x14ac:dyDescent="0.2">
      <c r="A392" s="12"/>
      <c r="B392" s="15"/>
      <c r="C392" s="650"/>
    </row>
    <row r="393" spans="1:6" ht="14.25" x14ac:dyDescent="0.2">
      <c r="A393" s="12"/>
      <c r="B393" s="27"/>
      <c r="C393" s="650"/>
    </row>
    <row r="394" spans="1:6" x14ac:dyDescent="0.2">
      <c r="A394" s="12"/>
      <c r="B394" s="16"/>
      <c r="C394" s="650"/>
    </row>
    <row r="395" spans="1:6" x14ac:dyDescent="0.2">
      <c r="A395" s="12"/>
      <c r="B395" s="17"/>
      <c r="C395" s="651"/>
      <c r="E395" s="640"/>
    </row>
    <row r="396" spans="1:6" x14ac:dyDescent="0.2">
      <c r="A396" s="12"/>
      <c r="B396" s="16"/>
      <c r="C396" s="651"/>
      <c r="E396" s="640"/>
    </row>
    <row r="397" spans="1:6" x14ac:dyDescent="0.2">
      <c r="A397" s="12"/>
      <c r="B397" s="15"/>
      <c r="C397" s="650"/>
      <c r="E397" s="640"/>
    </row>
    <row r="398" spans="1:6" x14ac:dyDescent="0.2">
      <c r="A398" s="12"/>
      <c r="B398" s="15"/>
      <c r="C398" s="650"/>
      <c r="E398" s="640"/>
    </row>
    <row r="399" spans="1:6" x14ac:dyDescent="0.2">
      <c r="A399" s="12"/>
      <c r="B399" s="15"/>
      <c r="C399" s="650"/>
      <c r="E399" s="640"/>
    </row>
    <row r="400" spans="1:6" x14ac:dyDescent="0.2">
      <c r="A400" s="12"/>
      <c r="B400" s="15"/>
      <c r="C400" s="650"/>
      <c r="E400" s="640"/>
    </row>
    <row r="401" spans="1:5" x14ac:dyDescent="0.2">
      <c r="A401" s="12"/>
      <c r="B401" s="15"/>
      <c r="C401" s="650"/>
      <c r="E401" s="640"/>
    </row>
    <row r="402" spans="1:5" x14ac:dyDescent="0.2">
      <c r="A402" s="12"/>
      <c r="B402" s="15"/>
      <c r="C402" s="650"/>
      <c r="E402" s="640"/>
    </row>
    <row r="403" spans="1:5" x14ac:dyDescent="0.2">
      <c r="A403" s="12"/>
      <c r="B403" s="15"/>
      <c r="C403" s="650"/>
      <c r="E403" s="640"/>
    </row>
    <row r="404" spans="1:5" x14ac:dyDescent="0.2">
      <c r="A404" s="12"/>
      <c r="B404" s="15"/>
      <c r="C404" s="650"/>
      <c r="E404" s="640"/>
    </row>
    <row r="405" spans="1:5" x14ac:dyDescent="0.2">
      <c r="A405" s="12"/>
      <c r="B405" s="15"/>
      <c r="C405" s="650"/>
      <c r="E405" s="640"/>
    </row>
    <row r="406" spans="1:5" x14ac:dyDescent="0.2">
      <c r="A406" s="12"/>
      <c r="B406" s="15"/>
      <c r="C406" s="650"/>
      <c r="E406" s="640"/>
    </row>
    <row r="407" spans="1:5" x14ac:dyDescent="0.2">
      <c r="A407" s="12"/>
      <c r="B407" s="15"/>
      <c r="C407" s="650"/>
      <c r="E407" s="640"/>
    </row>
    <row r="408" spans="1:5" x14ac:dyDescent="0.2">
      <c r="A408" s="12"/>
      <c r="B408" s="15"/>
      <c r="C408" s="650"/>
      <c r="E408" s="640"/>
    </row>
    <row r="409" spans="1:5" x14ac:dyDescent="0.2">
      <c r="A409" s="12"/>
      <c r="B409" s="15"/>
      <c r="C409" s="650"/>
      <c r="E409" s="640"/>
    </row>
    <row r="410" spans="1:5" x14ac:dyDescent="0.2">
      <c r="A410" s="12"/>
      <c r="B410" s="15"/>
      <c r="C410" s="650"/>
      <c r="E410" s="640"/>
    </row>
    <row r="411" spans="1:5" x14ac:dyDescent="0.2">
      <c r="A411" s="12"/>
      <c r="B411" s="15"/>
      <c r="C411" s="650"/>
      <c r="E411" s="640"/>
    </row>
    <row r="412" spans="1:5" x14ac:dyDescent="0.2">
      <c r="A412" s="12"/>
      <c r="B412" s="15"/>
      <c r="C412" s="650"/>
      <c r="E412" s="640"/>
    </row>
    <row r="413" spans="1:5" x14ac:dyDescent="0.2">
      <c r="A413" s="12"/>
      <c r="B413" s="16"/>
      <c r="C413" s="650"/>
      <c r="E413" s="640"/>
    </row>
    <row r="414" spans="1:5" x14ac:dyDescent="0.2">
      <c r="A414" s="12"/>
      <c r="B414" s="15"/>
      <c r="C414" s="650"/>
      <c r="E414" s="640"/>
    </row>
    <row r="415" spans="1:5" x14ac:dyDescent="0.2">
      <c r="A415" s="12"/>
      <c r="B415" s="15"/>
      <c r="C415" s="650"/>
      <c r="E415" s="640"/>
    </row>
    <row r="416" spans="1:5" x14ac:dyDescent="0.2">
      <c r="A416" s="12"/>
      <c r="B416" s="15"/>
      <c r="C416" s="650"/>
      <c r="E416" s="640"/>
    </row>
    <row r="417" spans="1:5" x14ac:dyDescent="0.2">
      <c r="A417" s="12"/>
      <c r="B417" s="15"/>
      <c r="C417" s="650"/>
      <c r="E417" s="640"/>
    </row>
    <row r="418" spans="1:5" x14ac:dyDescent="0.2">
      <c r="A418" s="12"/>
      <c r="B418" s="15"/>
      <c r="C418" s="650"/>
      <c r="E418" s="640"/>
    </row>
    <row r="419" spans="1:5" x14ac:dyDescent="0.2">
      <c r="A419" s="12"/>
      <c r="B419" s="15"/>
      <c r="C419" s="650"/>
      <c r="E419" s="640"/>
    </row>
    <row r="420" spans="1:5" x14ac:dyDescent="0.2">
      <c r="A420" s="12"/>
      <c r="B420" s="15"/>
      <c r="C420" s="650"/>
      <c r="E420" s="640"/>
    </row>
    <row r="421" spans="1:5" x14ac:dyDescent="0.2">
      <c r="A421" s="12"/>
      <c r="B421" s="15"/>
      <c r="C421" s="650"/>
      <c r="E421" s="640"/>
    </row>
    <row r="422" spans="1:5" x14ac:dyDescent="0.2">
      <c r="A422" s="12"/>
      <c r="B422" s="15"/>
      <c r="C422" s="650"/>
      <c r="E422" s="640"/>
    </row>
    <row r="423" spans="1:5" x14ac:dyDescent="0.2">
      <c r="A423" s="12"/>
      <c r="B423" s="15"/>
      <c r="C423" s="650"/>
      <c r="E423" s="640"/>
    </row>
    <row r="424" spans="1:5" x14ac:dyDescent="0.2">
      <c r="A424" s="12"/>
      <c r="B424" s="15"/>
      <c r="C424" s="650"/>
      <c r="E424" s="640"/>
    </row>
    <row r="425" spans="1:5" x14ac:dyDescent="0.2">
      <c r="A425" s="12"/>
      <c r="B425" s="15"/>
      <c r="C425" s="650"/>
      <c r="E425" s="640"/>
    </row>
    <row r="426" spans="1:5" x14ac:dyDescent="0.2">
      <c r="A426" s="12"/>
      <c r="B426" s="15"/>
      <c r="C426" s="650"/>
      <c r="E426" s="640"/>
    </row>
    <row r="427" spans="1:5" x14ac:dyDescent="0.2">
      <c r="A427" s="12"/>
      <c r="B427" s="15"/>
      <c r="C427" s="650"/>
      <c r="E427" s="640"/>
    </row>
    <row r="428" spans="1:5" x14ac:dyDescent="0.2">
      <c r="A428" s="12"/>
      <c r="B428" s="15"/>
      <c r="C428" s="650"/>
      <c r="E428" s="640"/>
    </row>
    <row r="429" spans="1:5" x14ac:dyDescent="0.2">
      <c r="A429" s="12"/>
      <c r="B429" s="15"/>
      <c r="C429" s="650"/>
      <c r="E429" s="640"/>
    </row>
    <row r="430" spans="1:5" x14ac:dyDescent="0.2">
      <c r="A430" s="12"/>
      <c r="B430" s="15"/>
      <c r="C430" s="650"/>
      <c r="E430" s="640"/>
    </row>
    <row r="431" spans="1:5" x14ac:dyDescent="0.2">
      <c r="A431" s="12"/>
      <c r="B431" s="15"/>
      <c r="C431" s="650"/>
      <c r="E431" s="640"/>
    </row>
    <row r="432" spans="1:5" x14ac:dyDescent="0.2">
      <c r="A432" s="12"/>
      <c r="B432" s="15"/>
      <c r="C432" s="650"/>
      <c r="E432" s="640"/>
    </row>
    <row r="433" spans="1:5" x14ac:dyDescent="0.2">
      <c r="A433" s="12"/>
      <c r="B433" s="15"/>
      <c r="C433" s="650"/>
      <c r="E433" s="640"/>
    </row>
    <row r="434" spans="1:5" x14ac:dyDescent="0.2">
      <c r="A434" s="12"/>
      <c r="B434" s="15"/>
      <c r="C434" s="650"/>
      <c r="E434" s="640"/>
    </row>
    <row r="435" spans="1:5" x14ac:dyDescent="0.2">
      <c r="A435" s="12"/>
      <c r="B435" s="15"/>
      <c r="C435" s="650"/>
      <c r="E435" s="640"/>
    </row>
    <row r="436" spans="1:5" x14ac:dyDescent="0.2">
      <c r="A436" s="12"/>
      <c r="B436" s="15"/>
      <c r="C436" s="650"/>
      <c r="E436" s="640"/>
    </row>
    <row r="437" spans="1:5" x14ac:dyDescent="0.2">
      <c r="A437" s="12"/>
      <c r="B437" s="15"/>
      <c r="C437" s="650"/>
      <c r="E437" s="640"/>
    </row>
    <row r="438" spans="1:5" x14ac:dyDescent="0.2">
      <c r="A438" s="12"/>
      <c r="B438" s="15"/>
      <c r="C438" s="650"/>
      <c r="E438" s="640"/>
    </row>
    <row r="439" spans="1:5" x14ac:dyDescent="0.2">
      <c r="A439" s="12"/>
      <c r="B439" s="15"/>
      <c r="C439" s="650"/>
      <c r="E439" s="640"/>
    </row>
    <row r="440" spans="1:5" x14ac:dyDescent="0.2">
      <c r="A440" s="12"/>
      <c r="B440" s="28"/>
      <c r="C440" s="650"/>
      <c r="E440" s="640"/>
    </row>
    <row r="441" spans="1:5" x14ac:dyDescent="0.2">
      <c r="A441" s="12"/>
      <c r="B441" s="15"/>
      <c r="C441" s="650"/>
      <c r="E441" s="640"/>
    </row>
    <row r="442" spans="1:5" x14ac:dyDescent="0.2">
      <c r="A442" s="12"/>
      <c r="B442" s="15"/>
      <c r="C442" s="650"/>
      <c r="E442" s="640"/>
    </row>
    <row r="443" spans="1:5" x14ac:dyDescent="0.2">
      <c r="A443" s="12"/>
      <c r="B443" s="15"/>
      <c r="C443" s="650"/>
      <c r="E443" s="640"/>
    </row>
    <row r="444" spans="1:5" x14ac:dyDescent="0.2">
      <c r="A444" s="12"/>
      <c r="B444" s="15"/>
      <c r="C444" s="650"/>
      <c r="E444" s="640"/>
    </row>
    <row r="445" spans="1:5" x14ac:dyDescent="0.2">
      <c r="A445" s="12"/>
      <c r="B445" s="15"/>
      <c r="C445" s="650"/>
      <c r="E445" s="640"/>
    </row>
    <row r="446" spans="1:5" x14ac:dyDescent="0.2">
      <c r="A446" s="12"/>
      <c r="B446" s="15"/>
      <c r="C446" s="650"/>
      <c r="E446" s="640"/>
    </row>
    <row r="447" spans="1:5" x14ac:dyDescent="0.2">
      <c r="A447" s="12"/>
      <c r="B447" s="15"/>
      <c r="C447" s="650"/>
      <c r="E447" s="640"/>
    </row>
    <row r="448" spans="1:5" x14ac:dyDescent="0.2">
      <c r="A448" s="12"/>
      <c r="B448" s="15"/>
      <c r="C448" s="650"/>
      <c r="E448" s="640"/>
    </row>
    <row r="449" spans="1:5" x14ac:dyDescent="0.2">
      <c r="A449" s="12"/>
      <c r="B449" s="15"/>
      <c r="C449" s="650"/>
      <c r="E449" s="640"/>
    </row>
    <row r="450" spans="1:5" x14ac:dyDescent="0.2">
      <c r="A450" s="12"/>
      <c r="B450" s="15"/>
      <c r="C450" s="650"/>
      <c r="E450" s="640"/>
    </row>
    <row r="451" spans="1:5" x14ac:dyDescent="0.2">
      <c r="A451" s="12"/>
      <c r="B451" s="15"/>
      <c r="C451" s="650"/>
      <c r="E451" s="640"/>
    </row>
    <row r="452" spans="1:5" x14ac:dyDescent="0.2">
      <c r="A452" s="12"/>
      <c r="B452" s="15"/>
      <c r="C452" s="650"/>
      <c r="E452" s="640"/>
    </row>
    <row r="453" spans="1:5" x14ac:dyDescent="0.2">
      <c r="A453" s="12"/>
      <c r="B453" s="15"/>
      <c r="C453" s="650"/>
      <c r="E453" s="640"/>
    </row>
    <row r="454" spans="1:5" x14ac:dyDescent="0.2">
      <c r="A454" s="12"/>
      <c r="B454" s="15"/>
      <c r="C454" s="650"/>
      <c r="E454" s="640"/>
    </row>
    <row r="455" spans="1:5" x14ac:dyDescent="0.2">
      <c r="A455" s="12"/>
      <c r="B455" s="15"/>
      <c r="C455" s="650"/>
      <c r="E455" s="640"/>
    </row>
    <row r="456" spans="1:5" x14ac:dyDescent="0.2">
      <c r="A456" s="12"/>
      <c r="B456" s="15"/>
      <c r="C456" s="650"/>
      <c r="E456" s="640"/>
    </row>
    <row r="457" spans="1:5" x14ac:dyDescent="0.2">
      <c r="A457" s="12"/>
      <c r="B457" s="15"/>
      <c r="C457" s="650"/>
      <c r="E457" s="640"/>
    </row>
    <row r="458" spans="1:5" x14ac:dyDescent="0.2">
      <c r="A458" s="12"/>
      <c r="B458" s="15"/>
      <c r="C458" s="650"/>
      <c r="E458" s="640"/>
    </row>
    <row r="459" spans="1:5" x14ac:dyDescent="0.2">
      <c r="A459" s="12"/>
      <c r="B459" s="15"/>
      <c r="C459" s="650"/>
      <c r="E459" s="640"/>
    </row>
    <row r="460" spans="1:5" x14ac:dyDescent="0.2">
      <c r="A460" s="12"/>
      <c r="B460" s="15"/>
      <c r="C460" s="650"/>
      <c r="E460" s="640"/>
    </row>
    <row r="461" spans="1:5" x14ac:dyDescent="0.2">
      <c r="A461" s="12"/>
      <c r="B461" s="15"/>
      <c r="C461" s="650"/>
      <c r="E461" s="640"/>
    </row>
    <row r="462" spans="1:5" x14ac:dyDescent="0.2">
      <c r="A462" s="12"/>
      <c r="B462" s="15"/>
      <c r="C462" s="650"/>
      <c r="E462" s="640"/>
    </row>
    <row r="463" spans="1:5" x14ac:dyDescent="0.2">
      <c r="A463" s="12"/>
      <c r="B463" s="15"/>
      <c r="C463" s="650"/>
      <c r="E463" s="640"/>
    </row>
    <row r="464" spans="1:5" x14ac:dyDescent="0.2">
      <c r="A464" s="12"/>
      <c r="B464" s="15"/>
      <c r="C464" s="650"/>
      <c r="E464" s="640"/>
    </row>
    <row r="465" spans="1:5" x14ac:dyDescent="0.2">
      <c r="A465" s="12"/>
      <c r="B465" s="15"/>
      <c r="C465" s="650"/>
      <c r="E465" s="640"/>
    </row>
    <row r="466" spans="1:5" x14ac:dyDescent="0.2">
      <c r="A466" s="12"/>
      <c r="B466" s="15"/>
      <c r="C466" s="650"/>
      <c r="E466" s="640"/>
    </row>
    <row r="467" spans="1:5" x14ac:dyDescent="0.2">
      <c r="A467" s="12"/>
      <c r="B467" s="29"/>
      <c r="C467" s="649"/>
      <c r="E467" s="640"/>
    </row>
    <row r="468" spans="1:5" x14ac:dyDescent="0.2">
      <c r="A468" s="12"/>
      <c r="B468" s="16"/>
      <c r="C468" s="650"/>
      <c r="E468" s="640"/>
    </row>
    <row r="469" spans="1:5" x14ac:dyDescent="0.2">
      <c r="A469" s="12"/>
      <c r="B469" s="15"/>
      <c r="C469" s="650"/>
      <c r="E469" s="640"/>
    </row>
    <row r="470" spans="1:5" x14ac:dyDescent="0.2">
      <c r="A470" s="12"/>
      <c r="B470" s="15"/>
      <c r="C470" s="650"/>
      <c r="E470" s="640"/>
    </row>
    <row r="471" spans="1:5" x14ac:dyDescent="0.2">
      <c r="A471" s="12"/>
      <c r="B471" s="15"/>
      <c r="C471" s="650"/>
      <c r="E471" s="640"/>
    </row>
    <row r="472" spans="1:5" x14ac:dyDescent="0.2">
      <c r="A472" s="12"/>
      <c r="B472" s="15"/>
      <c r="C472" s="650"/>
      <c r="E472" s="640"/>
    </row>
    <row r="473" spans="1:5" x14ac:dyDescent="0.2">
      <c r="A473" s="12"/>
      <c r="B473" s="15"/>
      <c r="C473" s="650"/>
      <c r="E473" s="640"/>
    </row>
    <row r="474" spans="1:5" x14ac:dyDescent="0.2">
      <c r="A474" s="12"/>
      <c r="B474" s="15"/>
      <c r="C474" s="650"/>
      <c r="E474" s="640"/>
    </row>
    <row r="475" spans="1:5" x14ac:dyDescent="0.2">
      <c r="A475" s="12"/>
      <c r="B475" s="15"/>
      <c r="C475" s="650"/>
      <c r="E475" s="640"/>
    </row>
    <row r="476" spans="1:5" x14ac:dyDescent="0.2">
      <c r="A476" s="12"/>
      <c r="B476" s="15"/>
      <c r="C476" s="650"/>
      <c r="E476" s="640"/>
    </row>
    <row r="477" spans="1:5" x14ac:dyDescent="0.2">
      <c r="A477" s="12"/>
      <c r="B477" s="15"/>
      <c r="C477" s="650"/>
      <c r="E477" s="640"/>
    </row>
    <row r="478" spans="1:5" x14ac:dyDescent="0.2">
      <c r="A478" s="12"/>
      <c r="B478" s="15"/>
      <c r="C478" s="650"/>
      <c r="E478" s="640"/>
    </row>
    <row r="479" spans="1:5" x14ac:dyDescent="0.2">
      <c r="A479" s="12"/>
      <c r="B479" s="15"/>
      <c r="C479" s="650"/>
      <c r="E479" s="640"/>
    </row>
    <row r="480" spans="1:5" x14ac:dyDescent="0.2">
      <c r="A480" s="12"/>
      <c r="B480" s="15"/>
      <c r="C480" s="650"/>
      <c r="E480" s="640"/>
    </row>
    <row r="481" spans="1:5" x14ac:dyDescent="0.2">
      <c r="A481" s="12"/>
      <c r="B481" s="15"/>
      <c r="C481" s="650"/>
      <c r="E481" s="640"/>
    </row>
    <row r="482" spans="1:5" x14ac:dyDescent="0.2">
      <c r="A482" s="12"/>
      <c r="B482" s="15"/>
      <c r="C482" s="650"/>
      <c r="E482" s="640"/>
    </row>
    <row r="483" spans="1:5" x14ac:dyDescent="0.2">
      <c r="A483" s="12"/>
      <c r="B483" s="15"/>
      <c r="C483" s="650"/>
      <c r="E483" s="640"/>
    </row>
    <row r="484" spans="1:5" x14ac:dyDescent="0.2">
      <c r="A484" s="12"/>
      <c r="B484" s="16"/>
      <c r="C484" s="650"/>
      <c r="E484" s="640"/>
    </row>
    <row r="485" spans="1:5" x14ac:dyDescent="0.2">
      <c r="A485" s="12"/>
      <c r="B485" s="15"/>
      <c r="C485" s="650"/>
      <c r="E485" s="640"/>
    </row>
    <row r="486" spans="1:5" x14ac:dyDescent="0.2">
      <c r="A486" s="12"/>
      <c r="B486" s="15"/>
      <c r="C486" s="650"/>
      <c r="E486" s="640"/>
    </row>
    <row r="487" spans="1:5" x14ac:dyDescent="0.2">
      <c r="A487" s="12"/>
      <c r="B487" s="15"/>
      <c r="C487" s="650"/>
      <c r="E487" s="640"/>
    </row>
    <row r="488" spans="1:5" x14ac:dyDescent="0.2">
      <c r="A488" s="12"/>
      <c r="B488" s="15"/>
      <c r="C488" s="650"/>
      <c r="E488" s="640"/>
    </row>
    <row r="489" spans="1:5" x14ac:dyDescent="0.2">
      <c r="A489" s="12"/>
      <c r="B489" s="16"/>
      <c r="C489" s="650"/>
      <c r="E489" s="640"/>
    </row>
    <row r="490" spans="1:5" x14ac:dyDescent="0.2">
      <c r="A490" s="12"/>
      <c r="B490" s="15"/>
      <c r="C490" s="650"/>
      <c r="E490" s="640"/>
    </row>
    <row r="491" spans="1:5" x14ac:dyDescent="0.2">
      <c r="A491" s="12"/>
      <c r="B491" s="15"/>
      <c r="C491" s="650"/>
      <c r="E491" s="640"/>
    </row>
    <row r="492" spans="1:5" x14ac:dyDescent="0.2">
      <c r="A492" s="12"/>
      <c r="B492" s="15"/>
      <c r="C492" s="650"/>
      <c r="E492" s="640"/>
    </row>
    <row r="493" spans="1:5" x14ac:dyDescent="0.2">
      <c r="A493" s="12"/>
      <c r="B493" s="15"/>
      <c r="C493" s="650"/>
      <c r="E493" s="640"/>
    </row>
    <row r="494" spans="1:5" x14ac:dyDescent="0.2">
      <c r="A494" s="12"/>
      <c r="B494" s="15"/>
      <c r="C494" s="650"/>
      <c r="E494" s="640"/>
    </row>
    <row r="495" spans="1:5" x14ac:dyDescent="0.2">
      <c r="A495" s="12"/>
      <c r="B495" s="15"/>
      <c r="C495" s="650"/>
      <c r="E495" s="640"/>
    </row>
    <row r="496" spans="1:5" x14ac:dyDescent="0.2">
      <c r="A496" s="12"/>
      <c r="B496" s="15"/>
      <c r="C496" s="650"/>
      <c r="E496" s="640"/>
    </row>
    <row r="497" spans="1:5" x14ac:dyDescent="0.2">
      <c r="A497" s="12"/>
      <c r="B497" s="15"/>
      <c r="C497" s="650"/>
      <c r="E497" s="640"/>
    </row>
    <row r="498" spans="1:5" x14ac:dyDescent="0.2">
      <c r="A498" s="12"/>
      <c r="B498" s="15"/>
      <c r="C498" s="650"/>
      <c r="E498" s="640"/>
    </row>
    <row r="499" spans="1:5" x14ac:dyDescent="0.2">
      <c r="A499" s="12"/>
      <c r="B499" s="15"/>
      <c r="C499" s="650"/>
      <c r="E499" s="640"/>
    </row>
    <row r="500" spans="1:5" x14ac:dyDescent="0.2">
      <c r="A500" s="12"/>
      <c r="B500" s="15"/>
      <c r="C500" s="650"/>
      <c r="E500" s="640"/>
    </row>
    <row r="501" spans="1:5" x14ac:dyDescent="0.2">
      <c r="A501" s="12"/>
      <c r="B501" s="15"/>
      <c r="C501" s="650"/>
      <c r="E501" s="640"/>
    </row>
    <row r="502" spans="1:5" x14ac:dyDescent="0.2">
      <c r="A502" s="12"/>
      <c r="B502" s="15"/>
      <c r="C502" s="648"/>
      <c r="E502" s="640"/>
    </row>
    <row r="503" spans="1:5" x14ac:dyDescent="0.2">
      <c r="A503" s="12"/>
      <c r="B503" s="15"/>
      <c r="C503" s="650"/>
      <c r="E503" s="640"/>
    </row>
    <row r="504" spans="1:5" x14ac:dyDescent="0.2">
      <c r="A504" s="12"/>
      <c r="B504" s="15"/>
      <c r="C504" s="650"/>
      <c r="E504" s="640"/>
    </row>
    <row r="505" spans="1:5" x14ac:dyDescent="0.2">
      <c r="A505" s="12"/>
      <c r="B505" s="15"/>
      <c r="C505" s="650"/>
      <c r="E505" s="640"/>
    </row>
    <row r="506" spans="1:5" x14ac:dyDescent="0.2">
      <c r="A506" s="12"/>
      <c r="B506" s="15"/>
      <c r="C506" s="650"/>
      <c r="E506" s="640"/>
    </row>
    <row r="507" spans="1:5" x14ac:dyDescent="0.2">
      <c r="A507" s="12"/>
      <c r="B507" s="15"/>
      <c r="C507" s="650"/>
      <c r="E507" s="640"/>
    </row>
    <row r="508" spans="1:5" x14ac:dyDescent="0.2">
      <c r="A508" s="12"/>
      <c r="B508" s="16"/>
      <c r="C508" s="650"/>
      <c r="E508" s="640"/>
    </row>
    <row r="509" spans="1:5" x14ac:dyDescent="0.2">
      <c r="A509" s="12"/>
      <c r="B509" s="15"/>
      <c r="C509" s="650"/>
      <c r="E509" s="640"/>
    </row>
    <row r="510" spans="1:5" x14ac:dyDescent="0.2">
      <c r="A510" s="12"/>
      <c r="B510" s="15"/>
      <c r="C510" s="650"/>
      <c r="E510" s="640"/>
    </row>
    <row r="511" spans="1:5" x14ac:dyDescent="0.2">
      <c r="A511" s="12"/>
      <c r="B511" s="15"/>
      <c r="C511" s="650"/>
      <c r="E511" s="640"/>
    </row>
    <row r="512" spans="1:5" x14ac:dyDescent="0.2">
      <c r="A512" s="12"/>
      <c r="B512" s="15"/>
      <c r="C512" s="650"/>
      <c r="E512" s="640"/>
    </row>
    <row r="513" spans="1:5" x14ac:dyDescent="0.2">
      <c r="A513" s="12"/>
      <c r="B513" s="15"/>
      <c r="C513" s="650"/>
      <c r="E513" s="640"/>
    </row>
    <row r="514" spans="1:5" x14ac:dyDescent="0.2">
      <c r="A514" s="12"/>
      <c r="B514" s="15"/>
      <c r="C514" s="650"/>
      <c r="E514" s="640"/>
    </row>
    <row r="515" spans="1:5" x14ac:dyDescent="0.2">
      <c r="A515" s="12"/>
      <c r="B515" s="15"/>
      <c r="C515" s="650"/>
      <c r="E515" s="640"/>
    </row>
    <row r="516" spans="1:5" x14ac:dyDescent="0.2">
      <c r="A516" s="12"/>
      <c r="B516" s="17"/>
      <c r="C516" s="651"/>
      <c r="E516" s="640"/>
    </row>
    <row r="517" spans="1:5" x14ac:dyDescent="0.2">
      <c r="A517" s="12"/>
      <c r="B517" s="16"/>
      <c r="C517" s="650"/>
      <c r="E517" s="640"/>
    </row>
    <row r="518" spans="1:5" x14ac:dyDescent="0.2">
      <c r="A518" s="12"/>
      <c r="B518" s="15"/>
      <c r="C518" s="650"/>
      <c r="E518" s="640"/>
    </row>
    <row r="519" spans="1:5" x14ac:dyDescent="0.2">
      <c r="A519" s="12"/>
      <c r="B519" s="15"/>
      <c r="C519" s="650"/>
      <c r="E519" s="640"/>
    </row>
    <row r="520" spans="1:5" x14ac:dyDescent="0.2">
      <c r="A520" s="12"/>
      <c r="B520" s="15"/>
      <c r="C520" s="650"/>
      <c r="E520" s="640"/>
    </row>
    <row r="521" spans="1:5" x14ac:dyDescent="0.2">
      <c r="A521" s="12"/>
      <c r="B521" s="15"/>
      <c r="C521" s="650"/>
      <c r="E521" s="640"/>
    </row>
    <row r="522" spans="1:5" x14ac:dyDescent="0.2">
      <c r="A522" s="12"/>
      <c r="B522" s="15"/>
      <c r="C522" s="650"/>
      <c r="E522" s="640"/>
    </row>
    <row r="523" spans="1:5" x14ac:dyDescent="0.2">
      <c r="A523" s="12"/>
      <c r="B523" s="15"/>
      <c r="C523" s="650"/>
      <c r="E523" s="640"/>
    </row>
    <row r="524" spans="1:5" x14ac:dyDescent="0.2">
      <c r="A524" s="12"/>
      <c r="B524" s="15"/>
      <c r="C524" s="650"/>
      <c r="E524" s="640"/>
    </row>
    <row r="525" spans="1:5" x14ac:dyDescent="0.2">
      <c r="A525" s="12"/>
      <c r="B525" s="15"/>
      <c r="C525" s="650"/>
      <c r="E525" s="640"/>
    </row>
    <row r="526" spans="1:5" x14ac:dyDescent="0.2">
      <c r="A526" s="12"/>
      <c r="B526" s="15"/>
      <c r="C526" s="650"/>
      <c r="E526" s="640"/>
    </row>
    <row r="527" spans="1:5" x14ac:dyDescent="0.2">
      <c r="A527" s="12"/>
      <c r="B527" s="15"/>
      <c r="C527" s="650"/>
      <c r="E527" s="640"/>
    </row>
    <row r="528" spans="1:5" x14ac:dyDescent="0.2">
      <c r="A528" s="12"/>
      <c r="B528" s="15"/>
      <c r="C528" s="650"/>
      <c r="E528" s="640"/>
    </row>
    <row r="529" spans="1:5" x14ac:dyDescent="0.2">
      <c r="A529" s="12"/>
      <c r="B529" s="16"/>
      <c r="C529" s="650"/>
      <c r="E529" s="640"/>
    </row>
    <row r="530" spans="1:5" x14ac:dyDescent="0.2">
      <c r="A530" s="12"/>
      <c r="B530" s="15"/>
      <c r="C530" s="650"/>
      <c r="E530" s="640"/>
    </row>
    <row r="531" spans="1:5" x14ac:dyDescent="0.2">
      <c r="A531" s="12"/>
      <c r="B531" s="15"/>
      <c r="C531" s="650"/>
      <c r="E531" s="640"/>
    </row>
    <row r="532" spans="1:5" x14ac:dyDescent="0.2">
      <c r="A532" s="12"/>
      <c r="B532" s="15"/>
      <c r="C532" s="650"/>
      <c r="E532" s="640"/>
    </row>
    <row r="533" spans="1:5" x14ac:dyDescent="0.2">
      <c r="A533" s="12"/>
      <c r="B533" s="15"/>
      <c r="C533" s="650"/>
      <c r="E533" s="640"/>
    </row>
    <row r="534" spans="1:5" x14ac:dyDescent="0.2">
      <c r="A534" s="12"/>
      <c r="B534" s="15"/>
      <c r="C534" s="650"/>
      <c r="E534" s="640"/>
    </row>
    <row r="535" spans="1:5" x14ac:dyDescent="0.2">
      <c r="A535" s="12"/>
      <c r="B535" s="15"/>
      <c r="C535" s="650"/>
      <c r="E535" s="640"/>
    </row>
    <row r="536" spans="1:5" x14ac:dyDescent="0.2">
      <c r="A536" s="12"/>
      <c r="B536" s="15"/>
      <c r="C536" s="650"/>
      <c r="E536" s="640"/>
    </row>
    <row r="537" spans="1:5" x14ac:dyDescent="0.2">
      <c r="A537" s="12"/>
      <c r="B537" s="15"/>
      <c r="C537" s="650"/>
      <c r="E537" s="640"/>
    </row>
    <row r="538" spans="1:5" x14ac:dyDescent="0.2">
      <c r="A538" s="12"/>
      <c r="B538" s="15"/>
      <c r="C538" s="650"/>
      <c r="E538" s="640"/>
    </row>
    <row r="539" spans="1:5" x14ac:dyDescent="0.2">
      <c r="A539" s="12"/>
      <c r="B539" s="15"/>
      <c r="C539" s="650"/>
      <c r="E539" s="640"/>
    </row>
    <row r="540" spans="1:5" x14ac:dyDescent="0.2">
      <c r="A540" s="12"/>
      <c r="B540" s="15"/>
      <c r="C540" s="650"/>
      <c r="E540" s="640"/>
    </row>
    <row r="541" spans="1:5" x14ac:dyDescent="0.2">
      <c r="A541" s="12"/>
      <c r="B541" s="15"/>
      <c r="C541" s="650"/>
      <c r="E541" s="640"/>
    </row>
    <row r="542" spans="1:5" x14ac:dyDescent="0.2">
      <c r="A542" s="12"/>
      <c r="B542" s="15"/>
      <c r="C542" s="650"/>
      <c r="E542" s="640"/>
    </row>
    <row r="543" spans="1:5" x14ac:dyDescent="0.2">
      <c r="A543" s="12"/>
      <c r="B543" s="15"/>
      <c r="C543" s="650"/>
      <c r="E543" s="640"/>
    </row>
    <row r="544" spans="1:5" x14ac:dyDescent="0.2">
      <c r="A544" s="12"/>
      <c r="B544" s="15"/>
      <c r="C544" s="650"/>
      <c r="E544" s="640"/>
    </row>
    <row r="545" spans="1:5" x14ac:dyDescent="0.2">
      <c r="A545" s="12"/>
      <c r="B545" s="15"/>
      <c r="C545" s="650"/>
      <c r="E545" s="640"/>
    </row>
    <row r="546" spans="1:5" x14ac:dyDescent="0.2">
      <c r="A546" s="12"/>
      <c r="B546" s="16"/>
      <c r="C546" s="650"/>
      <c r="E546" s="640"/>
    </row>
    <row r="547" spans="1:5" x14ac:dyDescent="0.2">
      <c r="A547" s="12"/>
      <c r="B547" s="17"/>
      <c r="C547" s="651"/>
      <c r="E547" s="640"/>
    </row>
    <row r="548" spans="1:5" x14ac:dyDescent="0.2">
      <c r="A548" s="12"/>
      <c r="B548" s="15"/>
      <c r="C548" s="650"/>
      <c r="E548" s="640"/>
    </row>
    <row r="549" spans="1:5" x14ac:dyDescent="0.2">
      <c r="A549" s="12"/>
      <c r="B549" s="17"/>
      <c r="C549" s="651"/>
      <c r="E549" s="640"/>
    </row>
    <row r="550" spans="1:5" x14ac:dyDescent="0.2">
      <c r="A550" s="12"/>
      <c r="B550" s="15"/>
      <c r="C550" s="650"/>
      <c r="E550" s="640"/>
    </row>
    <row r="551" spans="1:5" x14ac:dyDescent="0.2">
      <c r="A551" s="12"/>
      <c r="B551" s="17"/>
      <c r="C551" s="651"/>
      <c r="E551" s="640"/>
    </row>
    <row r="552" spans="1:5" x14ac:dyDescent="0.2">
      <c r="A552" s="12"/>
      <c r="B552" s="15"/>
      <c r="C552" s="650"/>
      <c r="E552" s="640"/>
    </row>
    <row r="553" spans="1:5" x14ac:dyDescent="0.2">
      <c r="A553" s="12"/>
      <c r="B553" s="17"/>
      <c r="C553" s="651"/>
      <c r="E553" s="640"/>
    </row>
    <row r="554" spans="1:5" x14ac:dyDescent="0.2">
      <c r="A554" s="12"/>
      <c r="B554" s="15"/>
      <c r="C554" s="650"/>
      <c r="E554" s="640"/>
    </row>
    <row r="555" spans="1:5" x14ac:dyDescent="0.2">
      <c r="A555" s="12"/>
      <c r="B555" s="15"/>
      <c r="C555" s="650"/>
      <c r="E555" s="640"/>
    </row>
    <row r="556" spans="1:5" x14ac:dyDescent="0.2">
      <c r="A556" s="12"/>
      <c r="B556" s="15"/>
      <c r="C556" s="650"/>
      <c r="E556" s="640"/>
    </row>
    <row r="557" spans="1:5" x14ac:dyDescent="0.2">
      <c r="A557" s="12"/>
      <c r="B557" s="15"/>
      <c r="C557" s="650"/>
      <c r="E557" s="640"/>
    </row>
    <row r="558" spans="1:5" x14ac:dyDescent="0.2">
      <c r="A558" s="12"/>
      <c r="B558" s="15"/>
      <c r="C558" s="650"/>
      <c r="E558" s="640"/>
    </row>
    <row r="559" spans="1:5" x14ac:dyDescent="0.2">
      <c r="A559" s="12"/>
      <c r="B559" s="15"/>
      <c r="C559" s="647"/>
      <c r="E559" s="640"/>
    </row>
    <row r="560" spans="1:5" x14ac:dyDescent="0.2">
      <c r="A560" s="30"/>
      <c r="B560" s="18"/>
      <c r="C560" s="641"/>
      <c r="E560" s="640"/>
    </row>
    <row r="561" spans="1:5" x14ac:dyDescent="0.2">
      <c r="A561" s="31"/>
      <c r="B561" s="17"/>
      <c r="C561" s="652"/>
      <c r="E561" s="640"/>
    </row>
    <row r="562" spans="1:5" x14ac:dyDescent="0.2">
      <c r="A562" s="31"/>
      <c r="B562" s="15"/>
      <c r="C562" s="647"/>
      <c r="E562" s="640"/>
    </row>
    <row r="563" spans="1:5" x14ac:dyDescent="0.2">
      <c r="A563" s="31"/>
      <c r="B563" s="16"/>
      <c r="C563" s="647"/>
      <c r="E563" s="640"/>
    </row>
    <row r="564" spans="1:5" x14ac:dyDescent="0.2">
      <c r="A564" s="31"/>
      <c r="B564" s="17"/>
      <c r="C564" s="652"/>
      <c r="E564" s="640"/>
    </row>
    <row r="565" spans="1:5" x14ac:dyDescent="0.2">
      <c r="A565" s="31"/>
      <c r="B565" s="15"/>
      <c r="C565" s="647"/>
      <c r="E565" s="640"/>
    </row>
    <row r="566" spans="1:5" x14ac:dyDescent="0.2">
      <c r="A566" s="31"/>
      <c r="B566" s="15"/>
      <c r="C566" s="647"/>
      <c r="E566" s="640"/>
    </row>
    <row r="567" spans="1:5" x14ac:dyDescent="0.2">
      <c r="A567" s="31"/>
      <c r="B567" s="15"/>
      <c r="C567" s="647"/>
      <c r="E567" s="640"/>
    </row>
    <row r="568" spans="1:5" x14ac:dyDescent="0.2">
      <c r="A568" s="31"/>
      <c r="B568" s="17"/>
      <c r="C568" s="652"/>
      <c r="E568" s="640"/>
    </row>
    <row r="569" spans="1:5" x14ac:dyDescent="0.2">
      <c r="A569" s="31"/>
      <c r="B569" s="15"/>
      <c r="C569" s="647"/>
      <c r="E569" s="640"/>
    </row>
    <row r="570" spans="1:5" x14ac:dyDescent="0.2">
      <c r="A570" s="31"/>
      <c r="B570" s="15"/>
      <c r="C570" s="647"/>
      <c r="E570" s="640"/>
    </row>
    <row r="571" spans="1:5" x14ac:dyDescent="0.2">
      <c r="A571" s="31"/>
      <c r="B571" s="17"/>
      <c r="C571" s="652"/>
      <c r="E571" s="640"/>
    </row>
    <row r="572" spans="1:5" x14ac:dyDescent="0.2">
      <c r="A572" s="31"/>
      <c r="B572" s="15"/>
      <c r="C572" s="647"/>
      <c r="E572" s="640"/>
    </row>
    <row r="573" spans="1:5" x14ac:dyDescent="0.2">
      <c r="A573" s="31"/>
      <c r="B573" s="17"/>
      <c r="C573" s="652"/>
      <c r="E573" s="640"/>
    </row>
    <row r="574" spans="1:5" x14ac:dyDescent="0.2">
      <c r="A574" s="31"/>
      <c r="B574" s="15"/>
      <c r="C574" s="647"/>
      <c r="E574" s="640"/>
    </row>
    <row r="575" spans="1:5" ht="14.25" x14ac:dyDescent="0.2">
      <c r="A575" s="12"/>
      <c r="B575" s="27"/>
      <c r="C575" s="650"/>
      <c r="E575" s="640"/>
    </row>
    <row r="576" spans="1:5" x14ac:dyDescent="0.2">
      <c r="A576" s="12"/>
      <c r="B576" s="16"/>
      <c r="C576" s="652"/>
      <c r="E576" s="640"/>
    </row>
    <row r="577" spans="1:5" x14ac:dyDescent="0.2">
      <c r="A577" s="12"/>
      <c r="B577" s="17"/>
      <c r="C577" s="652"/>
      <c r="E577" s="640"/>
    </row>
    <row r="578" spans="1:5" x14ac:dyDescent="0.2">
      <c r="A578" s="12"/>
      <c r="B578" s="15"/>
      <c r="C578" s="647"/>
      <c r="E578" s="640"/>
    </row>
    <row r="579" spans="1:5" x14ac:dyDescent="0.2">
      <c r="A579" s="12"/>
      <c r="B579" s="15"/>
      <c r="C579" s="647"/>
      <c r="E579" s="640"/>
    </row>
    <row r="580" spans="1:5" x14ac:dyDescent="0.2">
      <c r="A580" s="12"/>
      <c r="B580" s="15"/>
      <c r="C580" s="647"/>
      <c r="E580" s="640"/>
    </row>
    <row r="581" spans="1:5" x14ac:dyDescent="0.2">
      <c r="A581" s="12"/>
      <c r="B581" s="15"/>
      <c r="C581" s="647"/>
      <c r="E581" s="640"/>
    </row>
    <row r="582" spans="1:5" x14ac:dyDescent="0.2">
      <c r="A582" s="12"/>
      <c r="B582" s="15"/>
      <c r="C582" s="647"/>
      <c r="E582" s="640"/>
    </row>
    <row r="583" spans="1:5" x14ac:dyDescent="0.2">
      <c r="A583" s="12"/>
      <c r="B583" s="15"/>
      <c r="C583" s="647"/>
      <c r="E583" s="640"/>
    </row>
    <row r="584" spans="1:5" x14ac:dyDescent="0.2">
      <c r="A584" s="12"/>
      <c r="B584" s="15"/>
      <c r="C584" s="647"/>
      <c r="E584" s="640"/>
    </row>
    <row r="585" spans="1:5" x14ac:dyDescent="0.2">
      <c r="A585" s="12"/>
      <c r="B585" s="15"/>
      <c r="C585" s="647"/>
      <c r="E585" s="640"/>
    </row>
    <row r="586" spans="1:5" x14ac:dyDescent="0.2">
      <c r="A586" s="12"/>
      <c r="B586" s="15"/>
      <c r="C586" s="647"/>
      <c r="E586" s="640"/>
    </row>
    <row r="587" spans="1:5" x14ac:dyDescent="0.2">
      <c r="A587" s="12"/>
      <c r="B587" s="15"/>
      <c r="C587" s="647"/>
      <c r="E587" s="640"/>
    </row>
    <row r="588" spans="1:5" x14ac:dyDescent="0.2">
      <c r="A588" s="12"/>
      <c r="B588" s="15"/>
      <c r="C588" s="647"/>
      <c r="E588" s="640"/>
    </row>
    <row r="589" spans="1:5" x14ac:dyDescent="0.2">
      <c r="A589" s="12"/>
      <c r="B589" s="15"/>
      <c r="C589" s="647"/>
      <c r="E589" s="640"/>
    </row>
    <row r="590" spans="1:5" x14ac:dyDescent="0.2">
      <c r="A590" s="12"/>
      <c r="B590" s="15"/>
      <c r="C590" s="647"/>
      <c r="E590" s="640"/>
    </row>
    <row r="591" spans="1:5" x14ac:dyDescent="0.2">
      <c r="A591" s="12"/>
      <c r="B591" s="17"/>
      <c r="C591" s="652"/>
      <c r="E591" s="640"/>
    </row>
    <row r="592" spans="1:5" ht="25.5" customHeight="1" x14ac:dyDescent="0.2">
      <c r="A592" s="12"/>
      <c r="B592" s="15"/>
      <c r="C592" s="647"/>
      <c r="E592" s="640"/>
    </row>
    <row r="593" spans="1:5" x14ac:dyDescent="0.2">
      <c r="A593" s="12"/>
      <c r="B593" s="15"/>
      <c r="C593" s="647"/>
      <c r="E593" s="640"/>
    </row>
    <row r="594" spans="1:5" x14ac:dyDescent="0.2">
      <c r="A594" s="12"/>
      <c r="B594" s="15"/>
      <c r="C594" s="647"/>
      <c r="E594" s="640"/>
    </row>
    <row r="595" spans="1:5" x14ac:dyDescent="0.2">
      <c r="A595" s="12"/>
      <c r="B595" s="15"/>
      <c r="C595" s="647"/>
      <c r="E595" s="640"/>
    </row>
    <row r="596" spans="1:5" x14ac:dyDescent="0.2">
      <c r="A596" s="12"/>
      <c r="B596" s="15"/>
      <c r="C596" s="647"/>
      <c r="E596" s="640"/>
    </row>
    <row r="597" spans="1:5" ht="30.75" customHeight="1" x14ac:dyDescent="0.2">
      <c r="A597" s="12"/>
      <c r="B597" s="15"/>
      <c r="C597" s="647"/>
      <c r="E597" s="640"/>
    </row>
    <row r="598" spans="1:5" x14ac:dyDescent="0.2">
      <c r="A598" s="12"/>
      <c r="B598" s="15"/>
      <c r="C598" s="647"/>
      <c r="E598" s="640"/>
    </row>
    <row r="599" spans="1:5" x14ac:dyDescent="0.2">
      <c r="A599" s="12"/>
      <c r="B599" s="15"/>
      <c r="C599" s="647"/>
      <c r="E599" s="640"/>
    </row>
    <row r="600" spans="1:5" x14ac:dyDescent="0.2">
      <c r="A600" s="12"/>
      <c r="B600" s="15"/>
      <c r="C600" s="647"/>
      <c r="E600" s="640"/>
    </row>
    <row r="601" spans="1:5" x14ac:dyDescent="0.2">
      <c r="A601" s="12"/>
      <c r="B601" s="15"/>
      <c r="C601" s="647"/>
      <c r="E601" s="640"/>
    </row>
    <row r="602" spans="1:5" x14ac:dyDescent="0.2">
      <c r="A602" s="12"/>
      <c r="B602" s="15"/>
      <c r="C602" s="647"/>
      <c r="E602" s="640"/>
    </row>
    <row r="603" spans="1:5" ht="15" customHeight="1" x14ac:dyDescent="0.2">
      <c r="A603" s="12"/>
      <c r="B603" s="15"/>
      <c r="C603" s="647"/>
      <c r="E603" s="640"/>
    </row>
    <row r="604" spans="1:5" ht="15" customHeight="1" x14ac:dyDescent="0.2">
      <c r="A604" s="12"/>
      <c r="B604" s="15"/>
      <c r="C604" s="647"/>
      <c r="E604" s="640"/>
    </row>
    <row r="605" spans="1:5" ht="15" customHeight="1" x14ac:dyDescent="0.2">
      <c r="A605" s="12"/>
      <c r="B605" s="15"/>
      <c r="C605" s="647"/>
      <c r="E605" s="640"/>
    </row>
    <row r="606" spans="1:5" ht="15" customHeight="1" x14ac:dyDescent="0.2">
      <c r="A606" s="12"/>
      <c r="B606" s="15"/>
      <c r="C606" s="647"/>
      <c r="E606" s="640"/>
    </row>
    <row r="607" spans="1:5" ht="15" customHeight="1" x14ac:dyDescent="0.2">
      <c r="A607" s="12"/>
      <c r="B607" s="16"/>
      <c r="C607" s="652"/>
      <c r="E607" s="640"/>
    </row>
    <row r="608" spans="1:5" ht="15" customHeight="1" x14ac:dyDescent="0.2">
      <c r="A608" s="12"/>
      <c r="B608" s="17"/>
      <c r="C608" s="652"/>
      <c r="E608" s="640"/>
    </row>
    <row r="609" spans="1:5" ht="15" customHeight="1" x14ac:dyDescent="0.2">
      <c r="A609" s="31"/>
      <c r="B609" s="15"/>
      <c r="C609" s="647"/>
      <c r="E609" s="640"/>
    </row>
    <row r="610" spans="1:5" ht="15" customHeight="1" x14ac:dyDescent="0.2">
      <c r="A610" s="12"/>
      <c r="B610" s="15"/>
      <c r="C610" s="647"/>
      <c r="E610" s="640"/>
    </row>
    <row r="611" spans="1:5" ht="15" customHeight="1" x14ac:dyDescent="0.2">
      <c r="A611" s="31"/>
      <c r="B611" s="15"/>
      <c r="C611" s="647"/>
      <c r="E611" s="640"/>
    </row>
    <row r="612" spans="1:5" ht="15" customHeight="1" x14ac:dyDescent="0.2">
      <c r="A612" s="12"/>
      <c r="B612" s="15"/>
      <c r="C612" s="647"/>
      <c r="E612" s="640"/>
    </row>
    <row r="613" spans="1:5" ht="15" customHeight="1" x14ac:dyDescent="0.2">
      <c r="A613" s="31"/>
      <c r="B613" s="15"/>
      <c r="C613" s="647"/>
      <c r="E613" s="640"/>
    </row>
    <row r="614" spans="1:5" ht="15" customHeight="1" x14ac:dyDescent="0.2">
      <c r="A614" s="12"/>
      <c r="B614" s="15"/>
      <c r="C614" s="647"/>
      <c r="E614" s="640"/>
    </row>
    <row r="615" spans="1:5" ht="15" customHeight="1" x14ac:dyDescent="0.2">
      <c r="A615" s="31"/>
      <c r="B615" s="15"/>
      <c r="C615" s="647"/>
      <c r="E615" s="640"/>
    </row>
    <row r="616" spans="1:5" ht="15" customHeight="1" x14ac:dyDescent="0.2">
      <c r="A616" s="12"/>
      <c r="B616" s="15"/>
      <c r="C616" s="647"/>
      <c r="E616" s="640"/>
    </row>
    <row r="617" spans="1:5" ht="15" customHeight="1" x14ac:dyDescent="0.2">
      <c r="A617" s="31"/>
      <c r="B617" s="15"/>
      <c r="C617" s="647"/>
      <c r="E617" s="640"/>
    </row>
    <row r="618" spans="1:5" ht="15" customHeight="1" x14ac:dyDescent="0.2">
      <c r="A618" s="12"/>
      <c r="B618" s="15"/>
      <c r="C618" s="647"/>
      <c r="E618" s="640"/>
    </row>
    <row r="619" spans="1:5" ht="15" customHeight="1" x14ac:dyDescent="0.2">
      <c r="A619" s="31"/>
      <c r="B619" s="15"/>
      <c r="C619" s="647"/>
      <c r="E619" s="640"/>
    </row>
    <row r="620" spans="1:5" ht="15" customHeight="1" x14ac:dyDescent="0.2">
      <c r="A620" s="12"/>
      <c r="B620" s="15"/>
      <c r="C620" s="647"/>
      <c r="E620" s="640"/>
    </row>
    <row r="621" spans="1:5" ht="15" customHeight="1" x14ac:dyDescent="0.2">
      <c r="A621" s="31"/>
      <c r="B621" s="15"/>
      <c r="C621" s="647"/>
      <c r="E621" s="640"/>
    </row>
    <row r="622" spans="1:5" ht="15" customHeight="1" x14ac:dyDescent="0.2">
      <c r="A622" s="12"/>
      <c r="B622" s="15"/>
      <c r="C622" s="647"/>
      <c r="E622" s="640"/>
    </row>
    <row r="623" spans="1:5" ht="15" customHeight="1" x14ac:dyDescent="0.2">
      <c r="A623" s="31"/>
      <c r="B623" s="15"/>
      <c r="C623" s="647"/>
      <c r="E623" s="640"/>
    </row>
    <row r="624" spans="1:5" ht="15" customHeight="1" x14ac:dyDescent="0.2">
      <c r="A624" s="12"/>
      <c r="B624" s="15"/>
      <c r="C624" s="647"/>
      <c r="E624" s="640"/>
    </row>
    <row r="625" spans="1:5" ht="15" customHeight="1" x14ac:dyDescent="0.2">
      <c r="A625" s="31"/>
      <c r="B625" s="15"/>
      <c r="C625" s="647"/>
      <c r="E625" s="640"/>
    </row>
    <row r="626" spans="1:5" ht="15" customHeight="1" x14ac:dyDescent="0.2">
      <c r="A626" s="12"/>
      <c r="B626" s="15"/>
      <c r="C626" s="647"/>
      <c r="E626" s="640"/>
    </row>
    <row r="627" spans="1:5" ht="15" customHeight="1" x14ac:dyDescent="0.2">
      <c r="A627" s="31"/>
      <c r="B627" s="15"/>
      <c r="C627" s="647"/>
      <c r="E627" s="640"/>
    </row>
    <row r="628" spans="1:5" ht="15" customHeight="1" x14ac:dyDescent="0.2">
      <c r="A628" s="31"/>
      <c r="B628" s="17"/>
      <c r="C628" s="652"/>
      <c r="E628" s="640"/>
    </row>
    <row r="629" spans="1:5" ht="15" customHeight="1" x14ac:dyDescent="0.2">
      <c r="A629" s="31"/>
      <c r="B629" s="15"/>
      <c r="C629" s="647"/>
      <c r="E629" s="640"/>
    </row>
    <row r="630" spans="1:5" ht="15" customHeight="1" x14ac:dyDescent="0.2">
      <c r="A630" s="31"/>
      <c r="B630" s="15"/>
      <c r="C630" s="647"/>
      <c r="E630" s="640"/>
    </row>
    <row r="631" spans="1:5" ht="15" customHeight="1" x14ac:dyDescent="0.2">
      <c r="A631" s="31"/>
      <c r="B631" s="15"/>
      <c r="C631" s="647"/>
      <c r="E631" s="640"/>
    </row>
    <row r="632" spans="1:5" ht="15" customHeight="1" x14ac:dyDescent="0.2">
      <c r="A632" s="31"/>
      <c r="B632" s="15"/>
      <c r="C632" s="647"/>
      <c r="E632" s="640"/>
    </row>
    <row r="633" spans="1:5" ht="15" customHeight="1" x14ac:dyDescent="0.2">
      <c r="A633" s="31"/>
      <c r="B633" s="15"/>
      <c r="C633" s="647"/>
      <c r="E633" s="640"/>
    </row>
    <row r="634" spans="1:5" ht="15" customHeight="1" x14ac:dyDescent="0.2">
      <c r="A634" s="31"/>
      <c r="B634" s="15"/>
      <c r="C634" s="647"/>
      <c r="E634" s="640"/>
    </row>
    <row r="635" spans="1:5" ht="15" customHeight="1" x14ac:dyDescent="0.2">
      <c r="A635" s="12"/>
      <c r="B635" s="32"/>
      <c r="C635" s="638"/>
      <c r="E635" s="640"/>
    </row>
    <row r="636" spans="1:5" ht="15" customHeight="1" x14ac:dyDescent="0.2"/>
    <row r="637" spans="1:5" ht="15" customHeight="1" x14ac:dyDescent="0.2"/>
    <row r="638" spans="1:5" ht="15" customHeight="1" x14ac:dyDescent="0.2"/>
    <row r="639" spans="1:5" ht="15" customHeight="1" x14ac:dyDescent="0.2"/>
    <row r="640" spans="1:5" ht="15" customHeight="1" x14ac:dyDescent="0.2"/>
    <row r="641" ht="15" customHeight="1" x14ac:dyDescent="0.2"/>
    <row r="642" ht="15" customHeight="1" x14ac:dyDescent="0.2"/>
    <row r="643" ht="15" customHeight="1" x14ac:dyDescent="0.2"/>
    <row r="644" ht="15" customHeight="1" x14ac:dyDescent="0.2"/>
    <row r="645" ht="15" customHeight="1" x14ac:dyDescent="0.2"/>
    <row r="646" ht="15" customHeight="1" x14ac:dyDescent="0.2"/>
    <row r="647" ht="15" customHeight="1" x14ac:dyDescent="0.2"/>
    <row r="648" ht="15" customHeight="1" x14ac:dyDescent="0.2"/>
    <row r="649" ht="15" customHeight="1" x14ac:dyDescent="0.2"/>
    <row r="650" ht="15" customHeight="1" x14ac:dyDescent="0.2"/>
    <row r="651" ht="15" customHeight="1" x14ac:dyDescent="0.2"/>
    <row r="652" ht="15" customHeight="1" x14ac:dyDescent="0.2"/>
    <row r="653" ht="15" customHeight="1" x14ac:dyDescent="0.2"/>
    <row r="654" ht="15" customHeight="1" x14ac:dyDescent="0.2"/>
    <row r="655" ht="15" customHeight="1" x14ac:dyDescent="0.2"/>
    <row r="656" ht="15" customHeight="1" x14ac:dyDescent="0.2"/>
    <row r="657" ht="15" customHeight="1" x14ac:dyDescent="0.2"/>
    <row r="658" ht="15" customHeight="1" x14ac:dyDescent="0.2"/>
    <row r="659" ht="15" customHeight="1" x14ac:dyDescent="0.2"/>
    <row r="660" ht="15" customHeight="1" x14ac:dyDescent="0.2"/>
    <row r="661" ht="15" customHeight="1" x14ac:dyDescent="0.2"/>
    <row r="662" ht="15" customHeight="1" x14ac:dyDescent="0.2"/>
    <row r="663" ht="15" customHeight="1" x14ac:dyDescent="0.2"/>
    <row r="664" ht="15" customHeight="1" x14ac:dyDescent="0.2"/>
    <row r="665" ht="15" customHeight="1" x14ac:dyDescent="0.2"/>
    <row r="666" ht="15" customHeight="1" x14ac:dyDescent="0.2"/>
    <row r="667" ht="15" customHeight="1" x14ac:dyDescent="0.2"/>
    <row r="668" ht="15" customHeight="1" x14ac:dyDescent="0.2"/>
    <row r="669" ht="15" customHeight="1" x14ac:dyDescent="0.2"/>
    <row r="670" ht="15" customHeight="1" x14ac:dyDescent="0.2"/>
    <row r="671" ht="15" customHeight="1" x14ac:dyDescent="0.2"/>
    <row r="672" ht="15" customHeight="1" x14ac:dyDescent="0.2"/>
    <row r="673" ht="15" customHeight="1" x14ac:dyDescent="0.2"/>
    <row r="674" ht="15" customHeight="1" x14ac:dyDescent="0.2"/>
    <row r="675" ht="15" customHeight="1" x14ac:dyDescent="0.2"/>
    <row r="676" ht="15" customHeight="1" x14ac:dyDescent="0.2"/>
    <row r="677" ht="15" customHeight="1" x14ac:dyDescent="0.2"/>
    <row r="678" ht="15" customHeight="1" x14ac:dyDescent="0.2"/>
    <row r="679" ht="15" customHeight="1" x14ac:dyDescent="0.2"/>
    <row r="680" ht="15" customHeight="1" x14ac:dyDescent="0.2"/>
    <row r="681" ht="15" customHeight="1" x14ac:dyDescent="0.2"/>
    <row r="682" ht="15" customHeight="1" x14ac:dyDescent="0.2"/>
    <row r="683" ht="15" customHeight="1" x14ac:dyDescent="0.2"/>
    <row r="684" ht="15" customHeight="1" x14ac:dyDescent="0.2"/>
    <row r="685" ht="15" customHeight="1" x14ac:dyDescent="0.2"/>
    <row r="686" ht="15" customHeight="1" x14ac:dyDescent="0.2"/>
    <row r="687" ht="15" customHeight="1" x14ac:dyDescent="0.2"/>
    <row r="688" ht="15" customHeight="1" x14ac:dyDescent="0.2"/>
    <row r="689" ht="15" customHeight="1" x14ac:dyDescent="0.2"/>
    <row r="690" ht="15" customHeight="1" x14ac:dyDescent="0.2"/>
    <row r="691" ht="15" customHeight="1" x14ac:dyDescent="0.2"/>
    <row r="692" ht="15" customHeight="1" x14ac:dyDescent="0.2"/>
    <row r="693" ht="15" customHeight="1" x14ac:dyDescent="0.2"/>
    <row r="694" ht="15" customHeight="1" x14ac:dyDescent="0.2"/>
    <row r="695" ht="15" customHeight="1" x14ac:dyDescent="0.2"/>
    <row r="696" ht="15" customHeight="1" x14ac:dyDescent="0.2"/>
    <row r="697" ht="15" customHeight="1" x14ac:dyDescent="0.2"/>
    <row r="698" ht="15" customHeight="1" x14ac:dyDescent="0.2"/>
    <row r="699" ht="15" customHeight="1" x14ac:dyDescent="0.2"/>
    <row r="700" ht="15" customHeight="1" x14ac:dyDescent="0.2"/>
    <row r="701" ht="15" customHeight="1" x14ac:dyDescent="0.2"/>
    <row r="702" ht="15" customHeight="1" x14ac:dyDescent="0.2"/>
    <row r="703" ht="15" customHeight="1" x14ac:dyDescent="0.2"/>
    <row r="704" ht="15" customHeight="1" x14ac:dyDescent="0.2"/>
    <row r="705" ht="15" customHeight="1" x14ac:dyDescent="0.2"/>
    <row r="706" ht="15" customHeight="1" x14ac:dyDescent="0.2"/>
    <row r="707" ht="15" customHeight="1" x14ac:dyDescent="0.2"/>
    <row r="708" ht="15" customHeight="1" x14ac:dyDescent="0.2"/>
    <row r="709" ht="15" customHeight="1" x14ac:dyDescent="0.2"/>
    <row r="710" ht="15" customHeight="1" x14ac:dyDescent="0.2"/>
    <row r="711" ht="15" customHeight="1" x14ac:dyDescent="0.2"/>
    <row r="712" ht="15" customHeight="1" x14ac:dyDescent="0.2"/>
    <row r="713" ht="15" customHeight="1" x14ac:dyDescent="0.2"/>
    <row r="714" ht="15" customHeight="1" x14ac:dyDescent="0.2"/>
    <row r="715" ht="15" customHeight="1" x14ac:dyDescent="0.2"/>
    <row r="716" ht="15" customHeight="1" x14ac:dyDescent="0.2"/>
    <row r="717" ht="15" customHeight="1" x14ac:dyDescent="0.2"/>
    <row r="718" ht="15" customHeight="1" x14ac:dyDescent="0.2"/>
    <row r="719" ht="15" customHeight="1" x14ac:dyDescent="0.2"/>
    <row r="720" ht="15" customHeight="1" x14ac:dyDescent="0.2"/>
    <row r="721" ht="15" customHeight="1" x14ac:dyDescent="0.2"/>
  </sheetData>
  <mergeCells count="9">
    <mergeCell ref="A9:A10"/>
    <mergeCell ref="E8:F8"/>
    <mergeCell ref="E9:F9"/>
    <mergeCell ref="D9:D10"/>
    <mergeCell ref="C2:F2"/>
    <mergeCell ref="C3:F3"/>
    <mergeCell ref="C4:F4"/>
    <mergeCell ref="A5:F5"/>
    <mergeCell ref="A6:F6"/>
  </mergeCells>
  <phoneticPr fontId="0" type="noConversion"/>
  <pageMargins left="0.19685039370078741" right="0" top="0.39370078740157483" bottom="0.19685039370078741" header="0.15748031496062992" footer="3.937007874015748E-2"/>
  <pageSetup paperSize="9" firstPageNumber="14" orientation="portrait" useFirstPageNumber="1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223"/>
  <sheetViews>
    <sheetView workbookViewId="0">
      <selection activeCell="C4" sqref="C4:F4"/>
    </sheetView>
  </sheetViews>
  <sheetFormatPr defaultRowHeight="12.75" x14ac:dyDescent="0.2"/>
  <cols>
    <col min="1" max="1" width="5.5703125" style="1" customWidth="1"/>
    <col min="2" max="2" width="39" style="1" customWidth="1"/>
    <col min="3" max="3" width="14.140625" style="1" customWidth="1"/>
    <col min="4" max="4" width="13" style="1" customWidth="1"/>
    <col min="5" max="5" width="13.42578125" style="1" customWidth="1"/>
    <col min="6" max="6" width="0.140625" style="1" customWidth="1"/>
    <col min="7" max="16384" width="9.140625" style="1"/>
  </cols>
  <sheetData>
    <row r="2" spans="1:6" x14ac:dyDescent="0.2">
      <c r="C2" s="805" t="s">
        <v>981</v>
      </c>
      <c r="D2" s="805"/>
      <c r="E2" s="805"/>
      <c r="F2" s="805"/>
    </row>
    <row r="3" spans="1:6" x14ac:dyDescent="0.2">
      <c r="C3" s="806" t="s">
        <v>978</v>
      </c>
      <c r="D3" s="806"/>
      <c r="E3" s="806"/>
      <c r="F3" s="806"/>
    </row>
    <row r="4" spans="1:6" x14ac:dyDescent="0.2">
      <c r="C4" s="806" t="s">
        <v>986</v>
      </c>
      <c r="D4" s="806"/>
      <c r="E4" s="806"/>
      <c r="F4" s="806"/>
    </row>
    <row r="6" spans="1:6" ht="18" x14ac:dyDescent="0.25">
      <c r="A6" s="751" t="s">
        <v>805</v>
      </c>
      <c r="B6" s="751"/>
      <c r="C6" s="751"/>
      <c r="D6" s="751"/>
      <c r="E6" s="751"/>
    </row>
    <row r="8" spans="1:6" ht="29.25" customHeight="1" x14ac:dyDescent="0.25">
      <c r="A8" s="782" t="s">
        <v>974</v>
      </c>
      <c r="B8" s="782"/>
      <c r="C8" s="782"/>
      <c r="D8" s="782"/>
      <c r="E8" s="782"/>
    </row>
    <row r="9" spans="1:6" x14ac:dyDescent="0.2">
      <c r="A9" s="250" t="s">
        <v>25</v>
      </c>
      <c r="B9" s="250"/>
      <c r="C9" s="250"/>
      <c r="D9" s="250"/>
      <c r="E9" s="48"/>
    </row>
    <row r="10" spans="1:6" ht="13.5" thickBot="1" x14ac:dyDescent="0.25">
      <c r="A10" s="48"/>
      <c r="B10" s="48"/>
      <c r="C10" s="48"/>
      <c r="D10" s="48"/>
      <c r="E10" s="50" t="s">
        <v>253</v>
      </c>
    </row>
    <row r="11" spans="1:6" ht="30" customHeight="1" thickBot="1" x14ac:dyDescent="0.25">
      <c r="A11" s="794" t="s">
        <v>828</v>
      </c>
      <c r="B11" s="794"/>
      <c r="C11" s="801" t="s">
        <v>855</v>
      </c>
      <c r="D11" s="803" t="s">
        <v>803</v>
      </c>
      <c r="E11" s="804"/>
    </row>
    <row r="12" spans="1:6" ht="26.25" thickBot="1" x14ac:dyDescent="0.25">
      <c r="A12" s="795"/>
      <c r="B12" s="795"/>
      <c r="C12" s="802"/>
      <c r="D12" s="164" t="s">
        <v>842</v>
      </c>
      <c r="E12" s="164" t="s">
        <v>716</v>
      </c>
    </row>
    <row r="13" spans="1:6" ht="13.5" thickBot="1" x14ac:dyDescent="0.25">
      <c r="A13" s="165">
        <v>1</v>
      </c>
      <c r="B13" s="165">
        <v>2</v>
      </c>
      <c r="C13" s="165">
        <v>3</v>
      </c>
      <c r="D13" s="165">
        <v>4</v>
      </c>
      <c r="E13" s="165">
        <v>5</v>
      </c>
    </row>
    <row r="14" spans="1:6" ht="30" customHeight="1" thickBot="1" x14ac:dyDescent="0.25">
      <c r="A14" s="251">
        <v>8000</v>
      </c>
      <c r="B14" s="252" t="s">
        <v>293</v>
      </c>
      <c r="C14" s="568">
        <v>3000</v>
      </c>
      <c r="D14" s="569">
        <v>0</v>
      </c>
      <c r="E14" s="570">
        <v>3000</v>
      </c>
    </row>
    <row r="44" spans="1:2" x14ac:dyDescent="0.2">
      <c r="A44" s="2"/>
      <c r="B44" s="40"/>
    </row>
    <row r="45" spans="1:2" x14ac:dyDescent="0.2">
      <c r="A45" s="2"/>
      <c r="B45" s="47"/>
    </row>
    <row r="46" spans="1:2" x14ac:dyDescent="0.2">
      <c r="A46" s="2"/>
      <c r="B46" s="40"/>
    </row>
    <row r="47" spans="1:2" x14ac:dyDescent="0.2">
      <c r="A47" s="2"/>
      <c r="B47" s="40"/>
    </row>
    <row r="48" spans="1:2" x14ac:dyDescent="0.2">
      <c r="A48" s="2"/>
      <c r="B48" s="40"/>
    </row>
    <row r="49" spans="1:2" x14ac:dyDescent="0.2">
      <c r="A49" s="2"/>
      <c r="B49" s="40"/>
    </row>
    <row r="50" spans="1:2" x14ac:dyDescent="0.2">
      <c r="B50" s="40"/>
    </row>
    <row r="51" spans="1:2" x14ac:dyDescent="0.2">
      <c r="B51" s="40"/>
    </row>
    <row r="52" spans="1:2" x14ac:dyDescent="0.2">
      <c r="B52" s="40"/>
    </row>
    <row r="53" spans="1:2" x14ac:dyDescent="0.2">
      <c r="B53" s="40"/>
    </row>
    <row r="54" spans="1:2" x14ac:dyDescent="0.2">
      <c r="B54" s="40"/>
    </row>
    <row r="55" spans="1:2" x14ac:dyDescent="0.2">
      <c r="B55" s="40"/>
    </row>
    <row r="56" spans="1:2" x14ac:dyDescent="0.2">
      <c r="B56" s="40"/>
    </row>
    <row r="57" spans="1:2" x14ac:dyDescent="0.2">
      <c r="B57" s="40"/>
    </row>
    <row r="58" spans="1:2" x14ac:dyDescent="0.2">
      <c r="B58" s="40"/>
    </row>
    <row r="59" spans="1:2" x14ac:dyDescent="0.2">
      <c r="B59" s="40"/>
    </row>
    <row r="60" spans="1:2" x14ac:dyDescent="0.2">
      <c r="B60" s="40"/>
    </row>
    <row r="61" spans="1:2" x14ac:dyDescent="0.2">
      <c r="B61" s="40"/>
    </row>
    <row r="62" spans="1:2" x14ac:dyDescent="0.2">
      <c r="B62" s="40"/>
    </row>
    <row r="63" spans="1:2" x14ac:dyDescent="0.2">
      <c r="B63" s="40"/>
    </row>
    <row r="64" spans="1:2" x14ac:dyDescent="0.2">
      <c r="B64" s="40"/>
    </row>
    <row r="65" spans="2:2" x14ac:dyDescent="0.2">
      <c r="B65" s="40"/>
    </row>
    <row r="66" spans="2:2" x14ac:dyDescent="0.2">
      <c r="B66" s="40"/>
    </row>
    <row r="67" spans="2:2" x14ac:dyDescent="0.2">
      <c r="B67" s="40"/>
    </row>
    <row r="68" spans="2:2" x14ac:dyDescent="0.2">
      <c r="B68" s="40"/>
    </row>
    <row r="69" spans="2:2" x14ac:dyDescent="0.2">
      <c r="B69" s="40"/>
    </row>
    <row r="70" spans="2:2" x14ac:dyDescent="0.2">
      <c r="B70" s="40"/>
    </row>
    <row r="71" spans="2:2" x14ac:dyDescent="0.2">
      <c r="B71" s="40"/>
    </row>
    <row r="72" spans="2:2" x14ac:dyDescent="0.2">
      <c r="B72" s="40"/>
    </row>
    <row r="73" spans="2:2" x14ac:dyDescent="0.2">
      <c r="B73" s="40"/>
    </row>
    <row r="74" spans="2:2" x14ac:dyDescent="0.2">
      <c r="B74" s="40"/>
    </row>
    <row r="75" spans="2:2" x14ac:dyDescent="0.2">
      <c r="B75" s="40"/>
    </row>
    <row r="76" spans="2:2" x14ac:dyDescent="0.2">
      <c r="B76" s="40"/>
    </row>
    <row r="77" spans="2:2" x14ac:dyDescent="0.2">
      <c r="B77" s="40"/>
    </row>
    <row r="78" spans="2:2" x14ac:dyDescent="0.2">
      <c r="B78" s="40"/>
    </row>
    <row r="79" spans="2:2" x14ac:dyDescent="0.2">
      <c r="B79" s="40"/>
    </row>
    <row r="80" spans="2:2" x14ac:dyDescent="0.2">
      <c r="B80" s="40"/>
    </row>
    <row r="81" spans="2:2" x14ac:dyDescent="0.2">
      <c r="B81" s="40"/>
    </row>
    <row r="82" spans="2:2" x14ac:dyDescent="0.2">
      <c r="B82" s="40"/>
    </row>
    <row r="83" spans="2:2" x14ac:dyDescent="0.2">
      <c r="B83" s="40"/>
    </row>
    <row r="84" spans="2:2" x14ac:dyDescent="0.2">
      <c r="B84" s="40"/>
    </row>
    <row r="85" spans="2:2" x14ac:dyDescent="0.2">
      <c r="B85" s="40"/>
    </row>
    <row r="86" spans="2:2" x14ac:dyDescent="0.2">
      <c r="B86" s="40"/>
    </row>
    <row r="87" spans="2:2" x14ac:dyDescent="0.2">
      <c r="B87" s="40"/>
    </row>
    <row r="88" spans="2:2" x14ac:dyDescent="0.2">
      <c r="B88" s="40"/>
    </row>
    <row r="89" spans="2:2" x14ac:dyDescent="0.2">
      <c r="B89" s="40"/>
    </row>
    <row r="90" spans="2:2" x14ac:dyDescent="0.2">
      <c r="B90" s="40"/>
    </row>
    <row r="91" spans="2:2" x14ac:dyDescent="0.2">
      <c r="B91" s="40"/>
    </row>
    <row r="92" spans="2:2" x14ac:dyDescent="0.2">
      <c r="B92" s="40"/>
    </row>
    <row r="93" spans="2:2" x14ac:dyDescent="0.2">
      <c r="B93" s="40"/>
    </row>
    <row r="94" spans="2:2" x14ac:dyDescent="0.2">
      <c r="B94" s="40"/>
    </row>
    <row r="95" spans="2:2" x14ac:dyDescent="0.2">
      <c r="B95" s="40"/>
    </row>
    <row r="96" spans="2:2" x14ac:dyDescent="0.2">
      <c r="B96" s="40"/>
    </row>
    <row r="97" spans="2:2" x14ac:dyDescent="0.2">
      <c r="B97" s="40"/>
    </row>
    <row r="98" spans="2:2" x14ac:dyDescent="0.2">
      <c r="B98" s="40"/>
    </row>
    <row r="99" spans="2:2" x14ac:dyDescent="0.2">
      <c r="B99" s="40"/>
    </row>
    <row r="100" spans="2:2" x14ac:dyDescent="0.2">
      <c r="B100" s="40"/>
    </row>
    <row r="101" spans="2:2" x14ac:dyDescent="0.2">
      <c r="B101" s="40"/>
    </row>
    <row r="102" spans="2:2" x14ac:dyDescent="0.2">
      <c r="B102" s="40"/>
    </row>
    <row r="103" spans="2:2" x14ac:dyDescent="0.2">
      <c r="B103" s="40"/>
    </row>
    <row r="104" spans="2:2" x14ac:dyDescent="0.2">
      <c r="B104" s="40"/>
    </row>
    <row r="105" spans="2:2" x14ac:dyDescent="0.2">
      <c r="B105" s="40"/>
    </row>
    <row r="106" spans="2:2" x14ac:dyDescent="0.2">
      <c r="B106" s="40"/>
    </row>
    <row r="107" spans="2:2" x14ac:dyDescent="0.2">
      <c r="B107" s="40"/>
    </row>
    <row r="108" spans="2:2" x14ac:dyDescent="0.2">
      <c r="B108" s="40"/>
    </row>
    <row r="109" spans="2:2" x14ac:dyDescent="0.2">
      <c r="B109" s="40"/>
    </row>
    <row r="110" spans="2:2" x14ac:dyDescent="0.2">
      <c r="B110" s="40"/>
    </row>
    <row r="111" spans="2:2" x14ac:dyDescent="0.2">
      <c r="B111" s="40"/>
    </row>
    <row r="112" spans="2:2" x14ac:dyDescent="0.2">
      <c r="B112" s="40"/>
    </row>
    <row r="113" spans="2:2" x14ac:dyDescent="0.2">
      <c r="B113" s="40"/>
    </row>
    <row r="114" spans="2:2" x14ac:dyDescent="0.2">
      <c r="B114" s="40"/>
    </row>
    <row r="115" spans="2:2" x14ac:dyDescent="0.2">
      <c r="B115" s="40"/>
    </row>
    <row r="116" spans="2:2" x14ac:dyDescent="0.2">
      <c r="B116" s="40"/>
    </row>
    <row r="117" spans="2:2" x14ac:dyDescent="0.2">
      <c r="B117" s="40"/>
    </row>
    <row r="118" spans="2:2" x14ac:dyDescent="0.2">
      <c r="B118" s="40"/>
    </row>
    <row r="119" spans="2:2" x14ac:dyDescent="0.2">
      <c r="B119" s="40"/>
    </row>
    <row r="120" spans="2:2" x14ac:dyDescent="0.2">
      <c r="B120" s="40"/>
    </row>
    <row r="121" spans="2:2" x14ac:dyDescent="0.2">
      <c r="B121" s="40"/>
    </row>
    <row r="122" spans="2:2" x14ac:dyDescent="0.2">
      <c r="B122" s="40"/>
    </row>
    <row r="123" spans="2:2" x14ac:dyDescent="0.2">
      <c r="B123" s="40"/>
    </row>
    <row r="124" spans="2:2" x14ac:dyDescent="0.2">
      <c r="B124" s="40"/>
    </row>
    <row r="125" spans="2:2" x14ac:dyDescent="0.2">
      <c r="B125" s="40"/>
    </row>
    <row r="126" spans="2:2" x14ac:dyDescent="0.2">
      <c r="B126" s="40"/>
    </row>
    <row r="127" spans="2:2" x14ac:dyDescent="0.2">
      <c r="B127" s="40"/>
    </row>
    <row r="128" spans="2:2" x14ac:dyDescent="0.2">
      <c r="B128" s="40"/>
    </row>
    <row r="129" spans="2:2" x14ac:dyDescent="0.2">
      <c r="B129" s="40"/>
    </row>
    <row r="130" spans="2:2" x14ac:dyDescent="0.2">
      <c r="B130" s="40"/>
    </row>
    <row r="131" spans="2:2" x14ac:dyDescent="0.2">
      <c r="B131" s="40"/>
    </row>
    <row r="132" spans="2:2" x14ac:dyDescent="0.2">
      <c r="B132" s="40"/>
    </row>
    <row r="133" spans="2:2" x14ac:dyDescent="0.2">
      <c r="B133" s="40"/>
    </row>
    <row r="134" spans="2:2" x14ac:dyDescent="0.2">
      <c r="B134" s="40"/>
    </row>
    <row r="135" spans="2:2" x14ac:dyDescent="0.2">
      <c r="B135" s="40"/>
    </row>
    <row r="136" spans="2:2" x14ac:dyDescent="0.2">
      <c r="B136" s="40"/>
    </row>
    <row r="137" spans="2:2" x14ac:dyDescent="0.2">
      <c r="B137" s="40"/>
    </row>
    <row r="138" spans="2:2" x14ac:dyDescent="0.2">
      <c r="B138" s="40"/>
    </row>
    <row r="139" spans="2:2" x14ac:dyDescent="0.2">
      <c r="B139" s="40"/>
    </row>
    <row r="140" spans="2:2" x14ac:dyDescent="0.2">
      <c r="B140" s="40"/>
    </row>
    <row r="141" spans="2:2" x14ac:dyDescent="0.2">
      <c r="B141" s="40"/>
    </row>
    <row r="142" spans="2:2" x14ac:dyDescent="0.2">
      <c r="B142" s="40"/>
    </row>
    <row r="143" spans="2:2" x14ac:dyDescent="0.2">
      <c r="B143" s="40"/>
    </row>
    <row r="144" spans="2:2" x14ac:dyDescent="0.2">
      <c r="B144" s="40"/>
    </row>
    <row r="145" spans="2:2" x14ac:dyDescent="0.2">
      <c r="B145" s="40"/>
    </row>
    <row r="146" spans="2:2" x14ac:dyDescent="0.2">
      <c r="B146" s="40"/>
    </row>
    <row r="147" spans="2:2" x14ac:dyDescent="0.2">
      <c r="B147" s="40"/>
    </row>
    <row r="148" spans="2:2" x14ac:dyDescent="0.2">
      <c r="B148" s="40"/>
    </row>
    <row r="149" spans="2:2" x14ac:dyDescent="0.2">
      <c r="B149" s="40"/>
    </row>
    <row r="150" spans="2:2" x14ac:dyDescent="0.2">
      <c r="B150" s="40"/>
    </row>
    <row r="151" spans="2:2" x14ac:dyDescent="0.2">
      <c r="B151" s="40"/>
    </row>
    <row r="152" spans="2:2" x14ac:dyDescent="0.2">
      <c r="B152" s="40"/>
    </row>
    <row r="153" spans="2:2" x14ac:dyDescent="0.2">
      <c r="B153" s="40"/>
    </row>
    <row r="154" spans="2:2" x14ac:dyDescent="0.2">
      <c r="B154" s="40"/>
    </row>
    <row r="155" spans="2:2" x14ac:dyDescent="0.2">
      <c r="B155" s="40"/>
    </row>
    <row r="156" spans="2:2" x14ac:dyDescent="0.2">
      <c r="B156" s="40"/>
    </row>
    <row r="157" spans="2:2" x14ac:dyDescent="0.2">
      <c r="B157" s="40"/>
    </row>
    <row r="158" spans="2:2" x14ac:dyDescent="0.2">
      <c r="B158" s="40"/>
    </row>
    <row r="159" spans="2:2" x14ac:dyDescent="0.2">
      <c r="B159" s="40"/>
    </row>
    <row r="160" spans="2:2" x14ac:dyDescent="0.2">
      <c r="B160" s="40"/>
    </row>
    <row r="161" spans="2:2" x14ac:dyDescent="0.2">
      <c r="B161" s="40"/>
    </row>
    <row r="162" spans="2:2" x14ac:dyDescent="0.2">
      <c r="B162" s="40"/>
    </row>
    <row r="163" spans="2:2" x14ac:dyDescent="0.2">
      <c r="B163" s="40"/>
    </row>
    <row r="164" spans="2:2" x14ac:dyDescent="0.2">
      <c r="B164" s="40"/>
    </row>
    <row r="165" spans="2:2" x14ac:dyDescent="0.2">
      <c r="B165" s="40"/>
    </row>
    <row r="166" spans="2:2" x14ac:dyDescent="0.2">
      <c r="B166" s="40"/>
    </row>
    <row r="167" spans="2:2" x14ac:dyDescent="0.2">
      <c r="B167" s="40"/>
    </row>
    <row r="168" spans="2:2" x14ac:dyDescent="0.2">
      <c r="B168" s="40"/>
    </row>
    <row r="169" spans="2:2" x14ac:dyDescent="0.2">
      <c r="B169" s="40"/>
    </row>
    <row r="170" spans="2:2" x14ac:dyDescent="0.2">
      <c r="B170" s="40"/>
    </row>
    <row r="171" spans="2:2" x14ac:dyDescent="0.2">
      <c r="B171" s="40"/>
    </row>
    <row r="172" spans="2:2" x14ac:dyDescent="0.2">
      <c r="B172" s="40"/>
    </row>
    <row r="173" spans="2:2" x14ac:dyDescent="0.2">
      <c r="B173" s="40"/>
    </row>
    <row r="174" spans="2:2" x14ac:dyDescent="0.2">
      <c r="B174" s="40"/>
    </row>
    <row r="175" spans="2:2" x14ac:dyDescent="0.2">
      <c r="B175" s="40"/>
    </row>
    <row r="176" spans="2:2" x14ac:dyDescent="0.2">
      <c r="B176" s="40"/>
    </row>
    <row r="177" spans="2:2" x14ac:dyDescent="0.2">
      <c r="B177" s="40"/>
    </row>
    <row r="178" spans="2:2" x14ac:dyDescent="0.2">
      <c r="B178" s="40"/>
    </row>
    <row r="179" spans="2:2" x14ac:dyDescent="0.2">
      <c r="B179" s="40"/>
    </row>
    <row r="180" spans="2:2" x14ac:dyDescent="0.2">
      <c r="B180" s="40"/>
    </row>
    <row r="181" spans="2:2" x14ac:dyDescent="0.2">
      <c r="B181" s="40"/>
    </row>
    <row r="182" spans="2:2" x14ac:dyDescent="0.2">
      <c r="B182" s="40"/>
    </row>
    <row r="183" spans="2:2" x14ac:dyDescent="0.2">
      <c r="B183" s="40"/>
    </row>
    <row r="184" spans="2:2" x14ac:dyDescent="0.2">
      <c r="B184" s="40"/>
    </row>
    <row r="185" spans="2:2" x14ac:dyDescent="0.2">
      <c r="B185" s="40"/>
    </row>
    <row r="186" spans="2:2" x14ac:dyDescent="0.2">
      <c r="B186" s="40"/>
    </row>
    <row r="187" spans="2:2" x14ac:dyDescent="0.2">
      <c r="B187" s="40"/>
    </row>
    <row r="188" spans="2:2" x14ac:dyDescent="0.2">
      <c r="B188" s="40"/>
    </row>
    <row r="189" spans="2:2" x14ac:dyDescent="0.2">
      <c r="B189" s="40"/>
    </row>
    <row r="190" spans="2:2" x14ac:dyDescent="0.2">
      <c r="B190" s="40"/>
    </row>
    <row r="191" spans="2:2" x14ac:dyDescent="0.2">
      <c r="B191" s="40"/>
    </row>
    <row r="192" spans="2:2" x14ac:dyDescent="0.2">
      <c r="B192" s="40"/>
    </row>
    <row r="193" spans="2:2" x14ac:dyDescent="0.2">
      <c r="B193" s="40"/>
    </row>
    <row r="194" spans="2:2" x14ac:dyDescent="0.2">
      <c r="B194" s="40"/>
    </row>
    <row r="195" spans="2:2" x14ac:dyDescent="0.2">
      <c r="B195" s="40"/>
    </row>
    <row r="196" spans="2:2" x14ac:dyDescent="0.2">
      <c r="B196" s="40"/>
    </row>
    <row r="197" spans="2:2" x14ac:dyDescent="0.2">
      <c r="B197" s="40"/>
    </row>
    <row r="198" spans="2:2" x14ac:dyDescent="0.2">
      <c r="B198" s="40"/>
    </row>
    <row r="199" spans="2:2" x14ac:dyDescent="0.2">
      <c r="B199" s="40"/>
    </row>
    <row r="200" spans="2:2" x14ac:dyDescent="0.2">
      <c r="B200" s="40"/>
    </row>
    <row r="201" spans="2:2" x14ac:dyDescent="0.2">
      <c r="B201" s="40"/>
    </row>
    <row r="202" spans="2:2" x14ac:dyDescent="0.2">
      <c r="B202" s="40"/>
    </row>
    <row r="203" spans="2:2" x14ac:dyDescent="0.2">
      <c r="B203" s="40"/>
    </row>
    <row r="204" spans="2:2" x14ac:dyDescent="0.2">
      <c r="B204" s="40"/>
    </row>
    <row r="205" spans="2:2" x14ac:dyDescent="0.2">
      <c r="B205" s="40"/>
    </row>
    <row r="206" spans="2:2" x14ac:dyDescent="0.2">
      <c r="B206" s="40"/>
    </row>
    <row r="207" spans="2:2" x14ac:dyDescent="0.2">
      <c r="B207" s="40"/>
    </row>
    <row r="208" spans="2:2" x14ac:dyDescent="0.2">
      <c r="B208" s="40"/>
    </row>
    <row r="209" spans="2:2" x14ac:dyDescent="0.2">
      <c r="B209" s="40"/>
    </row>
    <row r="210" spans="2:2" x14ac:dyDescent="0.2">
      <c r="B210" s="40"/>
    </row>
    <row r="211" spans="2:2" x14ac:dyDescent="0.2">
      <c r="B211" s="40"/>
    </row>
    <row r="212" spans="2:2" x14ac:dyDescent="0.2">
      <c r="B212" s="40"/>
    </row>
    <row r="213" spans="2:2" x14ac:dyDescent="0.2">
      <c r="B213" s="40"/>
    </row>
    <row r="214" spans="2:2" x14ac:dyDescent="0.2">
      <c r="B214" s="40"/>
    </row>
    <row r="215" spans="2:2" x14ac:dyDescent="0.2">
      <c r="B215" s="40"/>
    </row>
    <row r="216" spans="2:2" x14ac:dyDescent="0.2">
      <c r="B216" s="40"/>
    </row>
    <row r="217" spans="2:2" x14ac:dyDescent="0.2">
      <c r="B217" s="40"/>
    </row>
    <row r="218" spans="2:2" x14ac:dyDescent="0.2">
      <c r="B218" s="40"/>
    </row>
    <row r="219" spans="2:2" x14ac:dyDescent="0.2">
      <c r="B219" s="40"/>
    </row>
    <row r="220" spans="2:2" x14ac:dyDescent="0.2">
      <c r="B220" s="40"/>
    </row>
    <row r="221" spans="2:2" x14ac:dyDescent="0.2">
      <c r="B221" s="40"/>
    </row>
    <row r="222" spans="2:2" x14ac:dyDescent="0.2">
      <c r="B222" s="40"/>
    </row>
    <row r="223" spans="2:2" x14ac:dyDescent="0.2">
      <c r="B223" s="40"/>
    </row>
  </sheetData>
  <mergeCells count="9">
    <mergeCell ref="B11:B12"/>
    <mergeCell ref="A11:A12"/>
    <mergeCell ref="C11:C12"/>
    <mergeCell ref="D11:E11"/>
    <mergeCell ref="C2:F2"/>
    <mergeCell ref="C3:F3"/>
    <mergeCell ref="C4:F4"/>
    <mergeCell ref="A6:E6"/>
    <mergeCell ref="A8:E8"/>
  </mergeCells>
  <phoneticPr fontId="0" type="noConversion"/>
  <pageMargins left="0.45" right="0.27" top="0.32" bottom="0.35" header="0.17" footer="0.16"/>
  <pageSetup paperSize="9" firstPageNumber="21" orientation="portrait" useFirstPageNumber="1" r:id="rId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254"/>
  <sheetViews>
    <sheetView workbookViewId="0">
      <selection activeCell="C4" sqref="C4:F4"/>
    </sheetView>
  </sheetViews>
  <sheetFormatPr defaultRowHeight="12.75" x14ac:dyDescent="0.2"/>
  <cols>
    <col min="1" max="1" width="5.85546875" style="48" customWidth="1"/>
    <col min="2" max="2" width="54.28515625" style="48" customWidth="1"/>
    <col min="3" max="3" width="6" style="319" customWidth="1"/>
    <col min="4" max="4" width="11.42578125" style="319" customWidth="1"/>
    <col min="5" max="5" width="10.140625" style="319" customWidth="1"/>
    <col min="6" max="6" width="10" style="319" customWidth="1"/>
    <col min="7" max="16384" width="9.140625" style="48"/>
  </cols>
  <sheetData>
    <row r="2" spans="1:6" x14ac:dyDescent="0.2">
      <c r="C2" s="745" t="s">
        <v>982</v>
      </c>
      <c r="D2" s="745"/>
      <c r="E2" s="745"/>
      <c r="F2" s="745"/>
    </row>
    <row r="3" spans="1:6" x14ac:dyDescent="0.2">
      <c r="C3" s="746" t="s">
        <v>978</v>
      </c>
      <c r="D3" s="746"/>
      <c r="E3" s="746"/>
      <c r="F3" s="746"/>
    </row>
    <row r="4" spans="1:6" x14ac:dyDescent="0.2">
      <c r="C4" s="746" t="s">
        <v>985</v>
      </c>
      <c r="D4" s="746"/>
      <c r="E4" s="746"/>
      <c r="F4" s="746"/>
    </row>
    <row r="5" spans="1:6" ht="18" x14ac:dyDescent="0.25">
      <c r="A5" s="751" t="s">
        <v>120</v>
      </c>
      <c r="B5" s="751"/>
      <c r="C5" s="751"/>
      <c r="D5" s="751"/>
      <c r="E5" s="751"/>
      <c r="F5" s="751"/>
    </row>
    <row r="6" spans="1:6" ht="15.75" x14ac:dyDescent="0.25">
      <c r="B6" s="253"/>
    </row>
    <row r="7" spans="1:6" ht="30" customHeight="1" x14ac:dyDescent="0.25">
      <c r="A7" s="782" t="s">
        <v>975</v>
      </c>
      <c r="B7" s="782"/>
      <c r="C7" s="782"/>
      <c r="D7" s="782"/>
      <c r="E7" s="782"/>
      <c r="F7" s="782"/>
    </row>
    <row r="8" spans="1:6" ht="14.25" customHeight="1" x14ac:dyDescent="0.2">
      <c r="A8" s="250" t="s">
        <v>130</v>
      </c>
    </row>
    <row r="9" spans="1:6" ht="14.25" customHeight="1" thickBot="1" x14ac:dyDescent="0.25">
      <c r="E9" s="353" t="s">
        <v>20</v>
      </c>
    </row>
    <row r="10" spans="1:6" ht="51.75" thickBot="1" x14ac:dyDescent="0.25">
      <c r="A10" s="254" t="s">
        <v>736</v>
      </c>
      <c r="B10" s="255" t="s">
        <v>737</v>
      </c>
      <c r="C10" s="354"/>
      <c r="D10" s="798" t="s">
        <v>24</v>
      </c>
      <c r="E10" s="355" t="s">
        <v>122</v>
      </c>
      <c r="F10" s="356"/>
    </row>
    <row r="11" spans="1:6" ht="26.25" thickBot="1" x14ac:dyDescent="0.25">
      <c r="A11" s="256"/>
      <c r="B11" s="163" t="s">
        <v>738</v>
      </c>
      <c r="C11" s="357" t="s">
        <v>739</v>
      </c>
      <c r="D11" s="799"/>
      <c r="E11" s="358" t="s">
        <v>16</v>
      </c>
      <c r="F11" s="358" t="s">
        <v>17</v>
      </c>
    </row>
    <row r="12" spans="1:6" ht="13.5" thickBot="1" x14ac:dyDescent="0.25">
      <c r="A12" s="165">
        <v>1</v>
      </c>
      <c r="B12" s="165">
        <v>2</v>
      </c>
      <c r="C12" s="359" t="s">
        <v>740</v>
      </c>
      <c r="D12" s="360">
        <v>4</v>
      </c>
      <c r="E12" s="360">
        <v>5</v>
      </c>
      <c r="F12" s="360">
        <v>6</v>
      </c>
    </row>
    <row r="13" spans="1:6" s="250" customFormat="1" ht="24.75" thickBot="1" x14ac:dyDescent="0.25">
      <c r="A13" s="257">
        <v>8010</v>
      </c>
      <c r="B13" s="258" t="s">
        <v>929</v>
      </c>
      <c r="C13" s="361"/>
      <c r="D13" s="437">
        <v>3000</v>
      </c>
      <c r="E13" s="438">
        <v>0</v>
      </c>
      <c r="F13" s="439">
        <v>3000</v>
      </c>
    </row>
    <row r="14" spans="1:6" s="250" customFormat="1" ht="13.5" thickBot="1" x14ac:dyDescent="0.25">
      <c r="A14" s="259"/>
      <c r="B14" s="260" t="s">
        <v>803</v>
      </c>
      <c r="C14" s="362"/>
      <c r="D14" s="363"/>
      <c r="E14" s="364"/>
      <c r="F14" s="365"/>
    </row>
    <row r="15" spans="1:6" ht="24.75" thickBot="1" x14ac:dyDescent="0.25">
      <c r="A15" s="257">
        <v>8100</v>
      </c>
      <c r="B15" s="258" t="s">
        <v>930</v>
      </c>
      <c r="C15" s="366"/>
      <c r="D15" s="437">
        <f>E15+F15</f>
        <v>3000</v>
      </c>
      <c r="E15" s="438">
        <f>E17+E45</f>
        <v>0</v>
      </c>
      <c r="F15" s="439">
        <f>F17+F45</f>
        <v>3000</v>
      </c>
    </row>
    <row r="16" spans="1:6" x14ac:dyDescent="0.2">
      <c r="A16" s="261"/>
      <c r="B16" s="262" t="s">
        <v>803</v>
      </c>
      <c r="C16" s="367"/>
      <c r="D16" s="368"/>
      <c r="E16" s="369"/>
      <c r="F16" s="370"/>
    </row>
    <row r="17" spans="1:6" ht="24" customHeight="1" x14ac:dyDescent="0.2">
      <c r="A17" s="263">
        <v>8110</v>
      </c>
      <c r="B17" s="264" t="s">
        <v>931</v>
      </c>
      <c r="C17" s="371"/>
      <c r="D17" s="440">
        <f>E17+F17</f>
        <v>0</v>
      </c>
      <c r="E17" s="441">
        <f>E23</f>
        <v>0</v>
      </c>
      <c r="F17" s="442">
        <f>F19+F23</f>
        <v>0</v>
      </c>
    </row>
    <row r="18" spans="1:6" x14ac:dyDescent="0.2">
      <c r="A18" s="263"/>
      <c r="B18" s="265" t="s">
        <v>803</v>
      </c>
      <c r="C18" s="371"/>
      <c r="D18" s="372"/>
      <c r="E18" s="373"/>
      <c r="F18" s="374"/>
    </row>
    <row r="19" spans="1:6" ht="33" customHeight="1" x14ac:dyDescent="0.2">
      <c r="A19" s="263">
        <v>8111</v>
      </c>
      <c r="B19" s="266" t="s">
        <v>813</v>
      </c>
      <c r="C19" s="371"/>
      <c r="D19" s="440">
        <f>F19</f>
        <v>0</v>
      </c>
      <c r="E19" s="375" t="s">
        <v>40</v>
      </c>
      <c r="F19" s="442">
        <f>F21+F22</f>
        <v>0</v>
      </c>
    </row>
    <row r="20" spans="1:6" x14ac:dyDescent="0.2">
      <c r="A20" s="263"/>
      <c r="B20" s="267" t="s">
        <v>823</v>
      </c>
      <c r="C20" s="371"/>
      <c r="D20" s="376"/>
      <c r="E20" s="375"/>
      <c r="F20" s="377"/>
    </row>
    <row r="21" spans="1:6" x14ac:dyDescent="0.2">
      <c r="A21" s="263">
        <v>8112</v>
      </c>
      <c r="B21" s="268" t="s">
        <v>812</v>
      </c>
      <c r="C21" s="378" t="s">
        <v>846</v>
      </c>
      <c r="D21" s="440">
        <f>F21</f>
        <v>0</v>
      </c>
      <c r="E21" s="375" t="s">
        <v>40</v>
      </c>
      <c r="F21" s="377"/>
    </row>
    <row r="22" spans="1:6" x14ac:dyDescent="0.2">
      <c r="A22" s="263">
        <v>8113</v>
      </c>
      <c r="B22" s="268" t="s">
        <v>806</v>
      </c>
      <c r="C22" s="378" t="s">
        <v>847</v>
      </c>
      <c r="D22" s="440">
        <f>F22</f>
        <v>0</v>
      </c>
      <c r="E22" s="375" t="s">
        <v>40</v>
      </c>
      <c r="F22" s="377"/>
    </row>
    <row r="23" spans="1:6" ht="34.5" customHeight="1" x14ac:dyDescent="0.2">
      <c r="A23" s="263">
        <v>8120</v>
      </c>
      <c r="B23" s="266" t="s">
        <v>932</v>
      </c>
      <c r="C23" s="378"/>
      <c r="D23" s="440">
        <f>E23+F23</f>
        <v>0</v>
      </c>
      <c r="E23" s="441">
        <f>E35</f>
        <v>0</v>
      </c>
      <c r="F23" s="442">
        <f>F25+F35</f>
        <v>0</v>
      </c>
    </row>
    <row r="24" spans="1:6" x14ac:dyDescent="0.2">
      <c r="A24" s="263"/>
      <c r="B24" s="267" t="s">
        <v>803</v>
      </c>
      <c r="C24" s="378"/>
      <c r="D24" s="376"/>
      <c r="E24" s="379"/>
      <c r="F24" s="377"/>
    </row>
    <row r="25" spans="1:6" x14ac:dyDescent="0.2">
      <c r="A25" s="263">
        <v>8121</v>
      </c>
      <c r="B25" s="266" t="s">
        <v>840</v>
      </c>
      <c r="C25" s="378"/>
      <c r="D25" s="380">
        <f>F25</f>
        <v>0</v>
      </c>
      <c r="E25" s="375" t="s">
        <v>40</v>
      </c>
      <c r="F25" s="381">
        <f>F27+F31</f>
        <v>0</v>
      </c>
    </row>
    <row r="26" spans="1:6" x14ac:dyDescent="0.2">
      <c r="A26" s="263"/>
      <c r="B26" s="267" t="s">
        <v>823</v>
      </c>
      <c r="C26" s="378"/>
      <c r="D26" s="376"/>
      <c r="E26" s="379"/>
      <c r="F26" s="377"/>
    </row>
    <row r="27" spans="1:6" x14ac:dyDescent="0.2">
      <c r="A27" s="269">
        <v>8122</v>
      </c>
      <c r="B27" s="264" t="s">
        <v>830</v>
      </c>
      <c r="C27" s="378" t="s">
        <v>848</v>
      </c>
      <c r="D27" s="382">
        <f>F27</f>
        <v>0</v>
      </c>
      <c r="E27" s="375" t="s">
        <v>40</v>
      </c>
      <c r="F27" s="383">
        <f>F29+F30</f>
        <v>0</v>
      </c>
    </row>
    <row r="28" spans="1:6" x14ac:dyDescent="0.2">
      <c r="A28" s="269"/>
      <c r="B28" s="270" t="s">
        <v>823</v>
      </c>
      <c r="C28" s="378"/>
      <c r="D28" s="376"/>
      <c r="E28" s="379"/>
      <c r="F28" s="377"/>
    </row>
    <row r="29" spans="1:6" x14ac:dyDescent="0.2">
      <c r="A29" s="269">
        <v>8123</v>
      </c>
      <c r="B29" s="270" t="s">
        <v>829</v>
      </c>
      <c r="C29" s="378"/>
      <c r="D29" s="380">
        <f>F29</f>
        <v>0</v>
      </c>
      <c r="E29" s="375" t="s">
        <v>40</v>
      </c>
      <c r="F29" s="377"/>
    </row>
    <row r="30" spans="1:6" x14ac:dyDescent="0.2">
      <c r="A30" s="269">
        <v>8124</v>
      </c>
      <c r="B30" s="270" t="s">
        <v>831</v>
      </c>
      <c r="C30" s="378"/>
      <c r="D30" s="382">
        <f>F30</f>
        <v>0</v>
      </c>
      <c r="E30" s="375" t="s">
        <v>40</v>
      </c>
      <c r="F30" s="384"/>
    </row>
    <row r="31" spans="1:6" x14ac:dyDescent="0.2">
      <c r="A31" s="269">
        <v>8130</v>
      </c>
      <c r="B31" s="264" t="s">
        <v>832</v>
      </c>
      <c r="C31" s="378" t="s">
        <v>849</v>
      </c>
      <c r="D31" s="382">
        <f>F31</f>
        <v>0</v>
      </c>
      <c r="E31" s="375" t="s">
        <v>40</v>
      </c>
      <c r="F31" s="381">
        <f>F33+F34</f>
        <v>0</v>
      </c>
    </row>
    <row r="32" spans="1:6" x14ac:dyDescent="0.2">
      <c r="A32" s="269"/>
      <c r="B32" s="270" t="s">
        <v>823</v>
      </c>
      <c r="C32" s="378"/>
      <c r="D32" s="380"/>
      <c r="E32" s="379"/>
      <c r="F32" s="377"/>
    </row>
    <row r="33" spans="1:6" x14ac:dyDescent="0.2">
      <c r="A33" s="269">
        <v>8131</v>
      </c>
      <c r="B33" s="270" t="s">
        <v>836</v>
      </c>
      <c r="C33" s="378"/>
      <c r="D33" s="380">
        <f>F33</f>
        <v>0</v>
      </c>
      <c r="E33" s="375" t="s">
        <v>40</v>
      </c>
      <c r="F33" s="377"/>
    </row>
    <row r="34" spans="1:6" x14ac:dyDescent="0.2">
      <c r="A34" s="269">
        <v>8132</v>
      </c>
      <c r="B34" s="270" t="s">
        <v>833</v>
      </c>
      <c r="C34" s="378"/>
      <c r="D34" s="382">
        <f>F34</f>
        <v>0</v>
      </c>
      <c r="E34" s="375" t="s">
        <v>40</v>
      </c>
      <c r="F34" s="384"/>
    </row>
    <row r="35" spans="1:6" s="271" customFormat="1" x14ac:dyDescent="0.2">
      <c r="A35" s="269">
        <v>8140</v>
      </c>
      <c r="B35" s="264" t="s">
        <v>841</v>
      </c>
      <c r="C35" s="378"/>
      <c r="D35" s="380">
        <f>F35+E35</f>
        <v>0</v>
      </c>
      <c r="E35" s="385">
        <f>E37+E41</f>
        <v>0</v>
      </c>
      <c r="F35" s="381">
        <f>F37+F41</f>
        <v>0</v>
      </c>
    </row>
    <row r="36" spans="1:6" s="271" customFormat="1" x14ac:dyDescent="0.2">
      <c r="A36" s="263"/>
      <c r="B36" s="267" t="s">
        <v>823</v>
      </c>
      <c r="C36" s="378"/>
      <c r="D36" s="376"/>
      <c r="E36" s="379"/>
      <c r="F36" s="377"/>
    </row>
    <row r="37" spans="1:6" s="271" customFormat="1" ht="10.5" customHeight="1" x14ac:dyDescent="0.2">
      <c r="A37" s="269">
        <v>8141</v>
      </c>
      <c r="B37" s="264" t="s">
        <v>834</v>
      </c>
      <c r="C37" s="378" t="s">
        <v>848</v>
      </c>
      <c r="D37" s="380">
        <f>E37+F37</f>
        <v>0</v>
      </c>
      <c r="E37" s="385">
        <f>E39+E40</f>
        <v>0</v>
      </c>
      <c r="F37" s="381">
        <f>F40</f>
        <v>0</v>
      </c>
    </row>
    <row r="38" spans="1:6" s="271" customFormat="1" ht="13.5" thickBot="1" x14ac:dyDescent="0.25">
      <c r="A38" s="272"/>
      <c r="B38" s="273" t="s">
        <v>823</v>
      </c>
      <c r="C38" s="443"/>
      <c r="D38" s="444"/>
      <c r="E38" s="407"/>
      <c r="F38" s="408"/>
    </row>
    <row r="39" spans="1:6" s="271" customFormat="1" x14ac:dyDescent="0.2">
      <c r="A39" s="274">
        <v>8142</v>
      </c>
      <c r="B39" s="275" t="s">
        <v>837</v>
      </c>
      <c r="C39" s="445"/>
      <c r="D39" s="386">
        <f>E39</f>
        <v>0</v>
      </c>
      <c r="E39" s="446"/>
      <c r="F39" s="387" t="s">
        <v>40</v>
      </c>
    </row>
    <row r="40" spans="1:6" s="271" customFormat="1" ht="13.5" thickBot="1" x14ac:dyDescent="0.25">
      <c r="A40" s="276">
        <v>8143</v>
      </c>
      <c r="B40" s="277" t="s">
        <v>838</v>
      </c>
      <c r="C40" s="447"/>
      <c r="D40" s="388">
        <f>E40+F40</f>
        <v>0</v>
      </c>
      <c r="E40" s="448"/>
      <c r="F40" s="449"/>
    </row>
    <row r="41" spans="1:6" s="271" customFormat="1" ht="13.5" customHeight="1" x14ac:dyDescent="0.2">
      <c r="A41" s="261">
        <v>8150</v>
      </c>
      <c r="B41" s="278" t="s">
        <v>839</v>
      </c>
      <c r="C41" s="450" t="s">
        <v>849</v>
      </c>
      <c r="D41" s="389">
        <f>E41+F41</f>
        <v>0</v>
      </c>
      <c r="E41" s="390">
        <f>E43+E44</f>
        <v>0</v>
      </c>
      <c r="F41" s="391">
        <f>F44</f>
        <v>0</v>
      </c>
    </row>
    <row r="42" spans="1:6" s="271" customFormat="1" x14ac:dyDescent="0.2">
      <c r="A42" s="269"/>
      <c r="B42" s="270" t="s">
        <v>823</v>
      </c>
      <c r="C42" s="451"/>
      <c r="D42" s="380">
        <f>E42+F42</f>
        <v>0</v>
      </c>
      <c r="E42" s="379"/>
      <c r="F42" s="377"/>
    </row>
    <row r="43" spans="1:6" s="271" customFormat="1" x14ac:dyDescent="0.2">
      <c r="A43" s="269">
        <v>8151</v>
      </c>
      <c r="B43" s="270" t="s">
        <v>836</v>
      </c>
      <c r="C43" s="451"/>
      <c r="D43" s="380">
        <f>E43</f>
        <v>0</v>
      </c>
      <c r="E43" s="379"/>
      <c r="F43" s="392" t="s">
        <v>258</v>
      </c>
    </row>
    <row r="44" spans="1:6" s="271" customFormat="1" ht="13.5" thickBot="1" x14ac:dyDescent="0.25">
      <c r="A44" s="272">
        <v>8152</v>
      </c>
      <c r="B44" s="273" t="s">
        <v>835</v>
      </c>
      <c r="C44" s="452"/>
      <c r="D44" s="393">
        <f>E44+F44</f>
        <v>0</v>
      </c>
      <c r="E44" s="407"/>
      <c r="F44" s="408"/>
    </row>
    <row r="45" spans="1:6" s="271" customFormat="1" ht="37.5" customHeight="1" thickBot="1" x14ac:dyDescent="0.25">
      <c r="A45" s="257">
        <v>8160</v>
      </c>
      <c r="B45" s="279" t="s">
        <v>933</v>
      </c>
      <c r="C45" s="453"/>
      <c r="D45" s="394">
        <v>3000</v>
      </c>
      <c r="E45" s="395">
        <v>0</v>
      </c>
      <c r="F45" s="396">
        <f>F47+F52+F56+F67+F68</f>
        <v>3000</v>
      </c>
    </row>
    <row r="46" spans="1:6" s="271" customFormat="1" ht="13.5" thickBot="1" x14ac:dyDescent="0.25">
      <c r="A46" s="259"/>
      <c r="B46" s="280" t="s">
        <v>803</v>
      </c>
      <c r="C46" s="454"/>
      <c r="D46" s="455"/>
      <c r="E46" s="456"/>
      <c r="F46" s="457"/>
    </row>
    <row r="47" spans="1:6" s="250" customFormat="1" ht="14.25" customHeight="1" thickBot="1" x14ac:dyDescent="0.25">
      <c r="A47" s="257">
        <v>8161</v>
      </c>
      <c r="B47" s="281" t="s">
        <v>811</v>
      </c>
      <c r="C47" s="453"/>
      <c r="D47" s="397">
        <f>F47</f>
        <v>0</v>
      </c>
      <c r="E47" s="398" t="s">
        <v>40</v>
      </c>
      <c r="F47" s="399">
        <f>F49+F50+F51</f>
        <v>0</v>
      </c>
    </row>
    <row r="48" spans="1:6" s="250" customFormat="1" x14ac:dyDescent="0.2">
      <c r="A48" s="261"/>
      <c r="B48" s="282" t="s">
        <v>823</v>
      </c>
      <c r="C48" s="450"/>
      <c r="D48" s="400"/>
      <c r="E48" s="401"/>
      <c r="F48" s="402"/>
    </row>
    <row r="49" spans="1:9" ht="27" customHeight="1" thickBot="1" x14ac:dyDescent="0.25">
      <c r="A49" s="269">
        <v>8162</v>
      </c>
      <c r="B49" s="270" t="s">
        <v>800</v>
      </c>
      <c r="C49" s="451" t="s">
        <v>850</v>
      </c>
      <c r="D49" s="403">
        <f>F49</f>
        <v>0</v>
      </c>
      <c r="E49" s="379" t="s">
        <v>40</v>
      </c>
      <c r="F49" s="377"/>
    </row>
    <row r="50" spans="1:9" s="250" customFormat="1" ht="71.25" customHeight="1" thickBot="1" x14ac:dyDescent="0.25">
      <c r="A50" s="283">
        <v>8163</v>
      </c>
      <c r="B50" s="270" t="s">
        <v>799</v>
      </c>
      <c r="C50" s="451" t="s">
        <v>850</v>
      </c>
      <c r="D50" s="403">
        <f>F50</f>
        <v>0</v>
      </c>
      <c r="E50" s="404" t="s">
        <v>40</v>
      </c>
      <c r="F50" s="405"/>
    </row>
    <row r="51" spans="1:9" ht="14.25" customHeight="1" thickBot="1" x14ac:dyDescent="0.25">
      <c r="A51" s="272">
        <v>8164</v>
      </c>
      <c r="B51" s="273" t="s">
        <v>801</v>
      </c>
      <c r="C51" s="452" t="s">
        <v>851</v>
      </c>
      <c r="D51" s="406">
        <f>F51</f>
        <v>0</v>
      </c>
      <c r="E51" s="407" t="s">
        <v>40</v>
      </c>
      <c r="F51" s="408"/>
    </row>
    <row r="52" spans="1:9" s="250" customFormat="1" ht="13.5" thickBot="1" x14ac:dyDescent="0.25">
      <c r="A52" s="257">
        <v>8170</v>
      </c>
      <c r="B52" s="281" t="s">
        <v>810</v>
      </c>
      <c r="C52" s="453"/>
      <c r="D52" s="397">
        <f>E52+F52</f>
        <v>0</v>
      </c>
      <c r="E52" s="409">
        <f>E54+E55</f>
        <v>0</v>
      </c>
      <c r="F52" s="399">
        <f>F54+F55</f>
        <v>0</v>
      </c>
      <c r="I52" s="250" t="s">
        <v>130</v>
      </c>
    </row>
    <row r="53" spans="1:9" s="250" customFormat="1" x14ac:dyDescent="0.2">
      <c r="A53" s="261"/>
      <c r="B53" s="282" t="s">
        <v>823</v>
      </c>
      <c r="C53" s="450"/>
      <c r="D53" s="410"/>
      <c r="E53" s="401"/>
      <c r="F53" s="411"/>
    </row>
    <row r="54" spans="1:9" ht="24" x14ac:dyDescent="0.2">
      <c r="A54" s="269">
        <v>8171</v>
      </c>
      <c r="B54" s="270" t="s">
        <v>808</v>
      </c>
      <c r="C54" s="451" t="s">
        <v>852</v>
      </c>
      <c r="D54" s="403">
        <f>E54+F54</f>
        <v>0</v>
      </c>
      <c r="E54" s="379"/>
      <c r="F54" s="377"/>
    </row>
    <row r="55" spans="1:9" ht="13.5" thickBot="1" x14ac:dyDescent="0.25">
      <c r="A55" s="272">
        <v>8172</v>
      </c>
      <c r="B55" s="284" t="s">
        <v>809</v>
      </c>
      <c r="C55" s="452" t="s">
        <v>853</v>
      </c>
      <c r="D55" s="406">
        <f>E55+F55</f>
        <v>0</v>
      </c>
      <c r="E55" s="407"/>
      <c r="F55" s="408"/>
    </row>
    <row r="56" spans="1:9" s="250" customFormat="1" ht="24.75" thickBot="1" x14ac:dyDescent="0.25">
      <c r="A56" s="285">
        <v>8190</v>
      </c>
      <c r="B56" s="286" t="s">
        <v>720</v>
      </c>
      <c r="C56" s="412"/>
      <c r="D56" s="394">
        <v>3000</v>
      </c>
      <c r="E56" s="395">
        <f>E60</f>
        <v>0</v>
      </c>
      <c r="F56" s="396">
        <v>3000</v>
      </c>
    </row>
    <row r="57" spans="1:9" s="250" customFormat="1" x14ac:dyDescent="0.2">
      <c r="A57" s="287"/>
      <c r="B57" s="282" t="s">
        <v>807</v>
      </c>
      <c r="C57" s="353"/>
      <c r="D57" s="400"/>
      <c r="E57" s="413"/>
      <c r="F57" s="402"/>
    </row>
    <row r="58" spans="1:9" ht="24" x14ac:dyDescent="0.2">
      <c r="A58" s="288">
        <v>8191</v>
      </c>
      <c r="B58" s="289" t="s">
        <v>767</v>
      </c>
      <c r="C58" s="414">
        <v>9320</v>
      </c>
      <c r="D58" s="415">
        <v>3000</v>
      </c>
      <c r="E58" s="415"/>
      <c r="F58" s="392" t="s">
        <v>258</v>
      </c>
    </row>
    <row r="59" spans="1:9" x14ac:dyDescent="0.2">
      <c r="A59" s="290"/>
      <c r="B59" s="267" t="s">
        <v>804</v>
      </c>
      <c r="C59" s="416"/>
      <c r="D59" s="376"/>
      <c r="E59" s="417"/>
      <c r="F59" s="377"/>
    </row>
    <row r="60" spans="1:9" ht="35.25" customHeight="1" x14ac:dyDescent="0.2">
      <c r="A60" s="290">
        <v>8192</v>
      </c>
      <c r="B60" s="270" t="s">
        <v>802</v>
      </c>
      <c r="C60" s="416"/>
      <c r="D60" s="418">
        <f>E60</f>
        <v>0</v>
      </c>
      <c r="E60" s="417"/>
      <c r="F60" s="419" t="s">
        <v>40</v>
      </c>
      <c r="G60" s="333"/>
    </row>
    <row r="61" spans="1:9" ht="24" x14ac:dyDescent="0.2">
      <c r="A61" s="290">
        <v>8193</v>
      </c>
      <c r="B61" s="270" t="s">
        <v>721</v>
      </c>
      <c r="C61" s="416"/>
      <c r="D61" s="418">
        <v>3000</v>
      </c>
      <c r="E61" s="415">
        <v>3000</v>
      </c>
      <c r="F61" s="419" t="s">
        <v>258</v>
      </c>
    </row>
    <row r="62" spans="1:9" ht="24" x14ac:dyDescent="0.2">
      <c r="A62" s="291">
        <v>8194</v>
      </c>
      <c r="B62" s="292" t="s">
        <v>722</v>
      </c>
      <c r="C62" s="420">
        <v>9330</v>
      </c>
      <c r="D62" s="418">
        <v>0</v>
      </c>
      <c r="E62" s="421" t="s">
        <v>40</v>
      </c>
      <c r="F62" s="422">
        <v>0</v>
      </c>
    </row>
    <row r="63" spans="1:9" x14ac:dyDescent="0.2">
      <c r="A63" s="290"/>
      <c r="B63" s="267" t="s">
        <v>804</v>
      </c>
      <c r="C63" s="420"/>
      <c r="D63" s="418"/>
      <c r="E63" s="421"/>
      <c r="F63" s="422"/>
    </row>
    <row r="64" spans="1:9" ht="24" x14ac:dyDescent="0.2">
      <c r="A64" s="290">
        <v>8195</v>
      </c>
      <c r="B64" s="270" t="s">
        <v>768</v>
      </c>
      <c r="C64" s="420"/>
      <c r="D64" s="418">
        <f>F64</f>
        <v>0</v>
      </c>
      <c r="E64" s="421" t="s">
        <v>40</v>
      </c>
      <c r="F64" s="422"/>
    </row>
    <row r="65" spans="1:8" ht="24" x14ac:dyDescent="0.2">
      <c r="A65" s="293">
        <v>8196</v>
      </c>
      <c r="B65" s="270" t="s">
        <v>769</v>
      </c>
      <c r="C65" s="420"/>
      <c r="D65" s="418">
        <f>F65</f>
        <v>0</v>
      </c>
      <c r="E65" s="375" t="s">
        <v>40</v>
      </c>
      <c r="F65" s="422"/>
    </row>
    <row r="66" spans="1:8" ht="24" x14ac:dyDescent="0.2">
      <c r="A66" s="290">
        <v>8197</v>
      </c>
      <c r="B66" s="294" t="s">
        <v>764</v>
      </c>
      <c r="C66" s="423"/>
      <c r="D66" s="424" t="s">
        <v>40</v>
      </c>
      <c r="E66" s="375" t="s">
        <v>40</v>
      </c>
      <c r="F66" s="419" t="s">
        <v>40</v>
      </c>
    </row>
    <row r="67" spans="1:8" ht="36" x14ac:dyDescent="0.2">
      <c r="A67" s="290">
        <v>8198</v>
      </c>
      <c r="B67" s="295" t="s">
        <v>765</v>
      </c>
      <c r="C67" s="425"/>
      <c r="D67" s="424" t="s">
        <v>40</v>
      </c>
      <c r="E67" s="379"/>
      <c r="F67" s="377"/>
    </row>
    <row r="68" spans="1:8" ht="48" x14ac:dyDescent="0.2">
      <c r="A68" s="290">
        <v>8199</v>
      </c>
      <c r="B68" s="296" t="s">
        <v>934</v>
      </c>
      <c r="C68" s="425"/>
      <c r="D68" s="426">
        <f>E68+F68</f>
        <v>0</v>
      </c>
      <c r="E68" s="421">
        <f>E13-E17-E52-E56-E67-E72</f>
        <v>0</v>
      </c>
      <c r="F68" s="427">
        <v>0</v>
      </c>
      <c r="H68" s="297"/>
    </row>
    <row r="69" spans="1:8" ht="24.75" thickBot="1" x14ac:dyDescent="0.25">
      <c r="A69" s="293" t="s">
        <v>723</v>
      </c>
      <c r="B69" s="298" t="s">
        <v>766</v>
      </c>
      <c r="C69" s="423"/>
      <c r="D69" s="406">
        <f>F69</f>
        <v>0</v>
      </c>
      <c r="E69" s="428" t="s">
        <v>40</v>
      </c>
      <c r="F69" s="408"/>
    </row>
    <row r="70" spans="1:8" ht="30" customHeight="1" thickBot="1" x14ac:dyDescent="0.25">
      <c r="A70" s="299">
        <v>8200</v>
      </c>
      <c r="B70" s="258" t="s">
        <v>935</v>
      </c>
      <c r="C70" s="412"/>
      <c r="D70" s="429">
        <f>E70+F70</f>
        <v>0</v>
      </c>
      <c r="E70" s="430">
        <f>E72</f>
        <v>0</v>
      </c>
      <c r="F70" s="431">
        <f>F72</f>
        <v>0</v>
      </c>
    </row>
    <row r="71" spans="1:8" x14ac:dyDescent="0.2">
      <c r="A71" s="300"/>
      <c r="B71" s="262" t="s">
        <v>803</v>
      </c>
      <c r="C71" s="432"/>
      <c r="D71" s="368"/>
      <c r="E71" s="369"/>
      <c r="F71" s="370"/>
    </row>
    <row r="72" spans="1:8" ht="24" x14ac:dyDescent="0.2">
      <c r="A72" s="263">
        <v>8210</v>
      </c>
      <c r="B72" s="301" t="s">
        <v>936</v>
      </c>
      <c r="C72" s="416"/>
      <c r="D72" s="403">
        <f>E72+F72</f>
        <v>0</v>
      </c>
      <c r="E72" s="433">
        <f>E78</f>
        <v>0</v>
      </c>
      <c r="F72" s="434">
        <f>F74+F78</f>
        <v>0</v>
      </c>
    </row>
    <row r="73" spans="1:8" x14ac:dyDescent="0.2">
      <c r="A73" s="269"/>
      <c r="B73" s="270" t="s">
        <v>803</v>
      </c>
      <c r="C73" s="416"/>
      <c r="D73" s="376"/>
      <c r="E73" s="379"/>
      <c r="F73" s="377"/>
    </row>
    <row r="74" spans="1:8" ht="24" customHeight="1" x14ac:dyDescent="0.2">
      <c r="A74" s="263">
        <v>8211</v>
      </c>
      <c r="B74" s="266" t="s">
        <v>813</v>
      </c>
      <c r="C74" s="416"/>
      <c r="D74" s="403">
        <f>F74</f>
        <v>0</v>
      </c>
      <c r="E74" s="375" t="s">
        <v>40</v>
      </c>
      <c r="F74" s="434">
        <f>F76+F77</f>
        <v>0</v>
      </c>
    </row>
    <row r="75" spans="1:8" x14ac:dyDescent="0.2">
      <c r="A75" s="263"/>
      <c r="B75" s="267" t="s">
        <v>804</v>
      </c>
      <c r="C75" s="416"/>
      <c r="D75" s="403"/>
      <c r="E75" s="375"/>
      <c r="F75" s="377"/>
    </row>
    <row r="76" spans="1:8" x14ac:dyDescent="0.2">
      <c r="A76" s="263">
        <v>8212</v>
      </c>
      <c r="B76" s="268" t="s">
        <v>812</v>
      </c>
      <c r="C76" s="451" t="s">
        <v>817</v>
      </c>
      <c r="D76" s="403">
        <f>F76</f>
        <v>0</v>
      </c>
      <c r="E76" s="375" t="s">
        <v>40</v>
      </c>
      <c r="F76" s="377"/>
    </row>
    <row r="77" spans="1:8" x14ac:dyDescent="0.2">
      <c r="A77" s="263">
        <v>8213</v>
      </c>
      <c r="B77" s="268" t="s">
        <v>806</v>
      </c>
      <c r="C77" s="451" t="s">
        <v>818</v>
      </c>
      <c r="D77" s="403">
        <f>F77</f>
        <v>0</v>
      </c>
      <c r="E77" s="375" t="s">
        <v>40</v>
      </c>
      <c r="F77" s="377"/>
    </row>
    <row r="78" spans="1:8" ht="24" x14ac:dyDescent="0.2">
      <c r="A78" s="263">
        <v>8220</v>
      </c>
      <c r="B78" s="266" t="s">
        <v>937</v>
      </c>
      <c r="C78" s="416"/>
      <c r="D78" s="403">
        <f>E78+F78</f>
        <v>0</v>
      </c>
      <c r="E78" s="433">
        <f>E84</f>
        <v>0</v>
      </c>
      <c r="F78" s="434">
        <f>F80+F84</f>
        <v>0</v>
      </c>
    </row>
    <row r="79" spans="1:8" x14ac:dyDescent="0.2">
      <c r="A79" s="263"/>
      <c r="B79" s="267" t="s">
        <v>803</v>
      </c>
      <c r="C79" s="416"/>
      <c r="D79" s="403"/>
      <c r="E79" s="435"/>
      <c r="F79" s="377"/>
    </row>
    <row r="80" spans="1:8" x14ac:dyDescent="0.2">
      <c r="A80" s="263">
        <v>8221</v>
      </c>
      <c r="B80" s="266" t="s">
        <v>840</v>
      </c>
      <c r="C80" s="416"/>
      <c r="D80" s="403">
        <f>F80</f>
        <v>0</v>
      </c>
      <c r="E80" s="375" t="s">
        <v>40</v>
      </c>
      <c r="F80" s="434">
        <f>F82+F83</f>
        <v>0</v>
      </c>
    </row>
    <row r="81" spans="1:6" x14ac:dyDescent="0.2">
      <c r="A81" s="263"/>
      <c r="B81" s="267" t="s">
        <v>823</v>
      </c>
      <c r="C81" s="416"/>
      <c r="D81" s="403"/>
      <c r="E81" s="375"/>
      <c r="F81" s="377"/>
    </row>
    <row r="82" spans="1:6" x14ac:dyDescent="0.2">
      <c r="A82" s="269">
        <v>8222</v>
      </c>
      <c r="B82" s="270" t="s">
        <v>830</v>
      </c>
      <c r="C82" s="451" t="s">
        <v>819</v>
      </c>
      <c r="D82" s="403">
        <f>F82</f>
        <v>0</v>
      </c>
      <c r="E82" s="375" t="s">
        <v>40</v>
      </c>
      <c r="F82" s="377"/>
    </row>
    <row r="83" spans="1:6" x14ac:dyDescent="0.2">
      <c r="A83" s="269">
        <v>8230</v>
      </c>
      <c r="B83" s="270" t="s">
        <v>832</v>
      </c>
      <c r="C83" s="451" t="s">
        <v>820</v>
      </c>
      <c r="D83" s="403">
        <f>F83</f>
        <v>0</v>
      </c>
      <c r="E83" s="375" t="s">
        <v>40</v>
      </c>
      <c r="F83" s="377"/>
    </row>
    <row r="84" spans="1:6" x14ac:dyDescent="0.2">
      <c r="A84" s="269">
        <v>8240</v>
      </c>
      <c r="B84" s="266" t="s">
        <v>841</v>
      </c>
      <c r="C84" s="416"/>
      <c r="D84" s="403">
        <f>E84+F84</f>
        <v>0</v>
      </c>
      <c r="E84" s="433">
        <f>E86+E87</f>
        <v>0</v>
      </c>
      <c r="F84" s="434">
        <f>F86+F87</f>
        <v>0</v>
      </c>
    </row>
    <row r="85" spans="1:6" x14ac:dyDescent="0.2">
      <c r="A85" s="263"/>
      <c r="B85" s="267" t="s">
        <v>823</v>
      </c>
      <c r="C85" s="416"/>
      <c r="D85" s="403"/>
      <c r="E85" s="435"/>
      <c r="F85" s="377"/>
    </row>
    <row r="86" spans="1:6" x14ac:dyDescent="0.2">
      <c r="A86" s="269">
        <v>8241</v>
      </c>
      <c r="B86" s="270" t="s">
        <v>854</v>
      </c>
      <c r="C86" s="451" t="s">
        <v>819</v>
      </c>
      <c r="D86" s="403">
        <f>E86+F86</f>
        <v>0</v>
      </c>
      <c r="E86" s="373"/>
      <c r="F86" s="377"/>
    </row>
    <row r="87" spans="1:6" ht="13.5" thickBot="1" x14ac:dyDescent="0.25">
      <c r="A87" s="276">
        <v>8250</v>
      </c>
      <c r="B87" s="277" t="s">
        <v>839</v>
      </c>
      <c r="C87" s="458" t="s">
        <v>820</v>
      </c>
      <c r="D87" s="436">
        <f>E87+F87</f>
        <v>0</v>
      </c>
      <c r="E87" s="448"/>
      <c r="F87" s="449"/>
    </row>
    <row r="88" spans="1:6" x14ac:dyDescent="0.2">
      <c r="C88" s="353"/>
    </row>
    <row r="89" spans="1:6" x14ac:dyDescent="0.2">
      <c r="C89" s="353"/>
      <c r="D89" s="435"/>
      <c r="E89" s="435" t="s">
        <v>294</v>
      </c>
    </row>
    <row r="90" spans="1:6" x14ac:dyDescent="0.2">
      <c r="C90" s="353"/>
      <c r="D90" s="435"/>
      <c r="E90" s="435" t="s">
        <v>295</v>
      </c>
    </row>
    <row r="91" spans="1:6" x14ac:dyDescent="0.2">
      <c r="C91" s="353"/>
    </row>
    <row r="92" spans="1:6" x14ac:dyDescent="0.2">
      <c r="C92" s="353"/>
    </row>
    <row r="93" spans="1:6" x14ac:dyDescent="0.2">
      <c r="C93" s="353"/>
    </row>
    <row r="94" spans="1:6" x14ac:dyDescent="0.2">
      <c r="C94" s="353"/>
    </row>
    <row r="95" spans="1:6" x14ac:dyDescent="0.2">
      <c r="C95" s="353"/>
    </row>
    <row r="96" spans="1:6" x14ac:dyDescent="0.2">
      <c r="C96" s="353"/>
    </row>
    <row r="97" spans="3:3" x14ac:dyDescent="0.2">
      <c r="C97" s="353"/>
    </row>
    <row r="98" spans="3:3" x14ac:dyDescent="0.2">
      <c r="C98" s="353"/>
    </row>
    <row r="99" spans="3:3" x14ac:dyDescent="0.2">
      <c r="C99" s="353"/>
    </row>
    <row r="100" spans="3:3" x14ac:dyDescent="0.2">
      <c r="C100" s="353"/>
    </row>
    <row r="101" spans="3:3" x14ac:dyDescent="0.2">
      <c r="C101" s="353"/>
    </row>
    <row r="102" spans="3:3" x14ac:dyDescent="0.2">
      <c r="C102" s="353"/>
    </row>
    <row r="103" spans="3:3" x14ac:dyDescent="0.2">
      <c r="C103" s="353"/>
    </row>
    <row r="104" spans="3:3" x14ac:dyDescent="0.2">
      <c r="C104" s="353"/>
    </row>
    <row r="105" spans="3:3" x14ac:dyDescent="0.2">
      <c r="C105" s="353"/>
    </row>
    <row r="106" spans="3:3" x14ac:dyDescent="0.2">
      <c r="C106" s="353"/>
    </row>
    <row r="107" spans="3:3" x14ac:dyDescent="0.2">
      <c r="C107" s="353"/>
    </row>
    <row r="108" spans="3:3" x14ac:dyDescent="0.2">
      <c r="C108" s="353"/>
    </row>
    <row r="109" spans="3:3" x14ac:dyDescent="0.2">
      <c r="C109" s="353"/>
    </row>
    <row r="110" spans="3:3" x14ac:dyDescent="0.2">
      <c r="C110" s="353"/>
    </row>
    <row r="111" spans="3:3" x14ac:dyDescent="0.2">
      <c r="C111" s="353"/>
    </row>
    <row r="112" spans="3:3" x14ac:dyDescent="0.2">
      <c r="C112" s="353"/>
    </row>
    <row r="113" spans="3:3" x14ac:dyDescent="0.2">
      <c r="C113" s="353"/>
    </row>
    <row r="114" spans="3:3" x14ac:dyDescent="0.2">
      <c r="C114" s="353"/>
    </row>
    <row r="115" spans="3:3" x14ac:dyDescent="0.2">
      <c r="C115" s="353"/>
    </row>
    <row r="116" spans="3:3" x14ac:dyDescent="0.2">
      <c r="C116" s="353"/>
    </row>
    <row r="117" spans="3:3" x14ac:dyDescent="0.2">
      <c r="C117" s="353"/>
    </row>
    <row r="118" spans="3:3" x14ac:dyDescent="0.2">
      <c r="C118" s="353"/>
    </row>
    <row r="119" spans="3:3" x14ac:dyDescent="0.2">
      <c r="C119" s="353"/>
    </row>
    <row r="120" spans="3:3" x14ac:dyDescent="0.2">
      <c r="C120" s="353"/>
    </row>
    <row r="121" spans="3:3" x14ac:dyDescent="0.2">
      <c r="C121" s="353"/>
    </row>
    <row r="122" spans="3:3" x14ac:dyDescent="0.2">
      <c r="C122" s="353"/>
    </row>
    <row r="123" spans="3:3" x14ac:dyDescent="0.2">
      <c r="C123" s="353"/>
    </row>
    <row r="124" spans="3:3" x14ac:dyDescent="0.2">
      <c r="C124" s="353"/>
    </row>
    <row r="125" spans="3:3" x14ac:dyDescent="0.2">
      <c r="C125" s="353"/>
    </row>
    <row r="126" spans="3:3" x14ac:dyDescent="0.2">
      <c r="C126" s="353"/>
    </row>
    <row r="127" spans="3:3" x14ac:dyDescent="0.2">
      <c r="C127" s="353"/>
    </row>
    <row r="128" spans="3:3" x14ac:dyDescent="0.2">
      <c r="C128" s="353"/>
    </row>
    <row r="129" spans="3:3" x14ac:dyDescent="0.2">
      <c r="C129" s="353"/>
    </row>
    <row r="130" spans="3:3" x14ac:dyDescent="0.2">
      <c r="C130" s="353"/>
    </row>
    <row r="131" spans="3:3" x14ac:dyDescent="0.2">
      <c r="C131" s="353"/>
    </row>
    <row r="132" spans="3:3" x14ac:dyDescent="0.2">
      <c r="C132" s="353"/>
    </row>
    <row r="133" spans="3:3" x14ac:dyDescent="0.2">
      <c r="C133" s="353"/>
    </row>
    <row r="134" spans="3:3" x14ac:dyDescent="0.2">
      <c r="C134" s="353"/>
    </row>
    <row r="135" spans="3:3" x14ac:dyDescent="0.2">
      <c r="C135" s="353"/>
    </row>
    <row r="136" spans="3:3" x14ac:dyDescent="0.2">
      <c r="C136" s="353"/>
    </row>
    <row r="137" spans="3:3" x14ac:dyDescent="0.2">
      <c r="C137" s="353"/>
    </row>
    <row r="138" spans="3:3" x14ac:dyDescent="0.2">
      <c r="C138" s="353"/>
    </row>
    <row r="139" spans="3:3" x14ac:dyDescent="0.2">
      <c r="C139" s="353"/>
    </row>
    <row r="140" spans="3:3" x14ac:dyDescent="0.2">
      <c r="C140" s="353"/>
    </row>
    <row r="141" spans="3:3" x14ac:dyDescent="0.2">
      <c r="C141" s="353"/>
    </row>
    <row r="142" spans="3:3" x14ac:dyDescent="0.2">
      <c r="C142" s="353"/>
    </row>
    <row r="143" spans="3:3" x14ac:dyDescent="0.2">
      <c r="C143" s="353"/>
    </row>
    <row r="144" spans="3:3" x14ac:dyDescent="0.2">
      <c r="C144" s="353"/>
    </row>
    <row r="145" spans="3:3" x14ac:dyDescent="0.2">
      <c r="C145" s="353"/>
    </row>
    <row r="146" spans="3:3" x14ac:dyDescent="0.2">
      <c r="C146" s="353"/>
    </row>
    <row r="147" spans="3:3" x14ac:dyDescent="0.2">
      <c r="C147" s="353"/>
    </row>
    <row r="148" spans="3:3" x14ac:dyDescent="0.2">
      <c r="C148" s="353"/>
    </row>
    <row r="149" spans="3:3" x14ac:dyDescent="0.2">
      <c r="C149" s="353"/>
    </row>
    <row r="150" spans="3:3" x14ac:dyDescent="0.2">
      <c r="C150" s="353"/>
    </row>
    <row r="151" spans="3:3" x14ac:dyDescent="0.2">
      <c r="C151" s="353"/>
    </row>
    <row r="152" spans="3:3" x14ac:dyDescent="0.2">
      <c r="C152" s="353"/>
    </row>
    <row r="153" spans="3:3" x14ac:dyDescent="0.2">
      <c r="C153" s="353"/>
    </row>
    <row r="154" spans="3:3" x14ac:dyDescent="0.2">
      <c r="C154" s="353"/>
    </row>
    <row r="155" spans="3:3" x14ac:dyDescent="0.2">
      <c r="C155" s="353"/>
    </row>
    <row r="156" spans="3:3" x14ac:dyDescent="0.2">
      <c r="C156" s="353"/>
    </row>
    <row r="157" spans="3:3" x14ac:dyDescent="0.2">
      <c r="C157" s="353"/>
    </row>
    <row r="158" spans="3:3" x14ac:dyDescent="0.2">
      <c r="C158" s="353"/>
    </row>
    <row r="159" spans="3:3" x14ac:dyDescent="0.2">
      <c r="C159" s="353"/>
    </row>
    <row r="160" spans="3:3" x14ac:dyDescent="0.2">
      <c r="C160" s="353"/>
    </row>
    <row r="161" spans="3:3" x14ac:dyDescent="0.2">
      <c r="C161" s="353"/>
    </row>
    <row r="162" spans="3:3" x14ac:dyDescent="0.2">
      <c r="C162" s="353"/>
    </row>
    <row r="163" spans="3:3" x14ac:dyDescent="0.2">
      <c r="C163" s="353"/>
    </row>
    <row r="164" spans="3:3" x14ac:dyDescent="0.2">
      <c r="C164" s="353"/>
    </row>
    <row r="165" spans="3:3" x14ac:dyDescent="0.2">
      <c r="C165" s="353"/>
    </row>
    <row r="166" spans="3:3" x14ac:dyDescent="0.2">
      <c r="C166" s="353"/>
    </row>
    <row r="167" spans="3:3" x14ac:dyDescent="0.2">
      <c r="C167" s="353"/>
    </row>
    <row r="168" spans="3:3" x14ac:dyDescent="0.2">
      <c r="C168" s="353"/>
    </row>
    <row r="169" spans="3:3" x14ac:dyDescent="0.2">
      <c r="C169" s="353"/>
    </row>
    <row r="170" spans="3:3" x14ac:dyDescent="0.2">
      <c r="C170" s="353"/>
    </row>
    <row r="171" spans="3:3" x14ac:dyDescent="0.2">
      <c r="C171" s="353"/>
    </row>
    <row r="172" spans="3:3" x14ac:dyDescent="0.2">
      <c r="C172" s="353"/>
    </row>
    <row r="173" spans="3:3" x14ac:dyDescent="0.2">
      <c r="C173" s="353"/>
    </row>
    <row r="174" spans="3:3" x14ac:dyDescent="0.2">
      <c r="C174" s="353"/>
    </row>
    <row r="175" spans="3:3" x14ac:dyDescent="0.2">
      <c r="C175" s="353"/>
    </row>
    <row r="176" spans="3:3" x14ac:dyDescent="0.2">
      <c r="C176" s="353"/>
    </row>
    <row r="177" spans="3:3" x14ac:dyDescent="0.2">
      <c r="C177" s="353"/>
    </row>
    <row r="178" spans="3:3" x14ac:dyDescent="0.2">
      <c r="C178" s="353"/>
    </row>
    <row r="179" spans="3:3" x14ac:dyDescent="0.2">
      <c r="C179" s="353"/>
    </row>
    <row r="180" spans="3:3" x14ac:dyDescent="0.2">
      <c r="C180" s="353"/>
    </row>
    <row r="181" spans="3:3" x14ac:dyDescent="0.2">
      <c r="C181" s="353"/>
    </row>
    <row r="182" spans="3:3" x14ac:dyDescent="0.2">
      <c r="C182" s="353"/>
    </row>
    <row r="183" spans="3:3" x14ac:dyDescent="0.2">
      <c r="C183" s="353"/>
    </row>
    <row r="184" spans="3:3" x14ac:dyDescent="0.2">
      <c r="C184" s="353"/>
    </row>
    <row r="185" spans="3:3" x14ac:dyDescent="0.2">
      <c r="C185" s="353"/>
    </row>
    <row r="186" spans="3:3" x14ac:dyDescent="0.2">
      <c r="C186" s="353"/>
    </row>
    <row r="187" spans="3:3" x14ac:dyDescent="0.2">
      <c r="C187" s="353"/>
    </row>
    <row r="188" spans="3:3" x14ac:dyDescent="0.2">
      <c r="C188" s="353"/>
    </row>
    <row r="189" spans="3:3" x14ac:dyDescent="0.2">
      <c r="C189" s="353"/>
    </row>
    <row r="190" spans="3:3" x14ac:dyDescent="0.2">
      <c r="C190" s="353"/>
    </row>
    <row r="191" spans="3:3" x14ac:dyDescent="0.2">
      <c r="C191" s="353"/>
    </row>
    <row r="192" spans="3:3" x14ac:dyDescent="0.2">
      <c r="C192" s="353"/>
    </row>
    <row r="193" spans="3:3" x14ac:dyDescent="0.2">
      <c r="C193" s="353"/>
    </row>
    <row r="194" spans="3:3" x14ac:dyDescent="0.2">
      <c r="C194" s="353"/>
    </row>
    <row r="195" spans="3:3" x14ac:dyDescent="0.2">
      <c r="C195" s="353"/>
    </row>
    <row r="196" spans="3:3" x14ac:dyDescent="0.2">
      <c r="C196" s="353"/>
    </row>
    <row r="197" spans="3:3" x14ac:dyDescent="0.2">
      <c r="C197" s="353"/>
    </row>
    <row r="198" spans="3:3" x14ac:dyDescent="0.2">
      <c r="C198" s="353"/>
    </row>
    <row r="199" spans="3:3" x14ac:dyDescent="0.2">
      <c r="C199" s="353"/>
    </row>
    <row r="200" spans="3:3" x14ac:dyDescent="0.2">
      <c r="C200" s="353"/>
    </row>
    <row r="201" spans="3:3" x14ac:dyDescent="0.2">
      <c r="C201" s="353"/>
    </row>
    <row r="202" spans="3:3" x14ac:dyDescent="0.2">
      <c r="C202" s="353"/>
    </row>
    <row r="203" spans="3:3" x14ac:dyDescent="0.2">
      <c r="C203" s="353"/>
    </row>
    <row r="204" spans="3:3" x14ac:dyDescent="0.2">
      <c r="C204" s="353"/>
    </row>
    <row r="205" spans="3:3" x14ac:dyDescent="0.2">
      <c r="C205" s="353"/>
    </row>
    <row r="206" spans="3:3" x14ac:dyDescent="0.2">
      <c r="C206" s="353"/>
    </row>
    <row r="207" spans="3:3" x14ac:dyDescent="0.2">
      <c r="C207" s="353"/>
    </row>
    <row r="208" spans="3:3" x14ac:dyDescent="0.2">
      <c r="C208" s="353"/>
    </row>
    <row r="209" spans="3:3" x14ac:dyDescent="0.2">
      <c r="C209" s="353"/>
    </row>
    <row r="210" spans="3:3" x14ac:dyDescent="0.2">
      <c r="C210" s="353"/>
    </row>
    <row r="211" spans="3:3" x14ac:dyDescent="0.2">
      <c r="C211" s="353"/>
    </row>
    <row r="212" spans="3:3" x14ac:dyDescent="0.2">
      <c r="C212" s="353"/>
    </row>
    <row r="213" spans="3:3" x14ac:dyDescent="0.2">
      <c r="C213" s="353"/>
    </row>
    <row r="214" spans="3:3" x14ac:dyDescent="0.2">
      <c r="C214" s="353"/>
    </row>
    <row r="215" spans="3:3" x14ac:dyDescent="0.2">
      <c r="C215" s="353"/>
    </row>
    <row r="216" spans="3:3" x14ac:dyDescent="0.2">
      <c r="C216" s="353"/>
    </row>
    <row r="217" spans="3:3" x14ac:dyDescent="0.2">
      <c r="C217" s="353"/>
    </row>
    <row r="218" spans="3:3" x14ac:dyDescent="0.2">
      <c r="C218" s="353"/>
    </row>
    <row r="219" spans="3:3" x14ac:dyDescent="0.2">
      <c r="C219" s="353"/>
    </row>
    <row r="220" spans="3:3" x14ac:dyDescent="0.2">
      <c r="C220" s="353"/>
    </row>
    <row r="221" spans="3:3" x14ac:dyDescent="0.2">
      <c r="C221" s="353"/>
    </row>
    <row r="222" spans="3:3" x14ac:dyDescent="0.2">
      <c r="C222" s="353"/>
    </row>
    <row r="223" spans="3:3" x14ac:dyDescent="0.2">
      <c r="C223" s="353"/>
    </row>
    <row r="224" spans="3:3" x14ac:dyDescent="0.2">
      <c r="C224" s="353"/>
    </row>
    <row r="225" spans="3:3" x14ac:dyDescent="0.2">
      <c r="C225" s="353"/>
    </row>
    <row r="226" spans="3:3" x14ac:dyDescent="0.2">
      <c r="C226" s="353"/>
    </row>
    <row r="227" spans="3:3" x14ac:dyDescent="0.2">
      <c r="C227" s="353"/>
    </row>
    <row r="228" spans="3:3" x14ac:dyDescent="0.2">
      <c r="C228" s="353"/>
    </row>
    <row r="229" spans="3:3" x14ac:dyDescent="0.2">
      <c r="C229" s="353"/>
    </row>
    <row r="230" spans="3:3" x14ac:dyDescent="0.2">
      <c r="C230" s="353"/>
    </row>
    <row r="231" spans="3:3" x14ac:dyDescent="0.2">
      <c r="C231" s="353"/>
    </row>
    <row r="232" spans="3:3" x14ac:dyDescent="0.2">
      <c r="C232" s="353"/>
    </row>
    <row r="233" spans="3:3" x14ac:dyDescent="0.2">
      <c r="C233" s="353"/>
    </row>
    <row r="234" spans="3:3" x14ac:dyDescent="0.2">
      <c r="C234" s="353"/>
    </row>
    <row r="235" spans="3:3" x14ac:dyDescent="0.2">
      <c r="C235" s="353"/>
    </row>
    <row r="236" spans="3:3" x14ac:dyDescent="0.2">
      <c r="C236" s="353"/>
    </row>
    <row r="237" spans="3:3" x14ac:dyDescent="0.2">
      <c r="C237" s="353"/>
    </row>
    <row r="238" spans="3:3" x14ac:dyDescent="0.2">
      <c r="C238" s="353"/>
    </row>
    <row r="239" spans="3:3" x14ac:dyDescent="0.2">
      <c r="C239" s="353"/>
    </row>
    <row r="240" spans="3:3" x14ac:dyDescent="0.2">
      <c r="C240" s="353"/>
    </row>
    <row r="241" spans="3:3" x14ac:dyDescent="0.2">
      <c r="C241" s="353"/>
    </row>
    <row r="242" spans="3:3" x14ac:dyDescent="0.2">
      <c r="C242" s="353"/>
    </row>
    <row r="243" spans="3:3" x14ac:dyDescent="0.2">
      <c r="C243" s="353"/>
    </row>
    <row r="244" spans="3:3" x14ac:dyDescent="0.2">
      <c r="C244" s="353"/>
    </row>
    <row r="245" spans="3:3" x14ac:dyDescent="0.2">
      <c r="C245" s="353"/>
    </row>
    <row r="246" spans="3:3" x14ac:dyDescent="0.2">
      <c r="C246" s="353"/>
    </row>
    <row r="247" spans="3:3" x14ac:dyDescent="0.2">
      <c r="C247" s="353"/>
    </row>
    <row r="248" spans="3:3" x14ac:dyDescent="0.2">
      <c r="C248" s="353"/>
    </row>
    <row r="249" spans="3:3" x14ac:dyDescent="0.2">
      <c r="C249" s="353"/>
    </row>
    <row r="250" spans="3:3" x14ac:dyDescent="0.2">
      <c r="C250" s="353"/>
    </row>
    <row r="251" spans="3:3" x14ac:dyDescent="0.2">
      <c r="C251" s="353"/>
    </row>
    <row r="252" spans="3:3" x14ac:dyDescent="0.2">
      <c r="C252" s="353"/>
    </row>
    <row r="253" spans="3:3" x14ac:dyDescent="0.2">
      <c r="C253" s="353"/>
    </row>
    <row r="254" spans="3:3" x14ac:dyDescent="0.2">
      <c r="C254" s="353"/>
    </row>
  </sheetData>
  <mergeCells count="6">
    <mergeCell ref="A5:F5"/>
    <mergeCell ref="A7:F7"/>
    <mergeCell ref="D10:D11"/>
    <mergeCell ref="C2:F2"/>
    <mergeCell ref="C3:F3"/>
    <mergeCell ref="C4:F4"/>
  </mergeCells>
  <phoneticPr fontId="0" type="noConversion"/>
  <pageMargins left="0.41" right="0.25" top="0.24" bottom="0.34" header="0.17" footer="0.16"/>
  <pageSetup paperSize="9" firstPageNumber="22" orientation="portrait" useFirstPageNumber="1" horizontalDpi="1200" verticalDpi="1200" r:id="rId1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R809"/>
  <sheetViews>
    <sheetView workbookViewId="0">
      <selection activeCell="H12" sqref="H12"/>
    </sheetView>
  </sheetViews>
  <sheetFormatPr defaultRowHeight="15.75" outlineLevelRow="2" x14ac:dyDescent="0.25"/>
  <cols>
    <col min="1" max="1" width="5.140625" style="353" customWidth="1"/>
    <col min="2" max="2" width="6.42578125" style="459" customWidth="1"/>
    <col min="3" max="3" width="6.28515625" style="460" customWidth="1"/>
    <col min="4" max="4" width="5.7109375" style="461" customWidth="1"/>
    <col min="5" max="5" width="47.5703125" style="462" customWidth="1"/>
    <col min="6" max="6" width="47.5703125" style="463" hidden="1" customWidth="1"/>
    <col min="7" max="7" width="11.5703125" style="323" customWidth="1"/>
    <col min="8" max="8" width="11.28515625" style="323" customWidth="1"/>
    <col min="9" max="9" width="12.85546875" style="323" customWidth="1"/>
    <col min="10" max="10" width="0.140625" style="49" customWidth="1"/>
    <col min="11" max="11" width="9.140625" style="49"/>
    <col min="12" max="12" width="11.85546875" style="49" bestFit="1" customWidth="1"/>
    <col min="13" max="16" width="9.140625" style="49"/>
    <col min="17" max="17" width="0.140625" style="49" customWidth="1"/>
    <col min="18" max="18" width="9.140625" style="49" hidden="1" customWidth="1"/>
    <col min="19" max="19" width="9.140625" style="49"/>
    <col min="20" max="20" width="12.85546875" style="49" customWidth="1"/>
    <col min="21" max="21" width="20.42578125" style="49" customWidth="1"/>
    <col min="22" max="16384" width="9.140625" style="49"/>
  </cols>
  <sheetData>
    <row r="2" spans="1:12" x14ac:dyDescent="0.25">
      <c r="G2" s="805" t="s">
        <v>983</v>
      </c>
      <c r="H2" s="805"/>
      <c r="I2" s="805"/>
      <c r="J2" s="805"/>
    </row>
    <row r="3" spans="1:12" x14ac:dyDescent="0.25">
      <c r="G3" s="806" t="s">
        <v>978</v>
      </c>
      <c r="H3" s="806"/>
      <c r="I3" s="806"/>
      <c r="J3" s="806"/>
    </row>
    <row r="4" spans="1:12" x14ac:dyDescent="0.25">
      <c r="G4" s="806" t="s">
        <v>984</v>
      </c>
      <c r="H4" s="806"/>
      <c r="I4" s="806"/>
      <c r="J4" s="806"/>
    </row>
    <row r="5" spans="1:12" ht="18" x14ac:dyDescent="0.25">
      <c r="A5" s="808" t="s">
        <v>938</v>
      </c>
      <c r="B5" s="808"/>
      <c r="C5" s="808"/>
      <c r="D5" s="808"/>
      <c r="E5" s="808"/>
      <c r="F5" s="808"/>
      <c r="G5" s="808"/>
      <c r="H5" s="808"/>
      <c r="I5" s="808"/>
    </row>
    <row r="6" spans="1:12" ht="36" customHeight="1" x14ac:dyDescent="0.25">
      <c r="A6" s="809" t="s">
        <v>976</v>
      </c>
      <c r="B6" s="809"/>
      <c r="C6" s="809"/>
      <c r="D6" s="809"/>
      <c r="E6" s="809"/>
      <c r="F6" s="809"/>
      <c r="G6" s="809"/>
      <c r="H6" s="809"/>
      <c r="I6" s="809"/>
    </row>
    <row r="7" spans="1:12" x14ac:dyDescent="0.25">
      <c r="A7" s="319" t="s">
        <v>860</v>
      </c>
      <c r="B7" s="464"/>
      <c r="C7" s="465"/>
      <c r="D7" s="465"/>
      <c r="E7" s="466"/>
      <c r="F7" s="319"/>
      <c r="G7" s="319"/>
      <c r="H7" s="467"/>
      <c r="I7" s="468"/>
    </row>
    <row r="8" spans="1:12" ht="16.5" thickBot="1" x14ac:dyDescent="0.3">
      <c r="B8" s="469"/>
      <c r="C8" s="470"/>
      <c r="D8" s="470"/>
      <c r="E8" s="471"/>
      <c r="H8" s="784" t="s">
        <v>20</v>
      </c>
      <c r="I8" s="784"/>
    </row>
    <row r="9" spans="1:12" s="302" customFormat="1" ht="16.5" thickBot="1" x14ac:dyDescent="0.25">
      <c r="A9" s="810" t="s">
        <v>18</v>
      </c>
      <c r="B9" s="816" t="s">
        <v>692</v>
      </c>
      <c r="C9" s="818" t="s">
        <v>255</v>
      </c>
      <c r="D9" s="819" t="s">
        <v>256</v>
      </c>
      <c r="E9" s="812" t="s">
        <v>532</v>
      </c>
      <c r="F9" s="814" t="s">
        <v>254</v>
      </c>
      <c r="G9" s="791" t="s">
        <v>21</v>
      </c>
      <c r="H9" s="779" t="s">
        <v>123</v>
      </c>
      <c r="I9" s="780"/>
    </row>
    <row r="10" spans="1:12" s="303" customFormat="1" ht="48" customHeight="1" thickBot="1" x14ac:dyDescent="0.25">
      <c r="A10" s="811"/>
      <c r="B10" s="817"/>
      <c r="C10" s="817"/>
      <c r="D10" s="820"/>
      <c r="E10" s="813"/>
      <c r="F10" s="815"/>
      <c r="G10" s="792"/>
      <c r="H10" s="472" t="s">
        <v>245</v>
      </c>
      <c r="I10" s="473" t="s">
        <v>246</v>
      </c>
    </row>
    <row r="11" spans="1:12" s="304" customFormat="1" ht="16.5" thickBot="1" x14ac:dyDescent="0.25">
      <c r="A11" s="474">
        <v>1</v>
      </c>
      <c r="B11" s="475">
        <v>2</v>
      </c>
      <c r="C11" s="475">
        <v>3</v>
      </c>
      <c r="D11" s="476">
        <v>4</v>
      </c>
      <c r="E11" s="477">
        <v>5</v>
      </c>
      <c r="F11" s="478"/>
      <c r="G11" s="477">
        <v>6</v>
      </c>
      <c r="H11" s="479">
        <v>7</v>
      </c>
      <c r="I11" s="480">
        <v>8</v>
      </c>
    </row>
    <row r="12" spans="1:12" s="305" customFormat="1" ht="37.5" thickBot="1" x14ac:dyDescent="0.25">
      <c r="A12" s="481">
        <v>2000</v>
      </c>
      <c r="B12" s="482" t="s">
        <v>257</v>
      </c>
      <c r="C12" s="483" t="s">
        <v>258</v>
      </c>
      <c r="D12" s="484" t="s">
        <v>258</v>
      </c>
      <c r="E12" s="485" t="s">
        <v>861</v>
      </c>
      <c r="F12" s="486"/>
      <c r="G12" s="437">
        <f>H12+I12-Sheet1!F146</f>
        <v>63528.2</v>
      </c>
      <c r="H12" s="437">
        <v>60528.2</v>
      </c>
      <c r="I12" s="437">
        <v>21158</v>
      </c>
      <c r="K12" s="310"/>
      <c r="L12" s="311"/>
    </row>
    <row r="13" spans="1:12" s="306" customFormat="1" ht="58.5" customHeight="1" thickBot="1" x14ac:dyDescent="0.25">
      <c r="A13" s="487">
        <v>2100</v>
      </c>
      <c r="B13" s="488" t="s">
        <v>64</v>
      </c>
      <c r="C13" s="489">
        <v>0</v>
      </c>
      <c r="D13" s="490">
        <v>0</v>
      </c>
      <c r="E13" s="491" t="s">
        <v>862</v>
      </c>
      <c r="F13" s="492" t="s">
        <v>259</v>
      </c>
      <c r="G13" s="437">
        <f>H13+I13</f>
        <v>42352.6</v>
      </c>
      <c r="H13" s="545">
        <v>42352.6</v>
      </c>
      <c r="I13" s="437">
        <f>I15+I59+I85+I91+I97+I112+I118</f>
        <v>0</v>
      </c>
    </row>
    <row r="14" spans="1:12" ht="16.5" customHeight="1" thickBot="1" x14ac:dyDescent="0.3">
      <c r="A14" s="493"/>
      <c r="B14" s="488"/>
      <c r="C14" s="489"/>
      <c r="D14" s="490"/>
      <c r="E14" s="494" t="s">
        <v>803</v>
      </c>
      <c r="F14" s="495"/>
      <c r="G14" s="496"/>
      <c r="H14" s="497"/>
      <c r="I14" s="498"/>
    </row>
    <row r="15" spans="1:12" s="307" customFormat="1" ht="48.75" thickBot="1" x14ac:dyDescent="0.3">
      <c r="A15" s="499">
        <v>2110</v>
      </c>
      <c r="B15" s="488" t="s">
        <v>64</v>
      </c>
      <c r="C15" s="500">
        <v>1</v>
      </c>
      <c r="D15" s="501">
        <v>0</v>
      </c>
      <c r="E15" s="502" t="s">
        <v>693</v>
      </c>
      <c r="F15" s="503" t="s">
        <v>260</v>
      </c>
      <c r="G15" s="437">
        <f>H15+I15</f>
        <v>39353.4</v>
      </c>
      <c r="H15" s="437">
        <f>H17+H35+H39</f>
        <v>39353.4</v>
      </c>
      <c r="I15" s="437">
        <f>I17+I35+I39</f>
        <v>0</v>
      </c>
    </row>
    <row r="16" spans="1:12" s="307" customFormat="1" ht="11.25" customHeight="1" thickBot="1" x14ac:dyDescent="0.3">
      <c r="A16" s="499"/>
      <c r="B16" s="488"/>
      <c r="C16" s="500"/>
      <c r="D16" s="501"/>
      <c r="E16" s="494" t="s">
        <v>804</v>
      </c>
      <c r="F16" s="503"/>
      <c r="G16" s="437"/>
      <c r="H16" s="437"/>
      <c r="I16" s="437"/>
    </row>
    <row r="17" spans="1:13" ht="24.75" thickBot="1" x14ac:dyDescent="0.3">
      <c r="A17" s="499">
        <v>2111</v>
      </c>
      <c r="B17" s="504" t="s">
        <v>64</v>
      </c>
      <c r="C17" s="505">
        <v>1</v>
      </c>
      <c r="D17" s="506">
        <v>1</v>
      </c>
      <c r="E17" s="494" t="s">
        <v>694</v>
      </c>
      <c r="F17" s="507" t="s">
        <v>261</v>
      </c>
      <c r="G17" s="546">
        <v>39353.4</v>
      </c>
      <c r="H17" s="546">
        <v>39353.4</v>
      </c>
      <c r="I17" s="437">
        <v>0</v>
      </c>
    </row>
    <row r="18" spans="1:13" ht="25.5" customHeight="1" thickBot="1" x14ac:dyDescent="0.3">
      <c r="A18" s="499"/>
      <c r="B18" s="504"/>
      <c r="C18" s="505"/>
      <c r="D18" s="506"/>
      <c r="E18" s="494" t="s">
        <v>12</v>
      </c>
      <c r="F18" s="507"/>
      <c r="G18" s="546">
        <v>0</v>
      </c>
      <c r="H18" s="546">
        <v>0</v>
      </c>
      <c r="I18" s="437">
        <v>0</v>
      </c>
    </row>
    <row r="19" spans="1:13" ht="16.5" thickBot="1" x14ac:dyDescent="0.3">
      <c r="A19" s="499"/>
      <c r="B19" s="504"/>
      <c r="C19" s="505"/>
      <c r="D19" s="506"/>
      <c r="E19" s="494">
        <v>4111</v>
      </c>
      <c r="F19" s="507"/>
      <c r="G19" s="546">
        <v>21000</v>
      </c>
      <c r="H19" s="546">
        <v>21000</v>
      </c>
      <c r="I19" s="546">
        <v>0</v>
      </c>
      <c r="K19" s="323"/>
    </row>
    <row r="20" spans="1:13" ht="16.5" thickBot="1" x14ac:dyDescent="0.3">
      <c r="A20" s="499"/>
      <c r="B20" s="504"/>
      <c r="C20" s="505"/>
      <c r="D20" s="506"/>
      <c r="E20" s="494">
        <v>4112</v>
      </c>
      <c r="F20" s="507"/>
      <c r="G20" s="546">
        <v>5000</v>
      </c>
      <c r="H20" s="546">
        <v>5000</v>
      </c>
      <c r="I20" s="546">
        <v>0</v>
      </c>
      <c r="K20" s="323"/>
    </row>
    <row r="21" spans="1:13" ht="16.5" thickBot="1" x14ac:dyDescent="0.3">
      <c r="A21" s="499"/>
      <c r="B21" s="504"/>
      <c r="C21" s="505"/>
      <c r="D21" s="506"/>
      <c r="E21" s="494">
        <v>4212</v>
      </c>
      <c r="F21" s="507"/>
      <c r="G21" s="546">
        <v>600</v>
      </c>
      <c r="H21" s="546">
        <v>600</v>
      </c>
      <c r="I21" s="546">
        <v>0</v>
      </c>
      <c r="K21" s="323"/>
      <c r="L21" s="335"/>
      <c r="M21" s="335"/>
    </row>
    <row r="22" spans="1:13" ht="16.5" thickBot="1" x14ac:dyDescent="0.3">
      <c r="A22" s="499"/>
      <c r="B22" s="504"/>
      <c r="C22" s="505"/>
      <c r="D22" s="506"/>
      <c r="E22" s="494">
        <v>4213</v>
      </c>
      <c r="F22" s="507"/>
      <c r="G22" s="546">
        <v>887.8</v>
      </c>
      <c r="H22" s="546">
        <v>887.8</v>
      </c>
      <c r="I22" s="546">
        <v>0</v>
      </c>
      <c r="K22" s="323"/>
    </row>
    <row r="23" spans="1:13" ht="16.5" thickBot="1" x14ac:dyDescent="0.3">
      <c r="A23" s="499"/>
      <c r="B23" s="504"/>
      <c r="C23" s="505"/>
      <c r="D23" s="506"/>
      <c r="E23" s="494">
        <v>4214</v>
      </c>
      <c r="F23" s="507"/>
      <c r="G23" s="546">
        <v>300</v>
      </c>
      <c r="H23" s="546">
        <v>300</v>
      </c>
      <c r="I23" s="546">
        <v>0</v>
      </c>
      <c r="K23" s="323"/>
    </row>
    <row r="24" spans="1:13" ht="16.5" thickBot="1" x14ac:dyDescent="0.3">
      <c r="A24" s="499"/>
      <c r="B24" s="504"/>
      <c r="C24" s="505"/>
      <c r="D24" s="506"/>
      <c r="E24" s="494">
        <v>4215</v>
      </c>
      <c r="F24" s="507"/>
      <c r="G24" s="546">
        <v>65.599999999999994</v>
      </c>
      <c r="H24" s="546">
        <v>65.599999999999994</v>
      </c>
      <c r="I24" s="546">
        <v>0</v>
      </c>
      <c r="K24" s="323"/>
    </row>
    <row r="25" spans="1:13" ht="16.5" thickBot="1" x14ac:dyDescent="0.3">
      <c r="A25" s="499"/>
      <c r="B25" s="504"/>
      <c r="C25" s="505"/>
      <c r="D25" s="506"/>
      <c r="E25" s="494">
        <v>4221</v>
      </c>
      <c r="F25" s="507"/>
      <c r="G25" s="546">
        <v>300</v>
      </c>
      <c r="H25" s="546">
        <v>300</v>
      </c>
      <c r="I25" s="546">
        <v>0</v>
      </c>
      <c r="K25" s="323"/>
      <c r="L25" s="335"/>
      <c r="M25" s="335"/>
    </row>
    <row r="26" spans="1:13" ht="16.5" thickBot="1" x14ac:dyDescent="0.3">
      <c r="A26" s="499"/>
      <c r="B26" s="504"/>
      <c r="C26" s="505"/>
      <c r="D26" s="506"/>
      <c r="E26" s="494">
        <v>4229</v>
      </c>
      <c r="F26" s="507"/>
      <c r="G26" s="546">
        <v>1000</v>
      </c>
      <c r="H26" s="546">
        <v>1000</v>
      </c>
      <c r="I26" s="546">
        <v>0</v>
      </c>
      <c r="K26" s="323"/>
    </row>
    <row r="27" spans="1:13" ht="16.5" thickBot="1" x14ac:dyDescent="0.3">
      <c r="A27" s="499"/>
      <c r="B27" s="504"/>
      <c r="C27" s="505"/>
      <c r="D27" s="506"/>
      <c r="E27" s="494">
        <v>4232</v>
      </c>
      <c r="F27" s="507"/>
      <c r="G27" s="547">
        <v>500</v>
      </c>
      <c r="H27" s="546">
        <v>500</v>
      </c>
      <c r="I27" s="547">
        <v>0</v>
      </c>
      <c r="K27" s="323"/>
    </row>
    <row r="28" spans="1:13" ht="16.5" thickBot="1" x14ac:dyDescent="0.3">
      <c r="A28" s="499"/>
      <c r="B28" s="504"/>
      <c r="C28" s="505"/>
      <c r="D28" s="506"/>
      <c r="E28" s="494">
        <v>4233</v>
      </c>
      <c r="F28" s="507"/>
      <c r="G28" s="547">
        <v>500</v>
      </c>
      <c r="H28" s="546">
        <v>500</v>
      </c>
      <c r="I28" s="547">
        <v>0</v>
      </c>
      <c r="K28" s="323"/>
    </row>
    <row r="29" spans="1:13" ht="16.5" thickBot="1" x14ac:dyDescent="0.3">
      <c r="A29" s="499"/>
      <c r="B29" s="504"/>
      <c r="C29" s="505"/>
      <c r="D29" s="506"/>
      <c r="E29" s="494">
        <v>4234</v>
      </c>
      <c r="F29" s="507"/>
      <c r="G29" s="547">
        <v>700</v>
      </c>
      <c r="H29" s="546">
        <v>700</v>
      </c>
      <c r="I29" s="547">
        <v>0</v>
      </c>
      <c r="K29" s="323"/>
      <c r="M29" s="332"/>
    </row>
    <row r="30" spans="1:13" ht="16.5" thickBot="1" x14ac:dyDescent="0.3">
      <c r="A30" s="499"/>
      <c r="B30" s="504"/>
      <c r="C30" s="505"/>
      <c r="D30" s="506"/>
      <c r="E30" s="494">
        <v>4239</v>
      </c>
      <c r="F30" s="507"/>
      <c r="G30" s="547">
        <v>500</v>
      </c>
      <c r="H30" s="547">
        <v>500</v>
      </c>
      <c r="I30" s="547">
        <v>0</v>
      </c>
      <c r="K30" s="323"/>
      <c r="M30" s="332"/>
    </row>
    <row r="31" spans="1:13" ht="15.75" customHeight="1" thickBot="1" x14ac:dyDescent="0.3">
      <c r="A31" s="499"/>
      <c r="B31" s="504"/>
      <c r="C31" s="505"/>
      <c r="D31" s="506"/>
      <c r="E31" s="494">
        <v>4241</v>
      </c>
      <c r="F31" s="507"/>
      <c r="G31" s="547">
        <v>1000</v>
      </c>
      <c r="H31" s="547">
        <v>1000</v>
      </c>
      <c r="I31" s="547">
        <v>0</v>
      </c>
      <c r="K31" s="323"/>
    </row>
    <row r="32" spans="1:13" ht="16.5" hidden="1" customHeight="1" thickBot="1" x14ac:dyDescent="0.3">
      <c r="A32" s="499"/>
      <c r="B32" s="504"/>
      <c r="C32" s="505"/>
      <c r="D32" s="506"/>
      <c r="E32" s="494" t="s">
        <v>13</v>
      </c>
      <c r="F32" s="507"/>
      <c r="G32" s="547">
        <v>0</v>
      </c>
      <c r="H32" s="547"/>
      <c r="I32" s="547"/>
      <c r="K32" s="323"/>
    </row>
    <row r="33" spans="1:11" ht="16.5" hidden="1" customHeight="1" thickBot="1" x14ac:dyDescent="0.3">
      <c r="A33" s="499"/>
      <c r="B33" s="504"/>
      <c r="C33" s="505"/>
      <c r="D33" s="506"/>
      <c r="E33" s="494" t="s">
        <v>13</v>
      </c>
      <c r="F33" s="507"/>
      <c r="G33" s="547">
        <v>0</v>
      </c>
      <c r="H33" s="547"/>
      <c r="I33" s="547"/>
      <c r="K33" s="323"/>
    </row>
    <row r="34" spans="1:11" ht="16.5" hidden="1" customHeight="1" thickBot="1" x14ac:dyDescent="0.3">
      <c r="A34" s="499"/>
      <c r="B34" s="504"/>
      <c r="C34" s="505"/>
      <c r="D34" s="506"/>
      <c r="E34" s="494" t="s">
        <v>13</v>
      </c>
      <c r="F34" s="507"/>
      <c r="G34" s="547">
        <v>0</v>
      </c>
      <c r="H34" s="547"/>
      <c r="I34" s="547"/>
      <c r="K34" s="323"/>
    </row>
    <row r="35" spans="1:11" ht="16.5" hidden="1" customHeight="1" outlineLevel="1" thickBot="1" x14ac:dyDescent="0.3">
      <c r="A35" s="499">
        <v>2112</v>
      </c>
      <c r="B35" s="504" t="s">
        <v>64</v>
      </c>
      <c r="C35" s="505">
        <v>1</v>
      </c>
      <c r="D35" s="506">
        <v>2</v>
      </c>
      <c r="E35" s="494" t="s">
        <v>262</v>
      </c>
      <c r="F35" s="507" t="s">
        <v>263</v>
      </c>
      <c r="G35" s="547">
        <v>0</v>
      </c>
      <c r="H35" s="547">
        <v>0</v>
      </c>
      <c r="I35" s="547">
        <v>0</v>
      </c>
      <c r="K35" s="323"/>
    </row>
    <row r="36" spans="1:11" ht="36.75" hidden="1" customHeight="1" outlineLevel="1" thickBot="1" x14ac:dyDescent="0.3">
      <c r="A36" s="499"/>
      <c r="B36" s="504"/>
      <c r="C36" s="505"/>
      <c r="D36" s="506"/>
      <c r="E36" s="494" t="s">
        <v>12</v>
      </c>
      <c r="F36" s="507"/>
      <c r="G36" s="547">
        <v>0</v>
      </c>
      <c r="H36" s="547"/>
      <c r="I36" s="547"/>
      <c r="K36" s="323"/>
    </row>
    <row r="37" spans="1:11" ht="16.5" hidden="1" customHeight="1" outlineLevel="1" thickBot="1" x14ac:dyDescent="0.3">
      <c r="A37" s="499"/>
      <c r="B37" s="504"/>
      <c r="C37" s="505"/>
      <c r="D37" s="506"/>
      <c r="E37" s="494" t="s">
        <v>13</v>
      </c>
      <c r="F37" s="507"/>
      <c r="G37" s="547">
        <v>0</v>
      </c>
      <c r="H37" s="547"/>
      <c r="I37" s="547"/>
      <c r="K37" s="323"/>
    </row>
    <row r="38" spans="1:11" ht="16.5" hidden="1" customHeight="1" outlineLevel="1" thickBot="1" x14ac:dyDescent="0.3">
      <c r="A38" s="499"/>
      <c r="B38" s="504"/>
      <c r="C38" s="505"/>
      <c r="D38" s="506"/>
      <c r="E38" s="494" t="s">
        <v>13</v>
      </c>
      <c r="F38" s="507"/>
      <c r="G38" s="547">
        <v>0</v>
      </c>
      <c r="H38" s="547"/>
      <c r="I38" s="547"/>
      <c r="K38" s="323"/>
    </row>
    <row r="39" spans="1:11" ht="16.5" hidden="1" customHeight="1" outlineLevel="1" thickBot="1" x14ac:dyDescent="0.3">
      <c r="A39" s="499">
        <v>2113</v>
      </c>
      <c r="B39" s="504" t="s">
        <v>64</v>
      </c>
      <c r="C39" s="505">
        <v>1</v>
      </c>
      <c r="D39" s="506">
        <v>3</v>
      </c>
      <c r="E39" s="494" t="s">
        <v>266</v>
      </c>
      <c r="F39" s="507" t="s">
        <v>267</v>
      </c>
      <c r="G39" s="547">
        <v>0</v>
      </c>
      <c r="H39" s="547">
        <v>0</v>
      </c>
      <c r="I39" s="547">
        <v>0</v>
      </c>
      <c r="K39" s="323"/>
    </row>
    <row r="40" spans="1:11" ht="36.75" hidden="1" customHeight="1" outlineLevel="1" thickBot="1" x14ac:dyDescent="0.3">
      <c r="A40" s="499"/>
      <c r="B40" s="504"/>
      <c r="C40" s="505"/>
      <c r="D40" s="506"/>
      <c r="E40" s="494" t="s">
        <v>12</v>
      </c>
      <c r="F40" s="507"/>
      <c r="G40" s="547">
        <v>0</v>
      </c>
      <c r="H40" s="547"/>
      <c r="I40" s="547"/>
      <c r="K40" s="323"/>
    </row>
    <row r="41" spans="1:11" ht="16.5" hidden="1" customHeight="1" outlineLevel="1" thickBot="1" x14ac:dyDescent="0.3">
      <c r="A41" s="499"/>
      <c r="B41" s="504"/>
      <c r="C41" s="505"/>
      <c r="D41" s="506"/>
      <c r="E41" s="494" t="s">
        <v>13</v>
      </c>
      <c r="F41" s="507"/>
      <c r="G41" s="547">
        <v>0</v>
      </c>
      <c r="H41" s="547"/>
      <c r="I41" s="547"/>
      <c r="K41" s="323"/>
    </row>
    <row r="42" spans="1:11" ht="16.5" hidden="1" customHeight="1" outlineLevel="1" thickBot="1" x14ac:dyDescent="0.3">
      <c r="A42" s="499"/>
      <c r="B42" s="504"/>
      <c r="C42" s="505"/>
      <c r="D42" s="506"/>
      <c r="E42" s="494" t="s">
        <v>13</v>
      </c>
      <c r="F42" s="507"/>
      <c r="G42" s="547">
        <v>0</v>
      </c>
      <c r="H42" s="547"/>
      <c r="I42" s="547"/>
      <c r="K42" s="323"/>
    </row>
    <row r="43" spans="1:11" ht="16.5" hidden="1" customHeight="1" outlineLevel="1" thickBot="1" x14ac:dyDescent="0.3">
      <c r="A43" s="499">
        <v>2120</v>
      </c>
      <c r="B43" s="488" t="s">
        <v>64</v>
      </c>
      <c r="C43" s="500">
        <v>2</v>
      </c>
      <c r="D43" s="501">
        <v>0</v>
      </c>
      <c r="E43" s="502" t="s">
        <v>268</v>
      </c>
      <c r="F43" s="508" t="s">
        <v>269</v>
      </c>
      <c r="G43" s="547">
        <v>65.599999999999994</v>
      </c>
      <c r="H43" s="547">
        <v>65.599999999999994</v>
      </c>
      <c r="I43" s="547">
        <v>0</v>
      </c>
      <c r="K43" s="323"/>
    </row>
    <row r="44" spans="1:11" s="307" customFormat="1" ht="13.5" hidden="1" customHeight="1" outlineLevel="1" thickBot="1" x14ac:dyDescent="0.3">
      <c r="A44" s="499"/>
      <c r="B44" s="488"/>
      <c r="C44" s="500"/>
      <c r="D44" s="501"/>
      <c r="E44" s="494" t="s">
        <v>804</v>
      </c>
      <c r="F44" s="503"/>
      <c r="G44" s="547">
        <v>0</v>
      </c>
      <c r="H44" s="547"/>
      <c r="I44" s="547"/>
      <c r="K44" s="326"/>
    </row>
    <row r="45" spans="1:11" ht="16.5" hidden="1" customHeight="1" outlineLevel="1" thickBot="1" x14ac:dyDescent="0.3">
      <c r="A45" s="499">
        <v>2121</v>
      </c>
      <c r="B45" s="504" t="s">
        <v>64</v>
      </c>
      <c r="C45" s="505">
        <v>2</v>
      </c>
      <c r="D45" s="506">
        <v>1</v>
      </c>
      <c r="E45" s="509" t="s">
        <v>695</v>
      </c>
      <c r="F45" s="507" t="s">
        <v>270</v>
      </c>
      <c r="G45" s="547">
        <v>0</v>
      </c>
      <c r="H45" s="547">
        <v>0</v>
      </c>
      <c r="I45" s="547">
        <v>0</v>
      </c>
      <c r="K45" s="323"/>
    </row>
    <row r="46" spans="1:11" ht="36.75" hidden="1" customHeight="1" outlineLevel="1" thickBot="1" x14ac:dyDescent="0.3">
      <c r="A46" s="499"/>
      <c r="B46" s="504"/>
      <c r="C46" s="505"/>
      <c r="D46" s="506"/>
      <c r="E46" s="494" t="s">
        <v>12</v>
      </c>
      <c r="F46" s="507"/>
      <c r="G46" s="547">
        <v>0</v>
      </c>
      <c r="H46" s="547"/>
      <c r="I46" s="547"/>
      <c r="K46" s="323"/>
    </row>
    <row r="47" spans="1:11" ht="16.5" hidden="1" customHeight="1" outlineLevel="1" thickBot="1" x14ac:dyDescent="0.3">
      <c r="A47" s="499"/>
      <c r="B47" s="504"/>
      <c r="C47" s="505"/>
      <c r="D47" s="506"/>
      <c r="E47" s="494" t="s">
        <v>13</v>
      </c>
      <c r="F47" s="507"/>
      <c r="G47" s="547">
        <v>0</v>
      </c>
      <c r="H47" s="547"/>
      <c r="I47" s="547"/>
      <c r="K47" s="323"/>
    </row>
    <row r="48" spans="1:11" ht="0.75" customHeight="1" outlineLevel="1" thickBot="1" x14ac:dyDescent="0.3">
      <c r="A48" s="499"/>
      <c r="B48" s="504"/>
      <c r="C48" s="505"/>
      <c r="D48" s="506"/>
      <c r="E48" s="494" t="s">
        <v>13</v>
      </c>
      <c r="F48" s="507"/>
      <c r="G48" s="547">
        <v>0</v>
      </c>
      <c r="H48" s="547"/>
      <c r="I48" s="547">
        <v>0</v>
      </c>
      <c r="K48" s="323"/>
    </row>
    <row r="49" spans="1:13" ht="15" customHeight="1" outlineLevel="1" thickBot="1" x14ac:dyDescent="0.3">
      <c r="A49" s="499"/>
      <c r="B49" s="504"/>
      <c r="C49" s="505"/>
      <c r="D49" s="506"/>
      <c r="E49" s="494">
        <v>4251</v>
      </c>
      <c r="F49" s="507" t="s">
        <v>272</v>
      </c>
      <c r="G49" s="547">
        <v>1000</v>
      </c>
      <c r="H49" s="547">
        <v>1000</v>
      </c>
      <c r="I49" s="547">
        <v>0</v>
      </c>
      <c r="K49" s="323"/>
    </row>
    <row r="50" spans="1:13" ht="15.75" customHeight="1" outlineLevel="1" thickBot="1" x14ac:dyDescent="0.3">
      <c r="A50" s="499"/>
      <c r="B50" s="504"/>
      <c r="C50" s="505"/>
      <c r="D50" s="506"/>
      <c r="E50" s="494">
        <v>4252</v>
      </c>
      <c r="F50" s="507"/>
      <c r="G50" s="547">
        <v>1000</v>
      </c>
      <c r="H50" s="547">
        <v>1000</v>
      </c>
      <c r="I50" s="547">
        <v>0</v>
      </c>
      <c r="K50" s="323"/>
      <c r="L50" s="335"/>
      <c r="M50" s="335"/>
    </row>
    <row r="51" spans="1:13" ht="14.25" customHeight="1" outlineLevel="1" thickBot="1" x14ac:dyDescent="0.3">
      <c r="A51" s="499"/>
      <c r="B51" s="504"/>
      <c r="C51" s="505"/>
      <c r="D51" s="506"/>
      <c r="E51" s="494">
        <v>4261</v>
      </c>
      <c r="F51" s="507"/>
      <c r="G51" s="547">
        <v>500</v>
      </c>
      <c r="H51" s="547">
        <v>500</v>
      </c>
      <c r="I51" s="547">
        <v>0</v>
      </c>
    </row>
    <row r="52" spans="1:13" ht="14.25" customHeight="1" outlineLevel="1" thickBot="1" x14ac:dyDescent="0.3">
      <c r="A52" s="499"/>
      <c r="B52" s="504"/>
      <c r="C52" s="505"/>
      <c r="D52" s="506"/>
      <c r="E52" s="494">
        <v>4263</v>
      </c>
      <c r="F52" s="507"/>
      <c r="G52" s="547">
        <v>300</v>
      </c>
      <c r="H52" s="547">
        <v>300</v>
      </c>
      <c r="I52" s="547">
        <v>0</v>
      </c>
      <c r="J52" s="329"/>
      <c r="K52" s="320"/>
      <c r="L52" s="338"/>
      <c r="M52" s="323"/>
    </row>
    <row r="53" spans="1:13" ht="16.5" outlineLevel="1" thickBot="1" x14ac:dyDescent="0.3">
      <c r="A53" s="499"/>
      <c r="B53" s="504"/>
      <c r="C53" s="505"/>
      <c r="D53" s="506"/>
      <c r="E53" s="494">
        <v>4264</v>
      </c>
      <c r="F53" s="507"/>
      <c r="G53" s="547">
        <v>1200</v>
      </c>
      <c r="H53" s="547">
        <v>1200</v>
      </c>
      <c r="I53" s="547">
        <v>0</v>
      </c>
      <c r="M53" s="48"/>
    </row>
    <row r="54" spans="1:13" ht="16.5" outlineLevel="1" thickBot="1" x14ac:dyDescent="0.3">
      <c r="A54" s="499"/>
      <c r="B54" s="504"/>
      <c r="C54" s="505"/>
      <c r="D54" s="506"/>
      <c r="E54" s="494">
        <v>4267</v>
      </c>
      <c r="F54" s="507"/>
      <c r="G54" s="547">
        <v>1000</v>
      </c>
      <c r="H54" s="547">
        <v>1000</v>
      </c>
      <c r="I54" s="548"/>
      <c r="M54" s="312"/>
    </row>
    <row r="55" spans="1:13" ht="16.5" outlineLevel="1" thickBot="1" x14ac:dyDescent="0.3">
      <c r="A55" s="499"/>
      <c r="B55" s="504"/>
      <c r="C55" s="505"/>
      <c r="D55" s="506"/>
      <c r="E55" s="494">
        <v>4269</v>
      </c>
      <c r="F55" s="507"/>
      <c r="G55" s="547">
        <v>1000</v>
      </c>
      <c r="H55" s="547">
        <v>1000</v>
      </c>
      <c r="I55" s="548"/>
      <c r="M55" s="48"/>
    </row>
    <row r="56" spans="1:13" ht="16.5" outlineLevel="1" thickBot="1" x14ac:dyDescent="0.3">
      <c r="A56" s="499"/>
      <c r="B56" s="504"/>
      <c r="C56" s="505"/>
      <c r="D56" s="506"/>
      <c r="E56" s="494">
        <v>4823</v>
      </c>
      <c r="F56" s="507"/>
      <c r="G56" s="547">
        <v>1000</v>
      </c>
      <c r="H56" s="547">
        <v>1000</v>
      </c>
      <c r="I56" s="548"/>
      <c r="K56" s="335"/>
      <c r="L56" s="335"/>
      <c r="M56" s="323"/>
    </row>
    <row r="57" spans="1:13" ht="16.5" outlineLevel="1" thickBot="1" x14ac:dyDescent="0.3">
      <c r="A57" s="499"/>
      <c r="B57" s="504"/>
      <c r="C57" s="505"/>
      <c r="D57" s="506"/>
      <c r="E57" s="494">
        <v>5122</v>
      </c>
      <c r="F57" s="507"/>
      <c r="G57" s="548">
        <v>0</v>
      </c>
      <c r="H57" s="548"/>
      <c r="I57" s="548">
        <v>0</v>
      </c>
      <c r="K57" s="335"/>
      <c r="L57" s="335"/>
      <c r="M57" s="323"/>
    </row>
    <row r="58" spans="1:13" ht="16.5" outlineLevel="1" thickBot="1" x14ac:dyDescent="0.3">
      <c r="A58" s="499"/>
      <c r="B58" s="504"/>
      <c r="C58" s="505"/>
      <c r="D58" s="506"/>
      <c r="E58" s="494"/>
      <c r="F58" s="507"/>
      <c r="G58" s="548">
        <f ca="1">SUM(G19:G58)</f>
        <v>0</v>
      </c>
      <c r="H58" s="548"/>
      <c r="I58" s="548"/>
      <c r="K58" s="335"/>
      <c r="L58" s="335"/>
      <c r="M58" s="323"/>
    </row>
    <row r="59" spans="1:13" ht="16.5" thickBot="1" x14ac:dyDescent="0.3">
      <c r="A59" s="499">
        <v>2130</v>
      </c>
      <c r="B59" s="488" t="s">
        <v>64</v>
      </c>
      <c r="C59" s="500">
        <v>3</v>
      </c>
      <c r="D59" s="501">
        <v>0</v>
      </c>
      <c r="E59" s="502" t="s">
        <v>273</v>
      </c>
      <c r="F59" s="549" t="s">
        <v>274</v>
      </c>
      <c r="G59" s="548">
        <v>500</v>
      </c>
      <c r="H59" s="548">
        <v>500</v>
      </c>
      <c r="I59" s="548">
        <f>I61+I65+I69</f>
        <v>0</v>
      </c>
    </row>
    <row r="60" spans="1:13" s="307" customFormat="1" ht="10.5" customHeight="1" thickBot="1" x14ac:dyDescent="0.3">
      <c r="A60" s="499"/>
      <c r="B60" s="488"/>
      <c r="C60" s="500"/>
      <c r="D60" s="501"/>
      <c r="E60" s="494" t="s">
        <v>804</v>
      </c>
      <c r="F60" s="503"/>
      <c r="G60" s="548"/>
      <c r="H60" s="548"/>
      <c r="I60" s="548"/>
    </row>
    <row r="61" spans="1:13" ht="24.75" hidden="1" outlineLevel="1" thickBot="1" x14ac:dyDescent="0.3">
      <c r="A61" s="499">
        <v>2131</v>
      </c>
      <c r="B61" s="504" t="s">
        <v>64</v>
      </c>
      <c r="C61" s="505">
        <v>3</v>
      </c>
      <c r="D61" s="506">
        <v>1</v>
      </c>
      <c r="E61" s="494" t="s">
        <v>275</v>
      </c>
      <c r="F61" s="507" t="s">
        <v>276</v>
      </c>
      <c r="G61" s="548">
        <f>H61+I61</f>
        <v>0</v>
      </c>
      <c r="H61" s="548">
        <f>H63+H64</f>
        <v>0</v>
      </c>
      <c r="I61" s="548">
        <f>I63+I64</f>
        <v>0</v>
      </c>
    </row>
    <row r="62" spans="1:13" ht="36.75" hidden="1" outlineLevel="1" thickBot="1" x14ac:dyDescent="0.3">
      <c r="A62" s="499"/>
      <c r="B62" s="504"/>
      <c r="C62" s="505"/>
      <c r="D62" s="506"/>
      <c r="E62" s="494" t="s">
        <v>12</v>
      </c>
      <c r="F62" s="507"/>
      <c r="G62" s="548"/>
      <c r="H62" s="548"/>
      <c r="I62" s="548"/>
    </row>
    <row r="63" spans="1:13" ht="16.5" hidden="1" outlineLevel="1" thickBot="1" x14ac:dyDescent="0.3">
      <c r="A63" s="499"/>
      <c r="B63" s="504"/>
      <c r="C63" s="505"/>
      <c r="D63" s="506"/>
      <c r="E63" s="494" t="s">
        <v>13</v>
      </c>
      <c r="F63" s="507"/>
      <c r="G63" s="548">
        <f>H63+I63</f>
        <v>0</v>
      </c>
      <c r="H63" s="548"/>
      <c r="I63" s="548"/>
    </row>
    <row r="64" spans="1:13" ht="16.5" hidden="1" outlineLevel="1" thickBot="1" x14ac:dyDescent="0.3">
      <c r="A64" s="499"/>
      <c r="B64" s="504"/>
      <c r="C64" s="505"/>
      <c r="D64" s="506"/>
      <c r="E64" s="494" t="s">
        <v>13</v>
      </c>
      <c r="F64" s="507"/>
      <c r="G64" s="548">
        <f>H64+I64</f>
        <v>0</v>
      </c>
      <c r="H64" s="548"/>
      <c r="I64" s="548"/>
    </row>
    <row r="65" spans="1:9" ht="14.25" hidden="1" customHeight="1" outlineLevel="1" thickBot="1" x14ac:dyDescent="0.3">
      <c r="A65" s="499">
        <v>2132</v>
      </c>
      <c r="B65" s="504" t="s">
        <v>64</v>
      </c>
      <c r="C65" s="505">
        <v>3</v>
      </c>
      <c r="D65" s="506">
        <v>2</v>
      </c>
      <c r="E65" s="494" t="s">
        <v>277</v>
      </c>
      <c r="F65" s="507" t="s">
        <v>278</v>
      </c>
      <c r="G65" s="548">
        <f>H65+I65</f>
        <v>0</v>
      </c>
      <c r="H65" s="548">
        <f>H67+H68</f>
        <v>0</v>
      </c>
      <c r="I65" s="548">
        <f>I67+I68</f>
        <v>0</v>
      </c>
    </row>
    <row r="66" spans="1:9" ht="36.75" hidden="1" outlineLevel="1" thickBot="1" x14ac:dyDescent="0.3">
      <c r="A66" s="499"/>
      <c r="B66" s="504"/>
      <c r="C66" s="505"/>
      <c r="D66" s="506"/>
      <c r="E66" s="494" t="s">
        <v>12</v>
      </c>
      <c r="F66" s="507"/>
      <c r="G66" s="548"/>
      <c r="H66" s="548"/>
      <c r="I66" s="548"/>
    </row>
    <row r="67" spans="1:9" ht="16.5" hidden="1" outlineLevel="1" thickBot="1" x14ac:dyDescent="0.3">
      <c r="A67" s="499"/>
      <c r="B67" s="504"/>
      <c r="C67" s="505"/>
      <c r="D67" s="506"/>
      <c r="E67" s="494" t="s">
        <v>13</v>
      </c>
      <c r="F67" s="507"/>
      <c r="G67" s="548">
        <f t="shared" ref="G67:G85" si="0">H67+I67</f>
        <v>0</v>
      </c>
      <c r="H67" s="548"/>
      <c r="I67" s="548"/>
    </row>
    <row r="68" spans="1:9" ht="16.5" hidden="1" outlineLevel="1" thickBot="1" x14ac:dyDescent="0.3">
      <c r="A68" s="499"/>
      <c r="B68" s="504"/>
      <c r="C68" s="505"/>
      <c r="D68" s="506"/>
      <c r="E68" s="494" t="s">
        <v>13</v>
      </c>
      <c r="F68" s="507"/>
      <c r="G68" s="548">
        <f t="shared" si="0"/>
        <v>0</v>
      </c>
      <c r="H68" s="548"/>
      <c r="I68" s="548"/>
    </row>
    <row r="69" spans="1:9" ht="16.5" collapsed="1" thickBot="1" x14ac:dyDescent="0.3">
      <c r="A69" s="499">
        <v>2133</v>
      </c>
      <c r="B69" s="504" t="s">
        <v>64</v>
      </c>
      <c r="C69" s="505">
        <v>3</v>
      </c>
      <c r="D69" s="506">
        <v>3</v>
      </c>
      <c r="E69" s="494" t="s">
        <v>279</v>
      </c>
      <c r="F69" s="507" t="s">
        <v>280</v>
      </c>
      <c r="G69" s="548">
        <f t="shared" si="0"/>
        <v>0</v>
      </c>
      <c r="H69" s="548">
        <v>0</v>
      </c>
      <c r="I69" s="548">
        <f>SUM(I71:I84)</f>
        <v>0</v>
      </c>
    </row>
    <row r="70" spans="1:9" ht="26.25" customHeight="1" thickBot="1" x14ac:dyDescent="0.3">
      <c r="A70" s="499"/>
      <c r="B70" s="504"/>
      <c r="C70" s="505"/>
      <c r="D70" s="506"/>
      <c r="E70" s="494" t="s">
        <v>12</v>
      </c>
      <c r="F70" s="507"/>
      <c r="G70" s="548">
        <f t="shared" si="0"/>
        <v>0</v>
      </c>
      <c r="H70" s="548"/>
      <c r="I70" s="548">
        <f>SUM(I71:I82)</f>
        <v>0</v>
      </c>
    </row>
    <row r="71" spans="1:9" ht="16.5" thickBot="1" x14ac:dyDescent="0.3">
      <c r="A71" s="499"/>
      <c r="B71" s="504"/>
      <c r="C71" s="505"/>
      <c r="D71" s="506"/>
      <c r="E71" s="494" t="s">
        <v>548</v>
      </c>
      <c r="F71" s="507"/>
      <c r="G71" s="548">
        <f t="shared" si="0"/>
        <v>0</v>
      </c>
      <c r="H71" s="548"/>
      <c r="I71" s="548"/>
    </row>
    <row r="72" spans="1:9" ht="16.5" thickBot="1" x14ac:dyDescent="0.3">
      <c r="A72" s="499"/>
      <c r="B72" s="504"/>
      <c r="C72" s="505"/>
      <c r="D72" s="506"/>
      <c r="E72" s="494">
        <v>4221</v>
      </c>
      <c r="F72" s="507"/>
      <c r="G72" s="550">
        <v>0</v>
      </c>
      <c r="H72" s="551">
        <v>0</v>
      </c>
      <c r="I72" s="548"/>
    </row>
    <row r="73" spans="1:9" ht="16.5" thickBot="1" x14ac:dyDescent="0.3">
      <c r="A73" s="499"/>
      <c r="B73" s="504"/>
      <c r="C73" s="505"/>
      <c r="D73" s="506"/>
      <c r="E73" s="494">
        <v>4112</v>
      </c>
      <c r="F73" s="507"/>
      <c r="G73" s="548">
        <f t="shared" si="0"/>
        <v>0</v>
      </c>
      <c r="H73" s="548"/>
      <c r="I73" s="548"/>
    </row>
    <row r="74" spans="1:9" ht="16.5" thickBot="1" x14ac:dyDescent="0.3">
      <c r="A74" s="499"/>
      <c r="B74" s="504"/>
      <c r="C74" s="505"/>
      <c r="D74" s="506"/>
      <c r="E74" s="494">
        <v>4261</v>
      </c>
      <c r="F74" s="507"/>
      <c r="G74" s="548">
        <f t="shared" si="0"/>
        <v>0</v>
      </c>
      <c r="H74" s="548"/>
      <c r="I74" s="548"/>
    </row>
    <row r="75" spans="1:9" ht="16.5" thickBot="1" x14ac:dyDescent="0.3">
      <c r="A75" s="499"/>
      <c r="B75" s="504"/>
      <c r="C75" s="505"/>
      <c r="D75" s="506"/>
      <c r="E75" s="494">
        <v>4269</v>
      </c>
      <c r="F75" s="507"/>
      <c r="G75" s="548">
        <f t="shared" si="0"/>
        <v>0</v>
      </c>
      <c r="H75" s="548">
        <v>0</v>
      </c>
      <c r="I75" s="548"/>
    </row>
    <row r="76" spans="1:9" ht="16.5" thickBot="1" x14ac:dyDescent="0.3">
      <c r="A76" s="499"/>
      <c r="B76" s="504"/>
      <c r="C76" s="505"/>
      <c r="D76" s="506"/>
      <c r="E76" s="494">
        <v>4214</v>
      </c>
      <c r="F76" s="507"/>
      <c r="G76" s="548">
        <f t="shared" si="0"/>
        <v>0</v>
      </c>
      <c r="H76" s="548"/>
      <c r="I76" s="548"/>
    </row>
    <row r="77" spans="1:9" ht="16.5" thickBot="1" x14ac:dyDescent="0.3">
      <c r="A77" s="499"/>
      <c r="B77" s="504"/>
      <c r="C77" s="505"/>
      <c r="D77" s="506"/>
      <c r="E77" s="494">
        <v>4212</v>
      </c>
      <c r="F77" s="507"/>
      <c r="G77" s="548">
        <f t="shared" si="0"/>
        <v>0</v>
      </c>
      <c r="H77" s="548"/>
      <c r="I77" s="548"/>
    </row>
    <row r="78" spans="1:9" ht="16.5" thickBot="1" x14ac:dyDescent="0.3">
      <c r="A78" s="499"/>
      <c r="B78" s="504"/>
      <c r="C78" s="505"/>
      <c r="D78" s="506"/>
      <c r="E78" s="494">
        <v>4213</v>
      </c>
      <c r="F78" s="507"/>
      <c r="G78" s="548">
        <f t="shared" si="0"/>
        <v>0</v>
      </c>
      <c r="H78" s="548"/>
      <c r="I78" s="548"/>
    </row>
    <row r="79" spans="1:9" ht="16.5" thickBot="1" x14ac:dyDescent="0.3">
      <c r="A79" s="499"/>
      <c r="B79" s="504"/>
      <c r="C79" s="505"/>
      <c r="D79" s="506"/>
      <c r="E79" s="494">
        <v>4232</v>
      </c>
      <c r="F79" s="507"/>
      <c r="G79" s="548">
        <v>500</v>
      </c>
      <c r="H79" s="552">
        <v>500</v>
      </c>
      <c r="I79" s="548"/>
    </row>
    <row r="80" spans="1:9" ht="17.25" customHeight="1" thickBot="1" x14ac:dyDescent="0.3">
      <c r="A80" s="499"/>
      <c r="B80" s="504"/>
      <c r="C80" s="505"/>
      <c r="D80" s="506"/>
      <c r="E80" s="494">
        <v>4231</v>
      </c>
      <c r="F80" s="507"/>
      <c r="G80" s="548">
        <f t="shared" si="0"/>
        <v>0</v>
      </c>
      <c r="H80" s="548"/>
      <c r="I80" s="548"/>
    </row>
    <row r="81" spans="1:9" ht="16.5" hidden="1" thickBot="1" x14ac:dyDescent="0.3">
      <c r="A81" s="499"/>
      <c r="B81" s="504"/>
      <c r="C81" s="505"/>
      <c r="D81" s="506"/>
      <c r="E81" s="494" t="s">
        <v>13</v>
      </c>
      <c r="F81" s="507"/>
      <c r="G81" s="548">
        <f t="shared" si="0"/>
        <v>0</v>
      </c>
      <c r="H81" s="548"/>
      <c r="I81" s="548"/>
    </row>
    <row r="82" spans="1:9" ht="16.5" customHeight="1" thickBot="1" x14ac:dyDescent="0.3">
      <c r="A82" s="499"/>
      <c r="B82" s="504"/>
      <c r="C82" s="505"/>
      <c r="D82" s="506"/>
      <c r="E82" s="494">
        <v>4252</v>
      </c>
      <c r="F82" s="507"/>
      <c r="G82" s="548">
        <f t="shared" si="0"/>
        <v>0</v>
      </c>
      <c r="H82" s="548"/>
      <c r="I82" s="548"/>
    </row>
    <row r="83" spans="1:9" ht="16.5" thickBot="1" x14ac:dyDescent="0.3">
      <c r="A83" s="499"/>
      <c r="B83" s="504"/>
      <c r="C83" s="505"/>
      <c r="D83" s="506"/>
      <c r="E83" s="494">
        <v>5122</v>
      </c>
      <c r="F83" s="507"/>
      <c r="G83" s="552">
        <f>SUM(H83:I83)</f>
        <v>0</v>
      </c>
      <c r="H83" s="548"/>
      <c r="I83" s="553"/>
    </row>
    <row r="84" spans="1:9" ht="16.5" thickBot="1" x14ac:dyDescent="0.3">
      <c r="A84" s="499"/>
      <c r="B84" s="504"/>
      <c r="C84" s="505"/>
      <c r="D84" s="506"/>
      <c r="E84" s="494">
        <v>5129</v>
      </c>
      <c r="F84" s="507"/>
      <c r="G84" s="548">
        <f>SUM(H84:I84)</f>
        <v>0</v>
      </c>
      <c r="H84" s="548"/>
      <c r="I84" s="548"/>
    </row>
    <row r="85" spans="1:9" ht="12.75" customHeight="1" outlineLevel="1" thickBot="1" x14ac:dyDescent="0.3">
      <c r="A85" s="499">
        <v>2140</v>
      </c>
      <c r="B85" s="488" t="s">
        <v>64</v>
      </c>
      <c r="C85" s="500">
        <v>4</v>
      </c>
      <c r="D85" s="501">
        <v>0</v>
      </c>
      <c r="E85" s="502" t="s">
        <v>281</v>
      </c>
      <c r="F85" s="503" t="s">
        <v>282</v>
      </c>
      <c r="G85" s="548">
        <f t="shared" si="0"/>
        <v>0</v>
      </c>
      <c r="H85" s="548">
        <f>H87</f>
        <v>0</v>
      </c>
      <c r="I85" s="548">
        <f>I87</f>
        <v>0</v>
      </c>
    </row>
    <row r="86" spans="1:9" s="307" customFormat="1" ht="10.5" customHeight="1" outlineLevel="1" thickBot="1" x14ac:dyDescent="0.3">
      <c r="A86" s="499"/>
      <c r="B86" s="488"/>
      <c r="C86" s="500"/>
      <c r="D86" s="501"/>
      <c r="E86" s="494" t="s">
        <v>804</v>
      </c>
      <c r="F86" s="503"/>
      <c r="G86" s="548"/>
      <c r="H86" s="548"/>
      <c r="I86" s="548"/>
    </row>
    <row r="87" spans="1:9" ht="16.5" outlineLevel="1" thickBot="1" x14ac:dyDescent="0.3">
      <c r="A87" s="499">
        <v>2141</v>
      </c>
      <c r="B87" s="504" t="s">
        <v>64</v>
      </c>
      <c r="C87" s="505">
        <v>4</v>
      </c>
      <c r="D87" s="506">
        <v>1</v>
      </c>
      <c r="E87" s="494" t="s">
        <v>283</v>
      </c>
      <c r="F87" s="510" t="s">
        <v>284</v>
      </c>
      <c r="G87" s="548">
        <f>H87+I87</f>
        <v>0</v>
      </c>
      <c r="H87" s="548">
        <f>H89+H90</f>
        <v>0</v>
      </c>
      <c r="I87" s="548">
        <f>I89+I90</f>
        <v>0</v>
      </c>
    </row>
    <row r="88" spans="1:9" ht="36.75" outlineLevel="1" thickBot="1" x14ac:dyDescent="0.3">
      <c r="A88" s="499"/>
      <c r="B88" s="504"/>
      <c r="C88" s="505"/>
      <c r="D88" s="506"/>
      <c r="E88" s="494" t="s">
        <v>12</v>
      </c>
      <c r="F88" s="507"/>
      <c r="G88" s="548"/>
      <c r="H88" s="548"/>
      <c r="I88" s="548"/>
    </row>
    <row r="89" spans="1:9" ht="16.5" outlineLevel="1" thickBot="1" x14ac:dyDescent="0.3">
      <c r="A89" s="499"/>
      <c r="B89" s="504"/>
      <c r="C89" s="505"/>
      <c r="D89" s="506"/>
      <c r="E89" s="494" t="s">
        <v>13</v>
      </c>
      <c r="F89" s="507"/>
      <c r="G89" s="548">
        <f>H89+I89</f>
        <v>0</v>
      </c>
      <c r="H89" s="548"/>
      <c r="I89" s="548"/>
    </row>
    <row r="90" spans="1:9" ht="16.5" outlineLevel="1" thickBot="1" x14ac:dyDescent="0.3">
      <c r="A90" s="499"/>
      <c r="B90" s="504"/>
      <c r="C90" s="505"/>
      <c r="D90" s="506"/>
      <c r="E90" s="494" t="s">
        <v>13</v>
      </c>
      <c r="F90" s="507"/>
      <c r="G90" s="548">
        <f>H90+I90</f>
        <v>0</v>
      </c>
      <c r="H90" s="548"/>
      <c r="I90" s="548"/>
    </row>
    <row r="91" spans="1:9" ht="36.75" outlineLevel="1" thickBot="1" x14ac:dyDescent="0.3">
      <c r="A91" s="499">
        <v>2150</v>
      </c>
      <c r="B91" s="488" t="s">
        <v>64</v>
      </c>
      <c r="C91" s="500">
        <v>5</v>
      </c>
      <c r="D91" s="501">
        <v>0</v>
      </c>
      <c r="E91" s="502" t="s">
        <v>285</v>
      </c>
      <c r="F91" s="503" t="s">
        <v>286</v>
      </c>
      <c r="G91" s="548">
        <f>H91+I91</f>
        <v>0</v>
      </c>
      <c r="H91" s="548">
        <f>H93</f>
        <v>0</v>
      </c>
      <c r="I91" s="548">
        <f>I93</f>
        <v>0</v>
      </c>
    </row>
    <row r="92" spans="1:9" s="307" customFormat="1" ht="10.5" customHeight="1" outlineLevel="1" thickBot="1" x14ac:dyDescent="0.3">
      <c r="A92" s="499"/>
      <c r="B92" s="488"/>
      <c r="C92" s="500"/>
      <c r="D92" s="501"/>
      <c r="E92" s="494" t="s">
        <v>804</v>
      </c>
      <c r="F92" s="503"/>
      <c r="G92" s="548"/>
      <c r="H92" s="548"/>
      <c r="I92" s="548"/>
    </row>
    <row r="93" spans="1:9" ht="24.75" outlineLevel="1" thickBot="1" x14ac:dyDescent="0.3">
      <c r="A93" s="499">
        <v>2151</v>
      </c>
      <c r="B93" s="504" t="s">
        <v>64</v>
      </c>
      <c r="C93" s="505">
        <v>5</v>
      </c>
      <c r="D93" s="506">
        <v>1</v>
      </c>
      <c r="E93" s="494" t="s">
        <v>287</v>
      </c>
      <c r="F93" s="510" t="s">
        <v>288</v>
      </c>
      <c r="G93" s="548">
        <f>H93+I93</f>
        <v>0</v>
      </c>
      <c r="H93" s="548">
        <f>H95+H96</f>
        <v>0</v>
      </c>
      <c r="I93" s="548">
        <f>I95+I96</f>
        <v>0</v>
      </c>
    </row>
    <row r="94" spans="1:9" ht="36.75" outlineLevel="1" thickBot="1" x14ac:dyDescent="0.3">
      <c r="A94" s="499"/>
      <c r="B94" s="504"/>
      <c r="C94" s="505"/>
      <c r="D94" s="506"/>
      <c r="E94" s="494" t="s">
        <v>12</v>
      </c>
      <c r="F94" s="507"/>
      <c r="G94" s="548"/>
      <c r="H94" s="548"/>
      <c r="I94" s="548"/>
    </row>
    <row r="95" spans="1:9" ht="16.5" outlineLevel="1" thickBot="1" x14ac:dyDescent="0.3">
      <c r="A95" s="499"/>
      <c r="B95" s="504"/>
      <c r="C95" s="505"/>
      <c r="D95" s="506"/>
      <c r="E95" s="494">
        <v>5134</v>
      </c>
      <c r="F95" s="507"/>
      <c r="G95" s="548">
        <f>H95+I95</f>
        <v>0</v>
      </c>
      <c r="H95" s="548"/>
      <c r="I95" s="548"/>
    </row>
    <row r="96" spans="1:9" ht="16.5" outlineLevel="1" thickBot="1" x14ac:dyDescent="0.3">
      <c r="A96" s="499"/>
      <c r="B96" s="504"/>
      <c r="C96" s="505"/>
      <c r="D96" s="506"/>
      <c r="E96" s="494" t="s">
        <v>13</v>
      </c>
      <c r="F96" s="507"/>
      <c r="G96" s="548">
        <f>H96+I96</f>
        <v>0</v>
      </c>
      <c r="H96" s="548"/>
      <c r="I96" s="548"/>
    </row>
    <row r="97" spans="1:12" ht="29.25" outlineLevel="1" thickBot="1" x14ac:dyDescent="0.3">
      <c r="A97" s="499">
        <v>2160</v>
      </c>
      <c r="B97" s="488" t="s">
        <v>64</v>
      </c>
      <c r="C97" s="500">
        <v>6</v>
      </c>
      <c r="D97" s="501">
        <v>0</v>
      </c>
      <c r="E97" s="502" t="s">
        <v>289</v>
      </c>
      <c r="F97" s="503" t="s">
        <v>290</v>
      </c>
      <c r="G97" s="548">
        <v>0</v>
      </c>
      <c r="H97" s="554">
        <v>0</v>
      </c>
      <c r="I97" s="548">
        <v>0</v>
      </c>
    </row>
    <row r="98" spans="1:12" s="307" customFormat="1" ht="10.5" customHeight="1" outlineLevel="1" thickBot="1" x14ac:dyDescent="0.3">
      <c r="A98" s="499"/>
      <c r="B98" s="488"/>
      <c r="C98" s="500"/>
      <c r="D98" s="501"/>
      <c r="E98" s="494" t="s">
        <v>804</v>
      </c>
      <c r="F98" s="503"/>
      <c r="G98" s="548"/>
      <c r="H98" s="548"/>
      <c r="I98" s="548"/>
    </row>
    <row r="99" spans="1:12" ht="24.75" outlineLevel="1" thickBot="1" x14ac:dyDescent="0.3">
      <c r="A99" s="499">
        <v>2161</v>
      </c>
      <c r="B99" s="504" t="s">
        <v>64</v>
      </c>
      <c r="C99" s="505">
        <v>6</v>
      </c>
      <c r="D99" s="506">
        <v>1</v>
      </c>
      <c r="E99" s="494" t="s">
        <v>292</v>
      </c>
      <c r="F99" s="507" t="s">
        <v>297</v>
      </c>
      <c r="G99" s="548">
        <f>H99+I99</f>
        <v>0</v>
      </c>
      <c r="H99" s="554">
        <v>0</v>
      </c>
      <c r="I99" s="554">
        <v>0</v>
      </c>
    </row>
    <row r="100" spans="1:12" ht="36.75" outlineLevel="1" thickBot="1" x14ac:dyDescent="0.3">
      <c r="A100" s="499"/>
      <c r="B100" s="504"/>
      <c r="C100" s="505"/>
      <c r="D100" s="506"/>
      <c r="E100" s="494" t="s">
        <v>12</v>
      </c>
      <c r="F100" s="507"/>
      <c r="G100" s="548"/>
      <c r="H100" s="548"/>
      <c r="I100" s="548"/>
    </row>
    <row r="101" spans="1:12" ht="16.5" outlineLevel="1" thickBot="1" x14ac:dyDescent="0.3">
      <c r="A101" s="499"/>
      <c r="B101" s="504"/>
      <c r="C101" s="505"/>
      <c r="D101" s="506"/>
      <c r="E101" s="494">
        <v>4241</v>
      </c>
      <c r="F101" s="507"/>
      <c r="G101" s="548">
        <f t="shared" ref="G101:G112" si="1">H101+I101</f>
        <v>0</v>
      </c>
      <c r="H101" s="554"/>
      <c r="I101" s="548"/>
    </row>
    <row r="102" spans="1:12" ht="16.5" outlineLevel="1" thickBot="1" x14ac:dyDescent="0.3">
      <c r="A102" s="499"/>
      <c r="B102" s="504"/>
      <c r="C102" s="505"/>
      <c r="D102" s="506"/>
      <c r="E102" s="494">
        <v>4251</v>
      </c>
      <c r="F102" s="507"/>
      <c r="G102" s="548">
        <f t="shared" si="1"/>
        <v>0</v>
      </c>
      <c r="H102" s="548">
        <v>0</v>
      </c>
      <c r="I102" s="548"/>
    </row>
    <row r="103" spans="1:12" ht="16.5" outlineLevel="1" thickBot="1" x14ac:dyDescent="0.3">
      <c r="A103" s="499"/>
      <c r="B103" s="504"/>
      <c r="C103" s="505"/>
      <c r="D103" s="506"/>
      <c r="E103" s="494">
        <v>4823</v>
      </c>
      <c r="F103" s="507"/>
      <c r="G103" s="548">
        <f t="shared" si="1"/>
        <v>0</v>
      </c>
      <c r="H103" s="555"/>
      <c r="I103" s="548"/>
    </row>
    <row r="104" spans="1:12" ht="16.5" outlineLevel="1" thickBot="1" x14ac:dyDescent="0.3">
      <c r="A104" s="499"/>
      <c r="B104" s="504"/>
      <c r="C104" s="505"/>
      <c r="D104" s="506"/>
      <c r="E104" s="494">
        <v>4819</v>
      </c>
      <c r="F104" s="507"/>
      <c r="G104" s="548">
        <f t="shared" si="1"/>
        <v>0</v>
      </c>
      <c r="H104" s="548"/>
      <c r="I104" s="548"/>
    </row>
    <row r="105" spans="1:12" ht="16.5" outlineLevel="1" thickBot="1" x14ac:dyDescent="0.3">
      <c r="A105" s="499"/>
      <c r="B105" s="504"/>
      <c r="C105" s="505"/>
      <c r="D105" s="506"/>
      <c r="E105" s="494">
        <v>4239</v>
      </c>
      <c r="F105" s="507"/>
      <c r="G105" s="548">
        <f t="shared" si="1"/>
        <v>0</v>
      </c>
      <c r="H105" s="548"/>
      <c r="I105" s="548"/>
    </row>
    <row r="106" spans="1:12" ht="16.5" outlineLevel="1" thickBot="1" x14ac:dyDescent="0.3">
      <c r="A106" s="499"/>
      <c r="B106" s="504"/>
      <c r="C106" s="505"/>
      <c r="D106" s="506"/>
      <c r="E106" s="494">
        <v>4637</v>
      </c>
      <c r="F106" s="507"/>
      <c r="G106" s="548">
        <f t="shared" si="1"/>
        <v>0</v>
      </c>
      <c r="H106" s="554"/>
      <c r="I106" s="548"/>
    </row>
    <row r="107" spans="1:12" ht="16.5" outlineLevel="1" thickBot="1" x14ac:dyDescent="0.3">
      <c r="A107" s="499"/>
      <c r="B107" s="504"/>
      <c r="C107" s="505"/>
      <c r="D107" s="506"/>
      <c r="E107" s="494">
        <v>4521</v>
      </c>
      <c r="F107" s="507"/>
      <c r="G107" s="548">
        <f t="shared" si="1"/>
        <v>0</v>
      </c>
      <c r="H107" s="554"/>
      <c r="I107" s="548"/>
    </row>
    <row r="108" spans="1:12" ht="16.5" outlineLevel="1" thickBot="1" x14ac:dyDescent="0.3">
      <c r="A108" s="499"/>
      <c r="B108" s="504"/>
      <c r="C108" s="505"/>
      <c r="D108" s="506"/>
      <c r="E108" s="494">
        <v>5113</v>
      </c>
      <c r="F108" s="507"/>
      <c r="G108" s="548">
        <f>I108</f>
        <v>0</v>
      </c>
      <c r="H108" s="554"/>
      <c r="I108" s="548"/>
      <c r="L108" s="48"/>
    </row>
    <row r="109" spans="1:12" ht="16.5" outlineLevel="1" thickBot="1" x14ac:dyDescent="0.3">
      <c r="A109" s="499"/>
      <c r="B109" s="504"/>
      <c r="C109" s="505"/>
      <c r="D109" s="506"/>
      <c r="E109" s="494">
        <v>5134</v>
      </c>
      <c r="F109" s="507"/>
      <c r="G109" s="548">
        <f>I109</f>
        <v>0</v>
      </c>
      <c r="H109" s="554"/>
      <c r="I109" s="548"/>
    </row>
    <row r="110" spans="1:12" ht="16.5" outlineLevel="1" thickBot="1" x14ac:dyDescent="0.3">
      <c r="A110" s="499"/>
      <c r="B110" s="504"/>
      <c r="C110" s="505"/>
      <c r="D110" s="506"/>
      <c r="E110" s="494">
        <v>5122</v>
      </c>
      <c r="F110" s="507"/>
      <c r="G110" s="548"/>
      <c r="H110" s="556"/>
      <c r="I110" s="556"/>
      <c r="L110" s="48"/>
    </row>
    <row r="111" spans="1:12" ht="16.5" outlineLevel="1" thickBot="1" x14ac:dyDescent="0.3">
      <c r="A111" s="499"/>
      <c r="B111" s="504"/>
      <c r="C111" s="505"/>
      <c r="D111" s="506"/>
      <c r="E111" s="494">
        <v>5129</v>
      </c>
      <c r="F111" s="507"/>
      <c r="G111" s="548">
        <v>0</v>
      </c>
      <c r="H111" s="554">
        <v>0</v>
      </c>
      <c r="I111" s="548">
        <v>0</v>
      </c>
      <c r="L111" s="48"/>
    </row>
    <row r="112" spans="1:12" ht="16.5" outlineLevel="1" thickBot="1" x14ac:dyDescent="0.3">
      <c r="A112" s="499">
        <v>2170</v>
      </c>
      <c r="B112" s="488" t="s">
        <v>64</v>
      </c>
      <c r="C112" s="500">
        <v>7</v>
      </c>
      <c r="D112" s="501">
        <v>0</v>
      </c>
      <c r="E112" s="502" t="s">
        <v>113</v>
      </c>
      <c r="F112" s="507"/>
      <c r="G112" s="548">
        <f t="shared" si="1"/>
        <v>0</v>
      </c>
      <c r="H112" s="548">
        <f>H114</f>
        <v>0</v>
      </c>
      <c r="I112" s="548">
        <f>I114</f>
        <v>0</v>
      </c>
      <c r="L112" s="323"/>
    </row>
    <row r="113" spans="1:9" s="307" customFormat="1" ht="10.5" customHeight="1" outlineLevel="1" thickBot="1" x14ac:dyDescent="0.3">
      <c r="A113" s="499"/>
      <c r="B113" s="488"/>
      <c r="C113" s="500"/>
      <c r="D113" s="501"/>
      <c r="E113" s="494" t="s">
        <v>804</v>
      </c>
      <c r="F113" s="503"/>
      <c r="G113" s="548"/>
      <c r="H113" s="548"/>
      <c r="I113" s="548"/>
    </row>
    <row r="114" spans="1:9" ht="16.5" outlineLevel="1" thickBot="1" x14ac:dyDescent="0.3">
      <c r="A114" s="499">
        <v>2171</v>
      </c>
      <c r="B114" s="504" t="s">
        <v>64</v>
      </c>
      <c r="C114" s="505">
        <v>7</v>
      </c>
      <c r="D114" s="506">
        <v>1</v>
      </c>
      <c r="E114" s="494" t="s">
        <v>113</v>
      </c>
      <c r="F114" s="507"/>
      <c r="G114" s="548">
        <f>H114+I114</f>
        <v>0</v>
      </c>
      <c r="H114" s="548">
        <f>H116+H117</f>
        <v>0</v>
      </c>
      <c r="I114" s="548">
        <f>I116+I117</f>
        <v>0</v>
      </c>
    </row>
    <row r="115" spans="1:9" ht="36.75" outlineLevel="1" thickBot="1" x14ac:dyDescent="0.3">
      <c r="A115" s="499"/>
      <c r="B115" s="504"/>
      <c r="C115" s="505"/>
      <c r="D115" s="506"/>
      <c r="E115" s="494" t="s">
        <v>12</v>
      </c>
      <c r="F115" s="507"/>
      <c r="G115" s="548"/>
      <c r="H115" s="548"/>
      <c r="I115" s="548"/>
    </row>
    <row r="116" spans="1:9" ht="16.5" outlineLevel="1" thickBot="1" x14ac:dyDescent="0.3">
      <c r="A116" s="499"/>
      <c r="B116" s="504"/>
      <c r="C116" s="505"/>
      <c r="D116" s="506"/>
      <c r="E116" s="494" t="s">
        <v>13</v>
      </c>
      <c r="F116" s="507"/>
      <c r="G116" s="548">
        <f>H116+I116</f>
        <v>0</v>
      </c>
      <c r="H116" s="548"/>
      <c r="I116" s="548"/>
    </row>
    <row r="117" spans="1:9" ht="16.5" outlineLevel="1" thickBot="1" x14ac:dyDescent="0.3">
      <c r="A117" s="499"/>
      <c r="B117" s="504"/>
      <c r="C117" s="505"/>
      <c r="D117" s="506"/>
      <c r="E117" s="494" t="s">
        <v>13</v>
      </c>
      <c r="F117" s="507"/>
      <c r="G117" s="548">
        <f>H117+I117</f>
        <v>0</v>
      </c>
      <c r="H117" s="548"/>
      <c r="I117" s="548"/>
    </row>
    <row r="118" spans="1:9" ht="29.25" customHeight="1" outlineLevel="1" thickBot="1" x14ac:dyDescent="0.3">
      <c r="A118" s="499">
        <v>2180</v>
      </c>
      <c r="B118" s="488" t="s">
        <v>64</v>
      </c>
      <c r="C118" s="500">
        <v>8</v>
      </c>
      <c r="D118" s="501">
        <v>0</v>
      </c>
      <c r="E118" s="502" t="s">
        <v>298</v>
      </c>
      <c r="F118" s="503" t="s">
        <v>299</v>
      </c>
      <c r="G118" s="548">
        <f>H118+I118</f>
        <v>0</v>
      </c>
      <c r="H118" s="548">
        <f>H120+H124</f>
        <v>0</v>
      </c>
      <c r="I118" s="548">
        <f>I120+I124</f>
        <v>0</v>
      </c>
    </row>
    <row r="119" spans="1:9" s="307" customFormat="1" ht="10.5" customHeight="1" outlineLevel="1" thickBot="1" x14ac:dyDescent="0.3">
      <c r="A119" s="499"/>
      <c r="B119" s="488"/>
      <c r="C119" s="500"/>
      <c r="D119" s="501"/>
      <c r="E119" s="494" t="s">
        <v>804</v>
      </c>
      <c r="F119" s="503"/>
      <c r="G119" s="548"/>
      <c r="H119" s="548"/>
      <c r="I119" s="548"/>
    </row>
    <row r="120" spans="1:9" ht="29.25" outlineLevel="1" thickBot="1" x14ac:dyDescent="0.3">
      <c r="A120" s="499">
        <v>2181</v>
      </c>
      <c r="B120" s="504" t="s">
        <v>64</v>
      </c>
      <c r="C120" s="505">
        <v>8</v>
      </c>
      <c r="D120" s="506">
        <v>1</v>
      </c>
      <c r="E120" s="494" t="s">
        <v>298</v>
      </c>
      <c r="F120" s="510" t="s">
        <v>300</v>
      </c>
      <c r="G120" s="548">
        <f>H120+I120</f>
        <v>0</v>
      </c>
      <c r="H120" s="548">
        <f>H122+H123</f>
        <v>0</v>
      </c>
      <c r="I120" s="548">
        <f>I122+I123</f>
        <v>0</v>
      </c>
    </row>
    <row r="121" spans="1:9" ht="16.5" outlineLevel="1" thickBot="1" x14ac:dyDescent="0.3">
      <c r="A121" s="499"/>
      <c r="B121" s="504"/>
      <c r="C121" s="505"/>
      <c r="D121" s="506"/>
      <c r="E121" s="511" t="s">
        <v>804</v>
      </c>
      <c r="F121" s="510"/>
      <c r="G121" s="548"/>
      <c r="H121" s="548"/>
      <c r="I121" s="548"/>
    </row>
    <row r="122" spans="1:9" ht="16.5" outlineLevel="1" thickBot="1" x14ac:dyDescent="0.3">
      <c r="A122" s="499">
        <v>2182</v>
      </c>
      <c r="B122" s="504" t="s">
        <v>64</v>
      </c>
      <c r="C122" s="505">
        <v>8</v>
      </c>
      <c r="D122" s="506">
        <v>1</v>
      </c>
      <c r="E122" s="511" t="s">
        <v>815</v>
      </c>
      <c r="F122" s="510"/>
      <c r="G122" s="548">
        <f>H122+I122</f>
        <v>0</v>
      </c>
      <c r="H122" s="548"/>
      <c r="I122" s="548"/>
    </row>
    <row r="123" spans="1:9" ht="16.5" outlineLevel="1" thickBot="1" x14ac:dyDescent="0.3">
      <c r="A123" s="499">
        <v>2183</v>
      </c>
      <c r="B123" s="504" t="s">
        <v>64</v>
      </c>
      <c r="C123" s="505">
        <v>8</v>
      </c>
      <c r="D123" s="506">
        <v>1</v>
      </c>
      <c r="E123" s="511" t="s">
        <v>816</v>
      </c>
      <c r="F123" s="510"/>
      <c r="G123" s="548">
        <f>H123+I123</f>
        <v>0</v>
      </c>
      <c r="H123" s="548"/>
      <c r="I123" s="548"/>
    </row>
    <row r="124" spans="1:9" ht="24.75" outlineLevel="1" thickBot="1" x14ac:dyDescent="0.3">
      <c r="A124" s="499">
        <v>2184</v>
      </c>
      <c r="B124" s="504" t="s">
        <v>64</v>
      </c>
      <c r="C124" s="505">
        <v>8</v>
      </c>
      <c r="D124" s="506">
        <v>1</v>
      </c>
      <c r="E124" s="511" t="s">
        <v>821</v>
      </c>
      <c r="F124" s="510"/>
      <c r="G124" s="548">
        <f>H124+I124</f>
        <v>0</v>
      </c>
      <c r="H124" s="548"/>
      <c r="I124" s="548">
        <f>I126+I127</f>
        <v>0</v>
      </c>
    </row>
    <row r="125" spans="1:9" ht="36.75" outlineLevel="1" thickBot="1" x14ac:dyDescent="0.3">
      <c r="A125" s="499"/>
      <c r="B125" s="504"/>
      <c r="C125" s="505"/>
      <c r="D125" s="506"/>
      <c r="E125" s="494" t="s">
        <v>12</v>
      </c>
      <c r="F125" s="507"/>
      <c r="G125" s="548"/>
      <c r="H125" s="548"/>
      <c r="I125" s="548"/>
    </row>
    <row r="126" spans="1:9" ht="16.5" outlineLevel="1" thickBot="1" x14ac:dyDescent="0.3">
      <c r="A126" s="499"/>
      <c r="B126" s="504"/>
      <c r="C126" s="505"/>
      <c r="D126" s="506"/>
      <c r="E126" s="494" t="s">
        <v>13</v>
      </c>
      <c r="F126" s="507"/>
      <c r="G126" s="548">
        <f>H126+I126</f>
        <v>0</v>
      </c>
      <c r="H126" s="548"/>
      <c r="I126" s="548"/>
    </row>
    <row r="127" spans="1:9" ht="16.5" outlineLevel="1" thickBot="1" x14ac:dyDescent="0.3">
      <c r="A127" s="499"/>
      <c r="B127" s="504"/>
      <c r="C127" s="505"/>
      <c r="D127" s="506"/>
      <c r="E127" s="494">
        <v>4637</v>
      </c>
      <c r="F127" s="507"/>
      <c r="G127" s="548">
        <f>H127+I127</f>
        <v>0</v>
      </c>
      <c r="H127" s="548"/>
      <c r="I127" s="548"/>
    </row>
    <row r="128" spans="1:9" ht="16.5" outlineLevel="1" thickBot="1" x14ac:dyDescent="0.3">
      <c r="A128" s="499">
        <v>2185</v>
      </c>
      <c r="B128" s="504" t="s">
        <v>73</v>
      </c>
      <c r="C128" s="505">
        <v>8</v>
      </c>
      <c r="D128" s="506">
        <v>1</v>
      </c>
      <c r="E128" s="511"/>
      <c r="F128" s="510"/>
      <c r="G128" s="548"/>
      <c r="H128" s="548"/>
      <c r="I128" s="548"/>
    </row>
    <row r="129" spans="1:9" s="306" customFormat="1" ht="29.25" customHeight="1" thickBot="1" x14ac:dyDescent="0.25">
      <c r="A129" s="512">
        <v>2200</v>
      </c>
      <c r="B129" s="488" t="s">
        <v>65</v>
      </c>
      <c r="C129" s="500">
        <v>0</v>
      </c>
      <c r="D129" s="501">
        <v>0</v>
      </c>
      <c r="E129" s="491" t="s">
        <v>863</v>
      </c>
      <c r="F129" s="513" t="s">
        <v>301</v>
      </c>
      <c r="G129" s="557">
        <f>H129+I129</f>
        <v>0</v>
      </c>
      <c r="H129" s="437">
        <v>0</v>
      </c>
      <c r="I129" s="548">
        <v>0</v>
      </c>
    </row>
    <row r="130" spans="1:9" ht="11.25" hidden="1" customHeight="1" outlineLevel="1" thickBot="1" x14ac:dyDescent="0.3">
      <c r="A130" s="493"/>
      <c r="B130" s="488"/>
      <c r="C130" s="489"/>
      <c r="D130" s="490"/>
      <c r="E130" s="494" t="s">
        <v>803</v>
      </c>
      <c r="F130" s="495"/>
      <c r="G130" s="437"/>
      <c r="H130" s="437">
        <v>250</v>
      </c>
      <c r="I130" s="437"/>
    </row>
    <row r="131" spans="1:9" ht="16.5" hidden="1" outlineLevel="2" thickBot="1" x14ac:dyDescent="0.3">
      <c r="A131" s="499">
        <v>2210</v>
      </c>
      <c r="B131" s="488" t="s">
        <v>65</v>
      </c>
      <c r="C131" s="505">
        <v>1</v>
      </c>
      <c r="D131" s="506">
        <v>0</v>
      </c>
      <c r="E131" s="502" t="s">
        <v>302</v>
      </c>
      <c r="F131" s="514" t="s">
        <v>303</v>
      </c>
      <c r="G131" s="437">
        <f>H131+I131</f>
        <v>250</v>
      </c>
      <c r="H131" s="437">
        <v>250</v>
      </c>
      <c r="I131" s="437">
        <f>I133</f>
        <v>0</v>
      </c>
    </row>
    <row r="132" spans="1:9" s="307" customFormat="1" ht="10.5" hidden="1" customHeight="1" outlineLevel="2" thickBot="1" x14ac:dyDescent="0.3">
      <c r="A132" s="499"/>
      <c r="B132" s="488"/>
      <c r="C132" s="500"/>
      <c r="D132" s="501"/>
      <c r="E132" s="494" t="s">
        <v>804</v>
      </c>
      <c r="F132" s="503"/>
      <c r="G132" s="437"/>
      <c r="H132" s="437">
        <v>250</v>
      </c>
      <c r="I132" s="437"/>
    </row>
    <row r="133" spans="1:9" ht="16.5" hidden="1" outlineLevel="2" thickBot="1" x14ac:dyDescent="0.3">
      <c r="A133" s="499">
        <v>2211</v>
      </c>
      <c r="B133" s="504" t="s">
        <v>65</v>
      </c>
      <c r="C133" s="505">
        <v>1</v>
      </c>
      <c r="D133" s="506">
        <v>1</v>
      </c>
      <c r="E133" s="494" t="s">
        <v>304</v>
      </c>
      <c r="F133" s="510" t="s">
        <v>305</v>
      </c>
      <c r="G133" s="437">
        <f>H133+I133</f>
        <v>250</v>
      </c>
      <c r="H133" s="437">
        <v>250</v>
      </c>
      <c r="I133" s="437">
        <f>I135+I136</f>
        <v>0</v>
      </c>
    </row>
    <row r="134" spans="1:9" ht="36.75" hidden="1" outlineLevel="2" thickBot="1" x14ac:dyDescent="0.3">
      <c r="A134" s="499"/>
      <c r="B134" s="504"/>
      <c r="C134" s="505"/>
      <c r="D134" s="506"/>
      <c r="E134" s="494" t="s">
        <v>12</v>
      </c>
      <c r="F134" s="507"/>
      <c r="G134" s="437"/>
      <c r="H134" s="437">
        <v>250</v>
      </c>
      <c r="I134" s="437"/>
    </row>
    <row r="135" spans="1:9" ht="16.5" hidden="1" outlineLevel="2" thickBot="1" x14ac:dyDescent="0.3">
      <c r="A135" s="499"/>
      <c r="B135" s="504"/>
      <c r="C135" s="505"/>
      <c r="D135" s="506"/>
      <c r="E135" s="494" t="s">
        <v>13</v>
      </c>
      <c r="F135" s="507"/>
      <c r="G135" s="437">
        <f>H135+I135</f>
        <v>250</v>
      </c>
      <c r="H135" s="437">
        <v>250</v>
      </c>
      <c r="I135" s="437"/>
    </row>
    <row r="136" spans="1:9" ht="16.5" hidden="1" outlineLevel="2" thickBot="1" x14ac:dyDescent="0.3">
      <c r="A136" s="499"/>
      <c r="B136" s="504"/>
      <c r="C136" s="505"/>
      <c r="D136" s="506"/>
      <c r="E136" s="494" t="s">
        <v>13</v>
      </c>
      <c r="F136" s="507"/>
      <c r="G136" s="437">
        <f>H136+I136</f>
        <v>250</v>
      </c>
      <c r="H136" s="437">
        <v>250</v>
      </c>
      <c r="I136" s="437"/>
    </row>
    <row r="137" spans="1:9" ht="16.5" hidden="1" outlineLevel="2" thickBot="1" x14ac:dyDescent="0.3">
      <c r="A137" s="499">
        <v>2220</v>
      </c>
      <c r="B137" s="488" t="s">
        <v>65</v>
      </c>
      <c r="C137" s="500">
        <v>2</v>
      </c>
      <c r="D137" s="501">
        <v>0</v>
      </c>
      <c r="E137" s="502" t="s">
        <v>306</v>
      </c>
      <c r="F137" s="514" t="s">
        <v>307</v>
      </c>
      <c r="G137" s="437">
        <f>H137+I137</f>
        <v>250</v>
      </c>
      <c r="H137" s="437">
        <v>250</v>
      </c>
      <c r="I137" s="437">
        <f>I139</f>
        <v>0</v>
      </c>
    </row>
    <row r="138" spans="1:9" s="307" customFormat="1" ht="10.5" hidden="1" customHeight="1" outlineLevel="2" thickBot="1" x14ac:dyDescent="0.3">
      <c r="A138" s="499"/>
      <c r="B138" s="488"/>
      <c r="C138" s="500"/>
      <c r="D138" s="501"/>
      <c r="E138" s="494" t="s">
        <v>804</v>
      </c>
      <c r="F138" s="503"/>
      <c r="G138" s="437"/>
      <c r="H138" s="437">
        <v>250</v>
      </c>
      <c r="I138" s="437"/>
    </row>
    <row r="139" spans="1:9" ht="16.5" hidden="1" outlineLevel="2" thickBot="1" x14ac:dyDescent="0.3">
      <c r="A139" s="499">
        <v>2221</v>
      </c>
      <c r="B139" s="504" t="s">
        <v>65</v>
      </c>
      <c r="C139" s="505">
        <v>2</v>
      </c>
      <c r="D139" s="506">
        <v>1</v>
      </c>
      <c r="E139" s="494" t="s">
        <v>308</v>
      </c>
      <c r="F139" s="510" t="s">
        <v>309</v>
      </c>
      <c r="G139" s="437">
        <f>H139+I139</f>
        <v>250</v>
      </c>
      <c r="H139" s="437">
        <v>250</v>
      </c>
      <c r="I139" s="437">
        <f>I141+I142</f>
        <v>0</v>
      </c>
    </row>
    <row r="140" spans="1:9" ht="36.75" hidden="1" outlineLevel="2" thickBot="1" x14ac:dyDescent="0.3">
      <c r="A140" s="499"/>
      <c r="B140" s="504"/>
      <c r="C140" s="505"/>
      <c r="D140" s="506"/>
      <c r="E140" s="494" t="s">
        <v>12</v>
      </c>
      <c r="F140" s="507"/>
      <c r="G140" s="437"/>
      <c r="H140" s="437">
        <v>250</v>
      </c>
      <c r="I140" s="437"/>
    </row>
    <row r="141" spans="1:9" ht="16.5" hidden="1" outlineLevel="2" thickBot="1" x14ac:dyDescent="0.3">
      <c r="A141" s="499"/>
      <c r="B141" s="504"/>
      <c r="C141" s="505"/>
      <c r="D141" s="506"/>
      <c r="E141" s="494" t="s">
        <v>13</v>
      </c>
      <c r="F141" s="507"/>
      <c r="G141" s="437">
        <f>H141+I141</f>
        <v>250</v>
      </c>
      <c r="H141" s="437">
        <v>250</v>
      </c>
      <c r="I141" s="437"/>
    </row>
    <row r="142" spans="1:9" ht="16.5" hidden="1" outlineLevel="2" thickBot="1" x14ac:dyDescent="0.3">
      <c r="A142" s="499"/>
      <c r="B142" s="504"/>
      <c r="C142" s="505"/>
      <c r="D142" s="506"/>
      <c r="E142" s="494" t="s">
        <v>13</v>
      </c>
      <c r="F142" s="507"/>
      <c r="G142" s="437">
        <f>H142+I142</f>
        <v>250</v>
      </c>
      <c r="H142" s="437">
        <v>250</v>
      </c>
      <c r="I142" s="437"/>
    </row>
    <row r="143" spans="1:9" ht="16.5" hidden="1" outlineLevel="2" thickBot="1" x14ac:dyDescent="0.3">
      <c r="A143" s="499">
        <v>2230</v>
      </c>
      <c r="B143" s="488" t="s">
        <v>65</v>
      </c>
      <c r="C143" s="505">
        <v>3</v>
      </c>
      <c r="D143" s="506">
        <v>0</v>
      </c>
      <c r="E143" s="502" t="s">
        <v>310</v>
      </c>
      <c r="F143" s="514" t="s">
        <v>311</v>
      </c>
      <c r="G143" s="437">
        <f>H143+I143</f>
        <v>250</v>
      </c>
      <c r="H143" s="437">
        <v>250</v>
      </c>
      <c r="I143" s="437">
        <f>I145</f>
        <v>0</v>
      </c>
    </row>
    <row r="144" spans="1:9" s="307" customFormat="1" ht="10.5" hidden="1" customHeight="1" outlineLevel="2" thickBot="1" x14ac:dyDescent="0.3">
      <c r="A144" s="499"/>
      <c r="B144" s="488"/>
      <c r="C144" s="500"/>
      <c r="D144" s="501"/>
      <c r="E144" s="494" t="s">
        <v>804</v>
      </c>
      <c r="F144" s="503"/>
      <c r="G144" s="437"/>
      <c r="H144" s="437">
        <v>250</v>
      </c>
      <c r="I144" s="437"/>
    </row>
    <row r="145" spans="1:12" ht="16.5" hidden="1" outlineLevel="2" thickBot="1" x14ac:dyDescent="0.3">
      <c r="A145" s="499">
        <v>2231</v>
      </c>
      <c r="B145" s="504" t="s">
        <v>65</v>
      </c>
      <c r="C145" s="505">
        <v>3</v>
      </c>
      <c r="D145" s="506">
        <v>1</v>
      </c>
      <c r="E145" s="494" t="s">
        <v>312</v>
      </c>
      <c r="F145" s="510" t="s">
        <v>313</v>
      </c>
      <c r="G145" s="437">
        <f>H145+I145</f>
        <v>250</v>
      </c>
      <c r="H145" s="437">
        <v>250</v>
      </c>
      <c r="I145" s="437">
        <f>I147+I148</f>
        <v>0</v>
      </c>
    </row>
    <row r="146" spans="1:12" ht="36.75" hidden="1" outlineLevel="2" thickBot="1" x14ac:dyDescent="0.3">
      <c r="A146" s="499"/>
      <c r="B146" s="504"/>
      <c r="C146" s="505"/>
      <c r="D146" s="506"/>
      <c r="E146" s="494" t="s">
        <v>12</v>
      </c>
      <c r="F146" s="507"/>
      <c r="G146" s="437"/>
      <c r="H146" s="437">
        <v>250</v>
      </c>
      <c r="I146" s="437"/>
    </row>
    <row r="147" spans="1:12" ht="16.5" hidden="1" outlineLevel="2" thickBot="1" x14ac:dyDescent="0.3">
      <c r="A147" s="499"/>
      <c r="B147" s="504"/>
      <c r="C147" s="505"/>
      <c r="D147" s="506"/>
      <c r="E147" s="494" t="s">
        <v>13</v>
      </c>
      <c r="F147" s="507"/>
      <c r="G147" s="437">
        <f>H147+I147</f>
        <v>250</v>
      </c>
      <c r="H147" s="437">
        <v>250</v>
      </c>
      <c r="I147" s="437"/>
    </row>
    <row r="148" spans="1:12" ht="16.5" hidden="1" outlineLevel="2" thickBot="1" x14ac:dyDescent="0.3">
      <c r="A148" s="499"/>
      <c r="B148" s="504"/>
      <c r="C148" s="505"/>
      <c r="D148" s="506"/>
      <c r="E148" s="494" t="s">
        <v>13</v>
      </c>
      <c r="F148" s="507"/>
      <c r="G148" s="437">
        <f>H148+I148</f>
        <v>250</v>
      </c>
      <c r="H148" s="437">
        <v>250</v>
      </c>
      <c r="I148" s="437"/>
    </row>
    <row r="149" spans="1:12" ht="24.75" hidden="1" outlineLevel="2" thickBot="1" x14ac:dyDescent="0.3">
      <c r="A149" s="499">
        <v>2240</v>
      </c>
      <c r="B149" s="488" t="s">
        <v>65</v>
      </c>
      <c r="C149" s="500">
        <v>4</v>
      </c>
      <c r="D149" s="501">
        <v>0</v>
      </c>
      <c r="E149" s="502" t="s">
        <v>314</v>
      </c>
      <c r="F149" s="503" t="s">
        <v>315</v>
      </c>
      <c r="G149" s="437">
        <f>H149+I149</f>
        <v>250</v>
      </c>
      <c r="H149" s="437">
        <v>250</v>
      </c>
      <c r="I149" s="437">
        <f>I151</f>
        <v>0</v>
      </c>
    </row>
    <row r="150" spans="1:12" s="307" customFormat="1" ht="10.5" hidden="1" customHeight="1" outlineLevel="2" thickBot="1" x14ac:dyDescent="0.3">
      <c r="A150" s="499"/>
      <c r="B150" s="488"/>
      <c r="C150" s="500"/>
      <c r="D150" s="501"/>
      <c r="E150" s="494" t="s">
        <v>804</v>
      </c>
      <c r="F150" s="503"/>
      <c r="G150" s="437"/>
      <c r="H150" s="437">
        <v>250</v>
      </c>
      <c r="I150" s="437"/>
    </row>
    <row r="151" spans="1:12" ht="24.75" hidden="1" outlineLevel="2" thickBot="1" x14ac:dyDescent="0.3">
      <c r="A151" s="499">
        <v>2241</v>
      </c>
      <c r="B151" s="504" t="s">
        <v>65</v>
      </c>
      <c r="C151" s="505">
        <v>4</v>
      </c>
      <c r="D151" s="506">
        <v>1</v>
      </c>
      <c r="E151" s="494" t="s">
        <v>314</v>
      </c>
      <c r="F151" s="510" t="s">
        <v>315</v>
      </c>
      <c r="G151" s="437">
        <f>H151+I151</f>
        <v>250</v>
      </c>
      <c r="H151" s="437">
        <v>250</v>
      </c>
      <c r="I151" s="437">
        <f>I153</f>
        <v>0</v>
      </c>
    </row>
    <row r="152" spans="1:12" s="307" customFormat="1" ht="10.5" hidden="1" customHeight="1" outlineLevel="2" thickBot="1" x14ac:dyDescent="0.3">
      <c r="A152" s="499"/>
      <c r="B152" s="488"/>
      <c r="C152" s="500"/>
      <c r="D152" s="501"/>
      <c r="E152" s="494" t="s">
        <v>804</v>
      </c>
      <c r="F152" s="503"/>
      <c r="G152" s="437"/>
      <c r="H152" s="437">
        <v>250</v>
      </c>
      <c r="I152" s="437"/>
    </row>
    <row r="153" spans="1:12" ht="16.5" hidden="1" outlineLevel="2" thickBot="1" x14ac:dyDescent="0.3">
      <c r="A153" s="499">
        <v>2250</v>
      </c>
      <c r="B153" s="488" t="s">
        <v>65</v>
      </c>
      <c r="C153" s="500">
        <v>5</v>
      </c>
      <c r="D153" s="501">
        <v>0</v>
      </c>
      <c r="E153" s="502" t="s">
        <v>316</v>
      </c>
      <c r="F153" s="503" t="s">
        <v>317</v>
      </c>
      <c r="G153" s="437">
        <f>H153+I153</f>
        <v>250</v>
      </c>
      <c r="H153" s="437">
        <v>250</v>
      </c>
      <c r="I153" s="437">
        <f>I155</f>
        <v>0</v>
      </c>
    </row>
    <row r="154" spans="1:12" s="307" customFormat="1" ht="10.5" hidden="1" customHeight="1" outlineLevel="2" thickBot="1" x14ac:dyDescent="0.3">
      <c r="A154" s="499"/>
      <c r="B154" s="488"/>
      <c r="C154" s="500"/>
      <c r="D154" s="501"/>
      <c r="E154" s="494" t="s">
        <v>804</v>
      </c>
      <c r="F154" s="503"/>
      <c r="G154" s="437"/>
      <c r="H154" s="437">
        <v>250</v>
      </c>
      <c r="I154" s="437"/>
    </row>
    <row r="155" spans="1:12" ht="0.75" hidden="1" customHeight="1" outlineLevel="2" thickBot="1" x14ac:dyDescent="0.3">
      <c r="A155" s="499">
        <v>2251</v>
      </c>
      <c r="B155" s="504" t="s">
        <v>65</v>
      </c>
      <c r="C155" s="505">
        <v>5</v>
      </c>
      <c r="D155" s="506">
        <v>1</v>
      </c>
      <c r="E155" s="494" t="s">
        <v>316</v>
      </c>
      <c r="F155" s="510" t="s">
        <v>318</v>
      </c>
      <c r="G155" s="437">
        <f>H155+I155</f>
        <v>0</v>
      </c>
      <c r="H155" s="437"/>
      <c r="I155" s="437">
        <f>I157+I158</f>
        <v>0</v>
      </c>
    </row>
    <row r="156" spans="1:12" ht="11.25" hidden="1" customHeight="1" outlineLevel="2" thickBot="1" x14ac:dyDescent="0.3">
      <c r="A156" s="499"/>
      <c r="B156" s="504"/>
      <c r="C156" s="505"/>
      <c r="D156" s="506"/>
      <c r="E156" s="494" t="s">
        <v>12</v>
      </c>
      <c r="F156" s="507"/>
      <c r="G156" s="437"/>
      <c r="H156" s="437"/>
      <c r="I156" s="437"/>
    </row>
    <row r="157" spans="1:12" ht="19.5" hidden="1" customHeight="1" outlineLevel="2" thickBot="1" x14ac:dyDescent="0.3">
      <c r="A157" s="499"/>
      <c r="B157" s="504"/>
      <c r="C157" s="505"/>
      <c r="D157" s="506"/>
      <c r="E157" s="494" t="s">
        <v>13</v>
      </c>
      <c r="F157" s="507"/>
      <c r="G157" s="437">
        <f>H157+I157</f>
        <v>0</v>
      </c>
      <c r="H157" s="437"/>
      <c r="I157" s="437"/>
    </row>
    <row r="158" spans="1:12" ht="17.25" customHeight="1" outlineLevel="2" thickBot="1" x14ac:dyDescent="0.3">
      <c r="A158" s="499"/>
      <c r="B158" s="504"/>
      <c r="C158" s="505"/>
      <c r="D158" s="506"/>
      <c r="E158" s="494" t="s">
        <v>965</v>
      </c>
      <c r="F158" s="507"/>
      <c r="G158" s="437">
        <f>H158+I158</f>
        <v>0</v>
      </c>
      <c r="H158" s="437"/>
      <c r="I158" s="437"/>
      <c r="L158" s="335"/>
    </row>
    <row r="159" spans="1:12" ht="16.5" outlineLevel="2" thickBot="1" x14ac:dyDescent="0.3">
      <c r="A159" s="499"/>
      <c r="B159" s="504" t="s">
        <v>65</v>
      </c>
      <c r="C159" s="505">
        <v>2</v>
      </c>
      <c r="D159" s="506">
        <v>1</v>
      </c>
      <c r="E159" s="515">
        <v>4267</v>
      </c>
      <c r="F159" s="507"/>
      <c r="G159" s="437">
        <f>SUM(H159+I159)</f>
        <v>0</v>
      </c>
      <c r="H159" s="437"/>
      <c r="I159" s="437"/>
      <c r="L159" s="335"/>
    </row>
    <row r="160" spans="1:12" s="306" customFormat="1" ht="45" customHeight="1" thickBot="1" x14ac:dyDescent="0.25">
      <c r="A160" s="512">
        <v>2300</v>
      </c>
      <c r="B160" s="516" t="s">
        <v>66</v>
      </c>
      <c r="C160" s="500">
        <v>0</v>
      </c>
      <c r="D160" s="501">
        <v>0</v>
      </c>
      <c r="E160" s="517" t="s">
        <v>864</v>
      </c>
      <c r="F160" s="513" t="s">
        <v>319</v>
      </c>
      <c r="G160" s="548">
        <f>H160+I160</f>
        <v>0</v>
      </c>
      <c r="H160" s="548">
        <f>H162+H176+H182+H192+H198+H204+H210</f>
        <v>0</v>
      </c>
      <c r="I160" s="548">
        <f>I162+I176+I182+I192+I198+I204+I210</f>
        <v>0</v>
      </c>
    </row>
    <row r="161" spans="1:9" ht="11.25" hidden="1" customHeight="1" outlineLevel="1" thickBot="1" x14ac:dyDescent="0.3">
      <c r="A161" s="493"/>
      <c r="B161" s="488"/>
      <c r="C161" s="489"/>
      <c r="D161" s="490"/>
      <c r="E161" s="494" t="s">
        <v>803</v>
      </c>
      <c r="F161" s="495"/>
      <c r="G161" s="437"/>
      <c r="H161" s="437"/>
      <c r="I161" s="437"/>
    </row>
    <row r="162" spans="1:9" ht="16.5" hidden="1" outlineLevel="2" thickBot="1" x14ac:dyDescent="0.3">
      <c r="A162" s="499">
        <v>2310</v>
      </c>
      <c r="B162" s="516" t="s">
        <v>66</v>
      </c>
      <c r="C162" s="500">
        <v>1</v>
      </c>
      <c r="D162" s="501">
        <v>0</v>
      </c>
      <c r="E162" s="502" t="s">
        <v>724</v>
      </c>
      <c r="F162" s="503" t="s">
        <v>321</v>
      </c>
      <c r="G162" s="437">
        <f>H162+I162</f>
        <v>0</v>
      </c>
      <c r="H162" s="437">
        <f>H164+H168+H172</f>
        <v>0</v>
      </c>
      <c r="I162" s="437">
        <f>I164+I168+I172</f>
        <v>0</v>
      </c>
    </row>
    <row r="163" spans="1:9" s="307" customFormat="1" ht="10.5" hidden="1" customHeight="1" outlineLevel="2" thickBot="1" x14ac:dyDescent="0.3">
      <c r="A163" s="499"/>
      <c r="B163" s="488"/>
      <c r="C163" s="500"/>
      <c r="D163" s="501"/>
      <c r="E163" s="494" t="s">
        <v>804</v>
      </c>
      <c r="F163" s="503"/>
      <c r="G163" s="437"/>
      <c r="H163" s="437"/>
      <c r="I163" s="437"/>
    </row>
    <row r="164" spans="1:9" ht="16.5" hidden="1" outlineLevel="2" thickBot="1" x14ac:dyDescent="0.3">
      <c r="A164" s="499">
        <v>2311</v>
      </c>
      <c r="B164" s="518" t="s">
        <v>66</v>
      </c>
      <c r="C164" s="505">
        <v>1</v>
      </c>
      <c r="D164" s="506">
        <v>1</v>
      </c>
      <c r="E164" s="494" t="s">
        <v>320</v>
      </c>
      <c r="F164" s="510" t="s">
        <v>322</v>
      </c>
      <c r="G164" s="437">
        <f>H164+I164</f>
        <v>0</v>
      </c>
      <c r="H164" s="437">
        <f>H166+H167</f>
        <v>0</v>
      </c>
      <c r="I164" s="437">
        <f>I166+I167</f>
        <v>0</v>
      </c>
    </row>
    <row r="165" spans="1:9" ht="36.75" hidden="1" outlineLevel="2" thickBot="1" x14ac:dyDescent="0.3">
      <c r="A165" s="499"/>
      <c r="B165" s="504"/>
      <c r="C165" s="505"/>
      <c r="D165" s="506"/>
      <c r="E165" s="494" t="s">
        <v>12</v>
      </c>
      <c r="F165" s="507"/>
      <c r="G165" s="437"/>
      <c r="H165" s="437"/>
      <c r="I165" s="437"/>
    </row>
    <row r="166" spans="1:9" ht="16.5" hidden="1" outlineLevel="2" thickBot="1" x14ac:dyDescent="0.3">
      <c r="A166" s="499"/>
      <c r="B166" s="504"/>
      <c r="C166" s="505"/>
      <c r="D166" s="506"/>
      <c r="E166" s="494" t="s">
        <v>13</v>
      </c>
      <c r="F166" s="507"/>
      <c r="G166" s="437">
        <f>H166+I166</f>
        <v>0</v>
      </c>
      <c r="H166" s="437"/>
      <c r="I166" s="437"/>
    </row>
    <row r="167" spans="1:9" ht="16.5" hidden="1" outlineLevel="2" thickBot="1" x14ac:dyDescent="0.3">
      <c r="A167" s="499"/>
      <c r="B167" s="504"/>
      <c r="C167" s="505"/>
      <c r="D167" s="506"/>
      <c r="E167" s="494" t="s">
        <v>13</v>
      </c>
      <c r="F167" s="507"/>
      <c r="G167" s="437">
        <f>H167+I167</f>
        <v>0</v>
      </c>
      <c r="H167" s="437"/>
      <c r="I167" s="437"/>
    </row>
    <row r="168" spans="1:9" ht="16.5" hidden="1" outlineLevel="2" thickBot="1" x14ac:dyDescent="0.3">
      <c r="A168" s="499">
        <v>2312</v>
      </c>
      <c r="B168" s="518" t="s">
        <v>66</v>
      </c>
      <c r="C168" s="505">
        <v>1</v>
      </c>
      <c r="D168" s="506">
        <v>2</v>
      </c>
      <c r="E168" s="494" t="s">
        <v>725</v>
      </c>
      <c r="F168" s="510"/>
      <c r="G168" s="437">
        <f>H168+I168</f>
        <v>0</v>
      </c>
      <c r="H168" s="437">
        <f>H170+H171</f>
        <v>0</v>
      </c>
      <c r="I168" s="437">
        <f>I170+I171</f>
        <v>0</v>
      </c>
    </row>
    <row r="169" spans="1:9" ht="36.75" hidden="1" outlineLevel="2" thickBot="1" x14ac:dyDescent="0.3">
      <c r="A169" s="499"/>
      <c r="B169" s="504"/>
      <c r="C169" s="505"/>
      <c r="D169" s="506"/>
      <c r="E169" s="494" t="s">
        <v>12</v>
      </c>
      <c r="F169" s="507"/>
      <c r="G169" s="437"/>
      <c r="H169" s="437"/>
      <c r="I169" s="437"/>
    </row>
    <row r="170" spans="1:9" ht="16.5" hidden="1" outlineLevel="2" thickBot="1" x14ac:dyDescent="0.3">
      <c r="A170" s="499"/>
      <c r="B170" s="504"/>
      <c r="C170" s="505"/>
      <c r="D170" s="506"/>
      <c r="E170" s="494" t="s">
        <v>13</v>
      </c>
      <c r="F170" s="507"/>
      <c r="G170" s="437">
        <f>H170+I170</f>
        <v>0</v>
      </c>
      <c r="H170" s="437"/>
      <c r="I170" s="437"/>
    </row>
    <row r="171" spans="1:9" ht="16.5" hidden="1" outlineLevel="2" thickBot="1" x14ac:dyDescent="0.3">
      <c r="A171" s="499"/>
      <c r="B171" s="504"/>
      <c r="C171" s="505"/>
      <c r="D171" s="506"/>
      <c r="E171" s="494" t="s">
        <v>13</v>
      </c>
      <c r="F171" s="507"/>
      <c r="G171" s="437">
        <f>H171+I171</f>
        <v>0</v>
      </c>
      <c r="H171" s="437"/>
      <c r="I171" s="437"/>
    </row>
    <row r="172" spans="1:9" ht="16.5" hidden="1" outlineLevel="2" thickBot="1" x14ac:dyDescent="0.3">
      <c r="A172" s="499">
        <v>2313</v>
      </c>
      <c r="B172" s="518" t="s">
        <v>66</v>
      </c>
      <c r="C172" s="505">
        <v>1</v>
      </c>
      <c r="D172" s="506">
        <v>3</v>
      </c>
      <c r="E172" s="494" t="s">
        <v>726</v>
      </c>
      <c r="F172" s="510"/>
      <c r="G172" s="437">
        <f>H172+I172</f>
        <v>0</v>
      </c>
      <c r="H172" s="437">
        <f>H174+H175</f>
        <v>0</v>
      </c>
      <c r="I172" s="437">
        <f>I174+I175</f>
        <v>0</v>
      </c>
    </row>
    <row r="173" spans="1:9" ht="36.75" hidden="1" outlineLevel="2" thickBot="1" x14ac:dyDescent="0.3">
      <c r="A173" s="499"/>
      <c r="B173" s="504"/>
      <c r="C173" s="505"/>
      <c r="D173" s="506"/>
      <c r="E173" s="494" t="s">
        <v>12</v>
      </c>
      <c r="F173" s="507"/>
      <c r="G173" s="437"/>
      <c r="H173" s="437"/>
      <c r="I173" s="437"/>
    </row>
    <row r="174" spans="1:9" ht="16.5" hidden="1" outlineLevel="2" thickBot="1" x14ac:dyDescent="0.3">
      <c r="A174" s="499"/>
      <c r="B174" s="504"/>
      <c r="C174" s="505"/>
      <c r="D174" s="506"/>
      <c r="E174" s="494" t="s">
        <v>13</v>
      </c>
      <c r="F174" s="507"/>
      <c r="G174" s="437">
        <f>H174+I174</f>
        <v>0</v>
      </c>
      <c r="H174" s="437"/>
      <c r="I174" s="437"/>
    </row>
    <row r="175" spans="1:9" ht="16.5" hidden="1" outlineLevel="2" thickBot="1" x14ac:dyDescent="0.3">
      <c r="A175" s="499"/>
      <c r="B175" s="504"/>
      <c r="C175" s="505"/>
      <c r="D175" s="506"/>
      <c r="E175" s="494" t="s">
        <v>13</v>
      </c>
      <c r="F175" s="507"/>
      <c r="G175" s="437">
        <f>H175+I175</f>
        <v>0</v>
      </c>
      <c r="H175" s="437"/>
      <c r="I175" s="437"/>
    </row>
    <row r="176" spans="1:9" ht="16.5" hidden="1" outlineLevel="2" thickBot="1" x14ac:dyDescent="0.3">
      <c r="A176" s="499">
        <v>2320</v>
      </c>
      <c r="B176" s="516" t="s">
        <v>66</v>
      </c>
      <c r="C176" s="500">
        <v>2</v>
      </c>
      <c r="D176" s="501">
        <v>0</v>
      </c>
      <c r="E176" s="502" t="s">
        <v>727</v>
      </c>
      <c r="F176" s="503" t="s">
        <v>323</v>
      </c>
      <c r="G176" s="437">
        <f>H176+I176</f>
        <v>0</v>
      </c>
      <c r="H176" s="437">
        <f>H178</f>
        <v>0</v>
      </c>
      <c r="I176" s="437">
        <f>I178</f>
        <v>0</v>
      </c>
    </row>
    <row r="177" spans="1:9" s="307" customFormat="1" ht="10.5" hidden="1" customHeight="1" outlineLevel="2" thickBot="1" x14ac:dyDescent="0.3">
      <c r="A177" s="499"/>
      <c r="B177" s="488"/>
      <c r="C177" s="500"/>
      <c r="D177" s="501"/>
      <c r="E177" s="494" t="s">
        <v>804</v>
      </c>
      <c r="F177" s="503"/>
      <c r="G177" s="437"/>
      <c r="H177" s="437"/>
      <c r="I177" s="437"/>
    </row>
    <row r="178" spans="1:9" ht="16.5" hidden="1" outlineLevel="2" thickBot="1" x14ac:dyDescent="0.3">
      <c r="A178" s="499">
        <v>2321</v>
      </c>
      <c r="B178" s="518" t="s">
        <v>66</v>
      </c>
      <c r="C178" s="505">
        <v>2</v>
      </c>
      <c r="D178" s="506">
        <v>1</v>
      </c>
      <c r="E178" s="494" t="s">
        <v>728</v>
      </c>
      <c r="F178" s="510" t="s">
        <v>324</v>
      </c>
      <c r="G178" s="437">
        <f>H178+I178</f>
        <v>0</v>
      </c>
      <c r="H178" s="437">
        <f>H180+H181</f>
        <v>0</v>
      </c>
      <c r="I178" s="437">
        <f>I180+I181</f>
        <v>0</v>
      </c>
    </row>
    <row r="179" spans="1:9" ht="36.75" hidden="1" outlineLevel="2" thickBot="1" x14ac:dyDescent="0.3">
      <c r="A179" s="499"/>
      <c r="B179" s="504"/>
      <c r="C179" s="505"/>
      <c r="D179" s="506"/>
      <c r="E179" s="494" t="s">
        <v>12</v>
      </c>
      <c r="F179" s="507"/>
      <c r="G179" s="437"/>
      <c r="H179" s="437"/>
      <c r="I179" s="437"/>
    </row>
    <row r="180" spans="1:9" ht="16.5" hidden="1" outlineLevel="2" thickBot="1" x14ac:dyDescent="0.3">
      <c r="A180" s="499"/>
      <c r="B180" s="504"/>
      <c r="C180" s="505"/>
      <c r="D180" s="506"/>
      <c r="E180" s="494" t="s">
        <v>13</v>
      </c>
      <c r="F180" s="507"/>
      <c r="G180" s="437">
        <f>H180+I180</f>
        <v>0</v>
      </c>
      <c r="H180" s="437"/>
      <c r="I180" s="437"/>
    </row>
    <row r="181" spans="1:9" ht="16.5" hidden="1" outlineLevel="2" thickBot="1" x14ac:dyDescent="0.3">
      <c r="A181" s="499"/>
      <c r="B181" s="504"/>
      <c r="C181" s="505"/>
      <c r="D181" s="506"/>
      <c r="E181" s="494" t="s">
        <v>13</v>
      </c>
      <c r="F181" s="507"/>
      <c r="G181" s="437">
        <f>H181+I181</f>
        <v>0</v>
      </c>
      <c r="H181" s="437"/>
      <c r="I181" s="437"/>
    </row>
    <row r="182" spans="1:9" ht="24.75" hidden="1" outlineLevel="2" thickBot="1" x14ac:dyDescent="0.3">
      <c r="A182" s="499">
        <v>2330</v>
      </c>
      <c r="B182" s="516" t="s">
        <v>66</v>
      </c>
      <c r="C182" s="500">
        <v>3</v>
      </c>
      <c r="D182" s="501">
        <v>0</v>
      </c>
      <c r="E182" s="502" t="s">
        <v>729</v>
      </c>
      <c r="F182" s="503" t="s">
        <v>325</v>
      </c>
      <c r="G182" s="437">
        <f>H182+I182</f>
        <v>0</v>
      </c>
      <c r="H182" s="437">
        <f>H184+H188</f>
        <v>0</v>
      </c>
      <c r="I182" s="437">
        <f>I184+I188</f>
        <v>0</v>
      </c>
    </row>
    <row r="183" spans="1:9" s="307" customFormat="1" ht="10.5" hidden="1" customHeight="1" outlineLevel="2" thickBot="1" x14ac:dyDescent="0.3">
      <c r="A183" s="499"/>
      <c r="B183" s="488"/>
      <c r="C183" s="500"/>
      <c r="D183" s="501"/>
      <c r="E183" s="494" t="s">
        <v>804</v>
      </c>
      <c r="F183" s="503"/>
      <c r="G183" s="437"/>
      <c r="H183" s="437"/>
      <c r="I183" s="437"/>
    </row>
    <row r="184" spans="1:9" ht="16.5" hidden="1" outlineLevel="2" thickBot="1" x14ac:dyDescent="0.3">
      <c r="A184" s="499">
        <v>2331</v>
      </c>
      <c r="B184" s="518" t="s">
        <v>66</v>
      </c>
      <c r="C184" s="505">
        <v>3</v>
      </c>
      <c r="D184" s="506">
        <v>1</v>
      </c>
      <c r="E184" s="494" t="s">
        <v>326</v>
      </c>
      <c r="F184" s="519">
        <f>Sheet6!G650+Sheet6!G282+Sheet6!I55+Sheet6!I108+Sheet6!I392+Sheet6!I289+Sheet6!I632</f>
        <v>0</v>
      </c>
      <c r="G184" s="437">
        <f>H184+I184</f>
        <v>0</v>
      </c>
      <c r="H184" s="437">
        <f>H186+H187</f>
        <v>0</v>
      </c>
      <c r="I184" s="437">
        <f>I186+I187</f>
        <v>0</v>
      </c>
    </row>
    <row r="185" spans="1:9" ht="36.75" hidden="1" outlineLevel="2" thickBot="1" x14ac:dyDescent="0.3">
      <c r="A185" s="499"/>
      <c r="B185" s="504"/>
      <c r="C185" s="505"/>
      <c r="D185" s="506"/>
      <c r="E185" s="494" t="s">
        <v>12</v>
      </c>
      <c r="F185" s="507"/>
      <c r="G185" s="437"/>
      <c r="H185" s="437"/>
      <c r="I185" s="437"/>
    </row>
    <row r="186" spans="1:9" ht="16.5" hidden="1" outlineLevel="2" thickBot="1" x14ac:dyDescent="0.3">
      <c r="A186" s="499"/>
      <c r="B186" s="504"/>
      <c r="C186" s="505"/>
      <c r="D186" s="506"/>
      <c r="E186" s="494" t="s">
        <v>13</v>
      </c>
      <c r="F186" s="507"/>
      <c r="G186" s="437">
        <f>H186+I186</f>
        <v>0</v>
      </c>
      <c r="H186" s="437"/>
      <c r="I186" s="437"/>
    </row>
    <row r="187" spans="1:9" ht="16.5" hidden="1" outlineLevel="2" thickBot="1" x14ac:dyDescent="0.3">
      <c r="A187" s="499"/>
      <c r="B187" s="504"/>
      <c r="C187" s="505"/>
      <c r="D187" s="506"/>
      <c r="E187" s="494" t="s">
        <v>13</v>
      </c>
      <c r="F187" s="507"/>
      <c r="G187" s="437">
        <f>H187+I187</f>
        <v>0</v>
      </c>
      <c r="H187" s="437"/>
      <c r="I187" s="437"/>
    </row>
    <row r="188" spans="1:9" ht="16.5" hidden="1" outlineLevel="2" thickBot="1" x14ac:dyDescent="0.3">
      <c r="A188" s="499">
        <v>2332</v>
      </c>
      <c r="B188" s="518" t="s">
        <v>66</v>
      </c>
      <c r="C188" s="505">
        <v>3</v>
      </c>
      <c r="D188" s="506">
        <v>2</v>
      </c>
      <c r="E188" s="494" t="s">
        <v>730</v>
      </c>
      <c r="F188" s="510"/>
      <c r="G188" s="437">
        <f>H188+I188</f>
        <v>0</v>
      </c>
      <c r="H188" s="437">
        <f>H190+H191</f>
        <v>0</v>
      </c>
      <c r="I188" s="437">
        <f>I190+I191</f>
        <v>0</v>
      </c>
    </row>
    <row r="189" spans="1:9" ht="36.75" hidden="1" outlineLevel="2" thickBot="1" x14ac:dyDescent="0.3">
      <c r="A189" s="499"/>
      <c r="B189" s="504"/>
      <c r="C189" s="505"/>
      <c r="D189" s="506"/>
      <c r="E189" s="494" t="s">
        <v>12</v>
      </c>
      <c r="F189" s="507"/>
      <c r="G189" s="437"/>
      <c r="H189" s="437"/>
      <c r="I189" s="437"/>
    </row>
    <row r="190" spans="1:9" ht="16.5" hidden="1" outlineLevel="2" thickBot="1" x14ac:dyDescent="0.3">
      <c r="A190" s="499"/>
      <c r="B190" s="504"/>
      <c r="C190" s="505"/>
      <c r="D190" s="506"/>
      <c r="E190" s="494" t="s">
        <v>13</v>
      </c>
      <c r="F190" s="507"/>
      <c r="G190" s="437">
        <f>H190+I190</f>
        <v>0</v>
      </c>
      <c r="H190" s="437"/>
      <c r="I190" s="437"/>
    </row>
    <row r="191" spans="1:9" ht="16.5" hidden="1" outlineLevel="2" thickBot="1" x14ac:dyDescent="0.3">
      <c r="A191" s="499"/>
      <c r="B191" s="504"/>
      <c r="C191" s="505"/>
      <c r="D191" s="506"/>
      <c r="E191" s="494" t="s">
        <v>13</v>
      </c>
      <c r="F191" s="507"/>
      <c r="G191" s="437">
        <f>H191+I191</f>
        <v>0</v>
      </c>
      <c r="H191" s="437"/>
      <c r="I191" s="437"/>
    </row>
    <row r="192" spans="1:9" ht="16.5" hidden="1" outlineLevel="2" thickBot="1" x14ac:dyDescent="0.3">
      <c r="A192" s="499">
        <v>2340</v>
      </c>
      <c r="B192" s="516" t="s">
        <v>66</v>
      </c>
      <c r="C192" s="500">
        <v>4</v>
      </c>
      <c r="D192" s="501">
        <v>0</v>
      </c>
      <c r="E192" s="502" t="s">
        <v>731</v>
      </c>
      <c r="F192" s="510"/>
      <c r="G192" s="437">
        <f>H192+I192</f>
        <v>0</v>
      </c>
      <c r="H192" s="437">
        <f>H194</f>
        <v>0</v>
      </c>
      <c r="I192" s="437">
        <f>I194</f>
        <v>0</v>
      </c>
    </row>
    <row r="193" spans="1:9" s="307" customFormat="1" ht="10.5" hidden="1" customHeight="1" outlineLevel="2" thickBot="1" x14ac:dyDescent="0.3">
      <c r="A193" s="499"/>
      <c r="B193" s="488"/>
      <c r="C193" s="500"/>
      <c r="D193" s="501"/>
      <c r="E193" s="494" t="s">
        <v>804</v>
      </c>
      <c r="F193" s="503"/>
      <c r="G193" s="437"/>
      <c r="H193" s="437"/>
      <c r="I193" s="437"/>
    </row>
    <row r="194" spans="1:9" ht="16.5" hidden="1" outlineLevel="2" thickBot="1" x14ac:dyDescent="0.3">
      <c r="A194" s="499">
        <v>2341</v>
      </c>
      <c r="B194" s="518" t="s">
        <v>66</v>
      </c>
      <c r="C194" s="505">
        <v>4</v>
      </c>
      <c r="D194" s="506">
        <v>1</v>
      </c>
      <c r="E194" s="494" t="s">
        <v>731</v>
      </c>
      <c r="F194" s="510"/>
      <c r="G194" s="437">
        <f>H194+I194</f>
        <v>0</v>
      </c>
      <c r="H194" s="437">
        <f>H196+H197</f>
        <v>0</v>
      </c>
      <c r="I194" s="437">
        <f>I196+I197</f>
        <v>0</v>
      </c>
    </row>
    <row r="195" spans="1:9" ht="36.75" hidden="1" outlineLevel="2" thickBot="1" x14ac:dyDescent="0.3">
      <c r="A195" s="499"/>
      <c r="B195" s="504"/>
      <c r="C195" s="505"/>
      <c r="D195" s="506"/>
      <c r="E195" s="494" t="s">
        <v>12</v>
      </c>
      <c r="F195" s="507"/>
      <c r="G195" s="437"/>
      <c r="H195" s="437"/>
      <c r="I195" s="437"/>
    </row>
    <row r="196" spans="1:9" ht="16.5" hidden="1" outlineLevel="2" thickBot="1" x14ac:dyDescent="0.3">
      <c r="A196" s="499"/>
      <c r="B196" s="504"/>
      <c r="C196" s="505"/>
      <c r="D196" s="506"/>
      <c r="E196" s="494" t="s">
        <v>13</v>
      </c>
      <c r="F196" s="507"/>
      <c r="G196" s="437">
        <f>H196+I196</f>
        <v>0</v>
      </c>
      <c r="H196" s="437"/>
      <c r="I196" s="437"/>
    </row>
    <row r="197" spans="1:9" ht="16.5" hidden="1" outlineLevel="2" thickBot="1" x14ac:dyDescent="0.3">
      <c r="A197" s="499"/>
      <c r="B197" s="504"/>
      <c r="C197" s="505"/>
      <c r="D197" s="506"/>
      <c r="E197" s="494" t="s">
        <v>13</v>
      </c>
      <c r="F197" s="507"/>
      <c r="G197" s="437">
        <f>H197+I197</f>
        <v>0</v>
      </c>
      <c r="H197" s="437"/>
      <c r="I197" s="437"/>
    </row>
    <row r="198" spans="1:9" ht="16.5" hidden="1" outlineLevel="2" thickBot="1" x14ac:dyDescent="0.3">
      <c r="A198" s="499">
        <v>2350</v>
      </c>
      <c r="B198" s="516" t="s">
        <v>66</v>
      </c>
      <c r="C198" s="500">
        <v>5</v>
      </c>
      <c r="D198" s="501">
        <v>0</v>
      </c>
      <c r="E198" s="502" t="s">
        <v>328</v>
      </c>
      <c r="F198" s="503" t="s">
        <v>329</v>
      </c>
      <c r="G198" s="437">
        <f>H198+I198</f>
        <v>0</v>
      </c>
      <c r="H198" s="437">
        <f>H200</f>
        <v>0</v>
      </c>
      <c r="I198" s="437">
        <f>I200</f>
        <v>0</v>
      </c>
    </row>
    <row r="199" spans="1:9" s="307" customFormat="1" ht="10.5" hidden="1" customHeight="1" outlineLevel="2" thickBot="1" x14ac:dyDescent="0.3">
      <c r="A199" s="499"/>
      <c r="B199" s="488"/>
      <c r="C199" s="500"/>
      <c r="D199" s="501"/>
      <c r="E199" s="494" t="s">
        <v>804</v>
      </c>
      <c r="F199" s="503"/>
      <c r="G199" s="437"/>
      <c r="H199" s="437"/>
      <c r="I199" s="437"/>
    </row>
    <row r="200" spans="1:9" ht="16.5" hidden="1" outlineLevel="2" thickBot="1" x14ac:dyDescent="0.3">
      <c r="A200" s="499">
        <v>2351</v>
      </c>
      <c r="B200" s="518" t="s">
        <v>66</v>
      </c>
      <c r="C200" s="505">
        <v>5</v>
      </c>
      <c r="D200" s="506">
        <v>1</v>
      </c>
      <c r="E200" s="494" t="s">
        <v>330</v>
      </c>
      <c r="F200" s="510" t="s">
        <v>329</v>
      </c>
      <c r="G200" s="437">
        <f>H200+I200</f>
        <v>0</v>
      </c>
      <c r="H200" s="437">
        <f>H202+H203</f>
        <v>0</v>
      </c>
      <c r="I200" s="437">
        <f>I202+I203</f>
        <v>0</v>
      </c>
    </row>
    <row r="201" spans="1:9" ht="36.75" hidden="1" outlineLevel="2" thickBot="1" x14ac:dyDescent="0.3">
      <c r="A201" s="499"/>
      <c r="B201" s="504"/>
      <c r="C201" s="505"/>
      <c r="D201" s="506"/>
      <c r="E201" s="494" t="s">
        <v>12</v>
      </c>
      <c r="F201" s="507"/>
      <c r="G201" s="437"/>
      <c r="H201" s="437"/>
      <c r="I201" s="437"/>
    </row>
    <row r="202" spans="1:9" ht="16.5" hidden="1" outlineLevel="2" thickBot="1" x14ac:dyDescent="0.3">
      <c r="A202" s="499"/>
      <c r="B202" s="504"/>
      <c r="C202" s="505"/>
      <c r="D202" s="506"/>
      <c r="E202" s="494" t="s">
        <v>13</v>
      </c>
      <c r="F202" s="507"/>
      <c r="G202" s="437">
        <f>H202+I202</f>
        <v>0</v>
      </c>
      <c r="H202" s="437"/>
      <c r="I202" s="437"/>
    </row>
    <row r="203" spans="1:9" ht="16.5" hidden="1" outlineLevel="2" thickBot="1" x14ac:dyDescent="0.3">
      <c r="A203" s="499"/>
      <c r="B203" s="504"/>
      <c r="C203" s="505"/>
      <c r="D203" s="506"/>
      <c r="E203" s="494" t="s">
        <v>13</v>
      </c>
      <c r="F203" s="507"/>
      <c r="G203" s="437">
        <f>H203+I203</f>
        <v>0</v>
      </c>
      <c r="H203" s="437"/>
      <c r="I203" s="437"/>
    </row>
    <row r="204" spans="1:9" ht="36.75" hidden="1" outlineLevel="2" thickBot="1" x14ac:dyDescent="0.3">
      <c r="A204" s="499">
        <v>2360</v>
      </c>
      <c r="B204" s="516" t="s">
        <v>66</v>
      </c>
      <c r="C204" s="500">
        <v>6</v>
      </c>
      <c r="D204" s="501">
        <v>0</v>
      </c>
      <c r="E204" s="502" t="s">
        <v>843</v>
      </c>
      <c r="F204" s="503" t="s">
        <v>331</v>
      </c>
      <c r="G204" s="437">
        <f>H204+I204</f>
        <v>0</v>
      </c>
      <c r="H204" s="437">
        <f>H206</f>
        <v>0</v>
      </c>
      <c r="I204" s="437">
        <f>I206</f>
        <v>0</v>
      </c>
    </row>
    <row r="205" spans="1:9" s="307" customFormat="1" ht="10.5" hidden="1" customHeight="1" outlineLevel="2" thickBot="1" x14ac:dyDescent="0.3">
      <c r="A205" s="499"/>
      <c r="B205" s="488"/>
      <c r="C205" s="500"/>
      <c r="D205" s="501"/>
      <c r="E205" s="494" t="s">
        <v>804</v>
      </c>
      <c r="F205" s="503"/>
      <c r="G205" s="437"/>
      <c r="H205" s="437"/>
      <c r="I205" s="437"/>
    </row>
    <row r="206" spans="1:9" ht="24.75" hidden="1" outlineLevel="2" thickBot="1" x14ac:dyDescent="0.3">
      <c r="A206" s="499">
        <v>2361</v>
      </c>
      <c r="B206" s="518" t="s">
        <v>66</v>
      </c>
      <c r="C206" s="505">
        <v>6</v>
      </c>
      <c r="D206" s="506">
        <v>1</v>
      </c>
      <c r="E206" s="494" t="s">
        <v>843</v>
      </c>
      <c r="F206" s="510" t="s">
        <v>332</v>
      </c>
      <c r="G206" s="437">
        <f>H206+I206</f>
        <v>0</v>
      </c>
      <c r="H206" s="437">
        <f>H208+H209</f>
        <v>0</v>
      </c>
      <c r="I206" s="437">
        <f>I208+I209</f>
        <v>0</v>
      </c>
    </row>
    <row r="207" spans="1:9" ht="36.75" hidden="1" outlineLevel="2" thickBot="1" x14ac:dyDescent="0.3">
      <c r="A207" s="499"/>
      <c r="B207" s="504"/>
      <c r="C207" s="505"/>
      <c r="D207" s="506"/>
      <c r="E207" s="494" t="s">
        <v>12</v>
      </c>
      <c r="F207" s="507"/>
      <c r="G207" s="437"/>
      <c r="H207" s="437"/>
      <c r="I207" s="437"/>
    </row>
    <row r="208" spans="1:9" ht="16.5" hidden="1" outlineLevel="2" thickBot="1" x14ac:dyDescent="0.3">
      <c r="A208" s="499"/>
      <c r="B208" s="504"/>
      <c r="C208" s="505"/>
      <c r="D208" s="506"/>
      <c r="E208" s="494" t="s">
        <v>13</v>
      </c>
      <c r="F208" s="507"/>
      <c r="G208" s="437">
        <f>H208+I208</f>
        <v>0</v>
      </c>
      <c r="H208" s="437"/>
      <c r="I208" s="437"/>
    </row>
    <row r="209" spans="1:9" ht="16.5" hidden="1" outlineLevel="2" thickBot="1" x14ac:dyDescent="0.3">
      <c r="A209" s="499"/>
      <c r="B209" s="504"/>
      <c r="C209" s="505"/>
      <c r="D209" s="506"/>
      <c r="E209" s="494" t="s">
        <v>13</v>
      </c>
      <c r="F209" s="507"/>
      <c r="G209" s="437">
        <f>H209+I209</f>
        <v>0</v>
      </c>
      <c r="H209" s="437"/>
      <c r="I209" s="437"/>
    </row>
    <row r="210" spans="1:9" ht="29.25" hidden="1" outlineLevel="2" thickBot="1" x14ac:dyDescent="0.3">
      <c r="A210" s="499">
        <v>2370</v>
      </c>
      <c r="B210" s="516" t="s">
        <v>66</v>
      </c>
      <c r="C210" s="500">
        <v>7</v>
      </c>
      <c r="D210" s="501">
        <v>0</v>
      </c>
      <c r="E210" s="502" t="s">
        <v>845</v>
      </c>
      <c r="F210" s="503" t="s">
        <v>333</v>
      </c>
      <c r="G210" s="437">
        <f>H210+I210</f>
        <v>0</v>
      </c>
      <c r="H210" s="437">
        <f>H212</f>
        <v>0</v>
      </c>
      <c r="I210" s="437">
        <f>I212</f>
        <v>0</v>
      </c>
    </row>
    <row r="211" spans="1:9" s="307" customFormat="1" ht="10.5" hidden="1" customHeight="1" outlineLevel="2" thickBot="1" x14ac:dyDescent="0.3">
      <c r="A211" s="499"/>
      <c r="B211" s="488"/>
      <c r="C211" s="500"/>
      <c r="D211" s="501"/>
      <c r="E211" s="494" t="s">
        <v>804</v>
      </c>
      <c r="F211" s="503"/>
      <c r="G211" s="437"/>
      <c r="H211" s="437"/>
      <c r="I211" s="437"/>
    </row>
    <row r="212" spans="1:9" ht="24.75" hidden="1" outlineLevel="2" thickBot="1" x14ac:dyDescent="0.3">
      <c r="A212" s="499">
        <v>2371</v>
      </c>
      <c r="B212" s="518" t="s">
        <v>66</v>
      </c>
      <c r="C212" s="505">
        <v>7</v>
      </c>
      <c r="D212" s="506">
        <v>1</v>
      </c>
      <c r="E212" s="494" t="s">
        <v>845</v>
      </c>
      <c r="F212" s="510" t="s">
        <v>334</v>
      </c>
      <c r="G212" s="437">
        <f>H212+I212</f>
        <v>0</v>
      </c>
      <c r="H212" s="437">
        <f>H214+H215</f>
        <v>0</v>
      </c>
      <c r="I212" s="437">
        <f>I214+I215</f>
        <v>0</v>
      </c>
    </row>
    <row r="213" spans="1:9" ht="36.75" hidden="1" outlineLevel="2" thickBot="1" x14ac:dyDescent="0.3">
      <c r="A213" s="499"/>
      <c r="B213" s="504"/>
      <c r="C213" s="505"/>
      <c r="D213" s="506"/>
      <c r="E213" s="494" t="s">
        <v>12</v>
      </c>
      <c r="F213" s="507"/>
      <c r="G213" s="437"/>
      <c r="H213" s="437"/>
      <c r="I213" s="437"/>
    </row>
    <row r="214" spans="1:9" ht="16.5" hidden="1" outlineLevel="2" thickBot="1" x14ac:dyDescent="0.3">
      <c r="A214" s="499"/>
      <c r="B214" s="504"/>
      <c r="C214" s="505"/>
      <c r="D214" s="506"/>
      <c r="E214" s="494" t="s">
        <v>13</v>
      </c>
      <c r="F214" s="507"/>
      <c r="G214" s="437">
        <f>H214+I214</f>
        <v>0</v>
      </c>
      <c r="H214" s="437"/>
      <c r="I214" s="437"/>
    </row>
    <row r="215" spans="1:9" ht="16.5" hidden="1" outlineLevel="2" thickBot="1" x14ac:dyDescent="0.3">
      <c r="A215" s="499"/>
      <c r="B215" s="504"/>
      <c r="C215" s="505"/>
      <c r="D215" s="506"/>
      <c r="E215" s="494" t="s">
        <v>13</v>
      </c>
      <c r="F215" s="507"/>
      <c r="G215" s="437">
        <f>H215+I215</f>
        <v>0</v>
      </c>
      <c r="H215" s="437"/>
      <c r="I215" s="437"/>
    </row>
    <row r="216" spans="1:9" s="306" customFormat="1" ht="45" customHeight="1" collapsed="1" thickBot="1" x14ac:dyDescent="0.25">
      <c r="A216" s="512">
        <v>2400</v>
      </c>
      <c r="B216" s="516" t="s">
        <v>70</v>
      </c>
      <c r="C216" s="500">
        <v>0</v>
      </c>
      <c r="D216" s="501">
        <v>0</v>
      </c>
      <c r="E216" s="517" t="s">
        <v>865</v>
      </c>
      <c r="F216" s="513" t="s">
        <v>335</v>
      </c>
      <c r="G216" s="437">
        <v>0</v>
      </c>
      <c r="H216" s="437">
        <v>0</v>
      </c>
      <c r="I216" s="548">
        <f>I218+I228+I250+I264+I278+I306+I312+I330+I348</f>
        <v>0</v>
      </c>
    </row>
    <row r="217" spans="1:9" ht="11.25" customHeight="1" thickBot="1" x14ac:dyDescent="0.3">
      <c r="A217" s="493"/>
      <c r="B217" s="488"/>
      <c r="C217" s="489"/>
      <c r="D217" s="490"/>
      <c r="E217" s="494" t="s">
        <v>803</v>
      </c>
      <c r="F217" s="495"/>
      <c r="G217" s="437"/>
      <c r="H217" s="437"/>
      <c r="I217" s="437"/>
    </row>
    <row r="218" spans="1:9" ht="29.25" hidden="1" outlineLevel="1" thickBot="1" x14ac:dyDescent="0.3">
      <c r="A218" s="499">
        <v>2410</v>
      </c>
      <c r="B218" s="516" t="s">
        <v>70</v>
      </c>
      <c r="C218" s="500">
        <v>1</v>
      </c>
      <c r="D218" s="501">
        <v>0</v>
      </c>
      <c r="E218" s="502" t="s">
        <v>336</v>
      </c>
      <c r="F218" s="503" t="s">
        <v>339</v>
      </c>
      <c r="G218" s="548">
        <f>H218+I218</f>
        <v>0</v>
      </c>
      <c r="H218" s="548">
        <f>H220+H238</f>
        <v>0</v>
      </c>
      <c r="I218" s="548">
        <f>I220+I238</f>
        <v>0</v>
      </c>
    </row>
    <row r="219" spans="1:9" s="307" customFormat="1" ht="10.5" hidden="1" customHeight="1" outlineLevel="1" thickBot="1" x14ac:dyDescent="0.3">
      <c r="A219" s="499"/>
      <c r="B219" s="488"/>
      <c r="C219" s="500"/>
      <c r="D219" s="501"/>
      <c r="E219" s="494" t="s">
        <v>804</v>
      </c>
      <c r="F219" s="503"/>
      <c r="G219" s="548"/>
      <c r="H219" s="548"/>
      <c r="I219" s="548"/>
    </row>
    <row r="220" spans="1:9" ht="24.75" hidden="1" outlineLevel="1" thickBot="1" x14ac:dyDescent="0.3">
      <c r="A220" s="499">
        <v>2411</v>
      </c>
      <c r="B220" s="518" t="s">
        <v>70</v>
      </c>
      <c r="C220" s="505">
        <v>1</v>
      </c>
      <c r="D220" s="506">
        <v>1</v>
      </c>
      <c r="E220" s="494" t="s">
        <v>340</v>
      </c>
      <c r="F220" s="507" t="s">
        <v>341</v>
      </c>
      <c r="G220" s="548">
        <f>H220+I220</f>
        <v>0</v>
      </c>
      <c r="H220" s="548">
        <f>H222+H223</f>
        <v>0</v>
      </c>
      <c r="I220" s="548">
        <f>I222+I223</f>
        <v>0</v>
      </c>
    </row>
    <row r="221" spans="1:9" ht="36.75" hidden="1" outlineLevel="1" thickBot="1" x14ac:dyDescent="0.3">
      <c r="A221" s="499"/>
      <c r="B221" s="504"/>
      <c r="C221" s="505"/>
      <c r="D221" s="506"/>
      <c r="E221" s="494" t="s">
        <v>12</v>
      </c>
      <c r="F221" s="507"/>
      <c r="G221" s="548"/>
      <c r="H221" s="548"/>
      <c r="I221" s="548"/>
    </row>
    <row r="222" spans="1:9" ht="16.5" hidden="1" outlineLevel="1" thickBot="1" x14ac:dyDescent="0.3">
      <c r="A222" s="499"/>
      <c r="B222" s="504"/>
      <c r="C222" s="505"/>
      <c r="D222" s="506"/>
      <c r="E222" s="494" t="s">
        <v>13</v>
      </c>
      <c r="F222" s="507"/>
      <c r="G222" s="548">
        <f>H222+I222</f>
        <v>0</v>
      </c>
      <c r="H222" s="548"/>
      <c r="I222" s="548"/>
    </row>
    <row r="223" spans="1:9" ht="16.5" hidden="1" outlineLevel="1" thickBot="1" x14ac:dyDescent="0.3">
      <c r="A223" s="499"/>
      <c r="B223" s="504"/>
      <c r="C223" s="505"/>
      <c r="D223" s="506"/>
      <c r="E223" s="494" t="s">
        <v>13</v>
      </c>
      <c r="F223" s="507"/>
      <c r="G223" s="548">
        <f>H223+I223</f>
        <v>0</v>
      </c>
      <c r="H223" s="548"/>
      <c r="I223" s="548"/>
    </row>
    <row r="224" spans="1:9" ht="24.75" hidden="1" outlineLevel="1" thickBot="1" x14ac:dyDescent="0.3">
      <c r="A224" s="499">
        <v>2412</v>
      </c>
      <c r="B224" s="518" t="s">
        <v>70</v>
      </c>
      <c r="C224" s="505">
        <v>1</v>
      </c>
      <c r="D224" s="506">
        <v>2</v>
      </c>
      <c r="E224" s="494" t="s">
        <v>342</v>
      </c>
      <c r="F224" s="510" t="s">
        <v>343</v>
      </c>
      <c r="G224" s="548">
        <f>H224+I224</f>
        <v>0</v>
      </c>
      <c r="H224" s="548">
        <f>H226+H227</f>
        <v>0</v>
      </c>
      <c r="I224" s="548">
        <f>I226+I227</f>
        <v>0</v>
      </c>
    </row>
    <row r="225" spans="1:9" ht="36.75" hidden="1" outlineLevel="1" thickBot="1" x14ac:dyDescent="0.3">
      <c r="A225" s="499"/>
      <c r="B225" s="504"/>
      <c r="C225" s="505"/>
      <c r="D225" s="506"/>
      <c r="E225" s="494" t="s">
        <v>12</v>
      </c>
      <c r="F225" s="507"/>
      <c r="G225" s="548"/>
      <c r="H225" s="548"/>
      <c r="I225" s="548"/>
    </row>
    <row r="226" spans="1:9" ht="16.5" hidden="1" outlineLevel="1" thickBot="1" x14ac:dyDescent="0.3">
      <c r="A226" s="499"/>
      <c r="B226" s="504"/>
      <c r="C226" s="505"/>
      <c r="D226" s="506"/>
      <c r="E226" s="494" t="s">
        <v>13</v>
      </c>
      <c r="F226" s="507"/>
      <c r="G226" s="548">
        <f>H226+I226</f>
        <v>0</v>
      </c>
      <c r="H226" s="548"/>
      <c r="I226" s="548"/>
    </row>
    <row r="227" spans="1:9" ht="16.5" hidden="1" outlineLevel="1" thickBot="1" x14ac:dyDescent="0.3">
      <c r="A227" s="499"/>
      <c r="B227" s="504"/>
      <c r="C227" s="505"/>
      <c r="D227" s="506"/>
      <c r="E227" s="494" t="s">
        <v>13</v>
      </c>
      <c r="F227" s="507"/>
      <c r="G227" s="548">
        <f>H227+I227</f>
        <v>0</v>
      </c>
      <c r="H227" s="548"/>
      <c r="I227" s="548"/>
    </row>
    <row r="228" spans="1:9" ht="24.75" collapsed="1" thickBot="1" x14ac:dyDescent="0.3">
      <c r="A228" s="499">
        <v>2420</v>
      </c>
      <c r="B228" s="516" t="s">
        <v>70</v>
      </c>
      <c r="C228" s="500">
        <v>2</v>
      </c>
      <c r="D228" s="501">
        <v>0</v>
      </c>
      <c r="E228" s="502" t="s">
        <v>344</v>
      </c>
      <c r="F228" s="503" t="s">
        <v>345</v>
      </c>
      <c r="G228" s="437">
        <v>0</v>
      </c>
      <c r="H228" s="437">
        <v>0</v>
      </c>
      <c r="I228" s="548">
        <f>I230+I238+I242+I246</f>
        <v>0</v>
      </c>
    </row>
    <row r="229" spans="1:9" s="307" customFormat="1" ht="10.5" customHeight="1" thickBot="1" x14ac:dyDescent="0.3">
      <c r="A229" s="499"/>
      <c r="B229" s="488"/>
      <c r="C229" s="500"/>
      <c r="D229" s="501"/>
      <c r="E229" s="494" t="s">
        <v>804</v>
      </c>
      <c r="F229" s="503"/>
      <c r="G229" s="437"/>
      <c r="H229" s="437"/>
      <c r="I229" s="548"/>
    </row>
    <row r="230" spans="1:9" ht="16.5" thickBot="1" x14ac:dyDescent="0.3">
      <c r="A230" s="499">
        <v>2421</v>
      </c>
      <c r="B230" s="518" t="s">
        <v>70</v>
      </c>
      <c r="C230" s="505">
        <v>2</v>
      </c>
      <c r="D230" s="506">
        <v>1</v>
      </c>
      <c r="E230" s="494" t="s">
        <v>346</v>
      </c>
      <c r="F230" s="510" t="s">
        <v>347</v>
      </c>
      <c r="G230" s="437">
        <f>H230+I230</f>
        <v>0</v>
      </c>
      <c r="H230" s="437">
        <f>H232+H233+H234+H235+H236+H237</f>
        <v>0</v>
      </c>
      <c r="I230" s="548">
        <f>I232+I233+I234+I235+I236+I237</f>
        <v>0</v>
      </c>
    </row>
    <row r="231" spans="1:9" ht="36.75" thickBot="1" x14ac:dyDescent="0.3">
      <c r="A231" s="499"/>
      <c r="B231" s="504"/>
      <c r="C231" s="505"/>
      <c r="D231" s="506"/>
      <c r="E231" s="494" t="s">
        <v>12</v>
      </c>
      <c r="F231" s="507"/>
      <c r="G231" s="437"/>
      <c r="H231" s="437"/>
      <c r="I231" s="548"/>
    </row>
    <row r="232" spans="1:9" ht="16.5" thickBot="1" x14ac:dyDescent="0.3">
      <c r="A232" s="499"/>
      <c r="B232" s="504"/>
      <c r="C232" s="505"/>
      <c r="D232" s="506"/>
      <c r="E232" s="494">
        <v>4111</v>
      </c>
      <c r="F232" s="507"/>
      <c r="G232" s="437">
        <f t="shared" ref="G232:G238" si="2">H232+I232</f>
        <v>0</v>
      </c>
      <c r="H232" s="437"/>
      <c r="I232" s="548"/>
    </row>
    <row r="233" spans="1:9" ht="16.5" thickBot="1" x14ac:dyDescent="0.3">
      <c r="A233" s="499"/>
      <c r="B233" s="504"/>
      <c r="C233" s="505"/>
      <c r="D233" s="506"/>
      <c r="E233" s="494">
        <v>4131</v>
      </c>
      <c r="F233" s="507"/>
      <c r="G233" s="437">
        <f t="shared" si="2"/>
        <v>0</v>
      </c>
      <c r="H233" s="437"/>
      <c r="I233" s="548"/>
    </row>
    <row r="234" spans="1:9" ht="16.5" hidden="1" thickBot="1" x14ac:dyDescent="0.3">
      <c r="A234" s="499"/>
      <c r="B234" s="504"/>
      <c r="C234" s="505"/>
      <c r="D234" s="506"/>
      <c r="E234" s="494" t="s">
        <v>13</v>
      </c>
      <c r="F234" s="507"/>
      <c r="G234" s="548">
        <f t="shared" si="2"/>
        <v>0</v>
      </c>
      <c r="H234" s="437"/>
      <c r="I234" s="548"/>
    </row>
    <row r="235" spans="1:9" ht="16.5" hidden="1" thickBot="1" x14ac:dyDescent="0.3">
      <c r="A235" s="499"/>
      <c r="B235" s="504"/>
      <c r="C235" s="505"/>
      <c r="D235" s="506"/>
      <c r="E235" s="494" t="s">
        <v>13</v>
      </c>
      <c r="F235" s="507"/>
      <c r="G235" s="548">
        <f t="shared" si="2"/>
        <v>0</v>
      </c>
      <c r="H235" s="437"/>
      <c r="I235" s="548"/>
    </row>
    <row r="236" spans="1:9" ht="16.5" hidden="1" thickBot="1" x14ac:dyDescent="0.3">
      <c r="A236" s="499"/>
      <c r="B236" s="504"/>
      <c r="C236" s="505"/>
      <c r="D236" s="506"/>
      <c r="E236" s="494" t="s">
        <v>13</v>
      </c>
      <c r="F236" s="507"/>
      <c r="G236" s="548">
        <f t="shared" si="2"/>
        <v>0</v>
      </c>
      <c r="H236" s="437"/>
      <c r="I236" s="548"/>
    </row>
    <row r="237" spans="1:9" ht="16.5" hidden="1" thickBot="1" x14ac:dyDescent="0.3">
      <c r="A237" s="499"/>
      <c r="B237" s="504"/>
      <c r="C237" s="505"/>
      <c r="D237" s="506"/>
      <c r="E237" s="494" t="s">
        <v>13</v>
      </c>
      <c r="F237" s="507"/>
      <c r="G237" s="548">
        <f t="shared" si="2"/>
        <v>0</v>
      </c>
      <c r="H237" s="437"/>
      <c r="I237" s="548"/>
    </row>
    <row r="238" spans="1:9" ht="16.5" hidden="1" outlineLevel="1" thickBot="1" x14ac:dyDescent="0.3">
      <c r="A238" s="499">
        <v>2422</v>
      </c>
      <c r="B238" s="518" t="s">
        <v>70</v>
      </c>
      <c r="C238" s="505">
        <v>2</v>
      </c>
      <c r="D238" s="506">
        <v>2</v>
      </c>
      <c r="E238" s="494" t="s">
        <v>348</v>
      </c>
      <c r="F238" s="510" t="s">
        <v>349</v>
      </c>
      <c r="G238" s="548">
        <f t="shared" si="2"/>
        <v>0</v>
      </c>
      <c r="H238" s="437">
        <f>H240+H241</f>
        <v>0</v>
      </c>
      <c r="I238" s="548">
        <f>I240+I241</f>
        <v>0</v>
      </c>
    </row>
    <row r="239" spans="1:9" ht="36.75" hidden="1" outlineLevel="1" thickBot="1" x14ac:dyDescent="0.3">
      <c r="A239" s="499"/>
      <c r="B239" s="504"/>
      <c r="C239" s="505"/>
      <c r="D239" s="506"/>
      <c r="E239" s="494" t="s">
        <v>12</v>
      </c>
      <c r="F239" s="507"/>
      <c r="G239" s="548"/>
      <c r="H239" s="437"/>
      <c r="I239" s="548"/>
    </row>
    <row r="240" spans="1:9" ht="16.5" hidden="1" outlineLevel="1" thickBot="1" x14ac:dyDescent="0.3">
      <c r="A240" s="499"/>
      <c r="B240" s="504"/>
      <c r="C240" s="505"/>
      <c r="D240" s="506"/>
      <c r="E240" s="494" t="s">
        <v>13</v>
      </c>
      <c r="F240" s="507"/>
      <c r="G240" s="548">
        <f>H240+I240</f>
        <v>0</v>
      </c>
      <c r="H240" s="437"/>
      <c r="I240" s="548"/>
    </row>
    <row r="241" spans="1:9" ht="16.5" hidden="1" outlineLevel="1" thickBot="1" x14ac:dyDescent="0.3">
      <c r="A241" s="499"/>
      <c r="B241" s="504"/>
      <c r="C241" s="505"/>
      <c r="D241" s="506"/>
      <c r="E241" s="494" t="s">
        <v>13</v>
      </c>
      <c r="F241" s="507"/>
      <c r="G241" s="548">
        <f>H241+I241</f>
        <v>0</v>
      </c>
      <c r="H241" s="437"/>
      <c r="I241" s="548"/>
    </row>
    <row r="242" spans="1:9" ht="16.5" hidden="1" outlineLevel="1" thickBot="1" x14ac:dyDescent="0.3">
      <c r="A242" s="499">
        <v>2423</v>
      </c>
      <c r="B242" s="518" t="s">
        <v>70</v>
      </c>
      <c r="C242" s="505">
        <v>2</v>
      </c>
      <c r="D242" s="506">
        <v>3</v>
      </c>
      <c r="E242" s="494" t="s">
        <v>350</v>
      </c>
      <c r="F242" s="510" t="s">
        <v>351</v>
      </c>
      <c r="G242" s="548">
        <f>H242+I242</f>
        <v>0</v>
      </c>
      <c r="H242" s="437">
        <f>H244+H245</f>
        <v>0</v>
      </c>
      <c r="I242" s="548">
        <f>I244+I245</f>
        <v>0</v>
      </c>
    </row>
    <row r="243" spans="1:9" ht="36.75" hidden="1" outlineLevel="1" thickBot="1" x14ac:dyDescent="0.3">
      <c r="A243" s="499"/>
      <c r="B243" s="504"/>
      <c r="C243" s="505"/>
      <c r="D243" s="506"/>
      <c r="E243" s="494" t="s">
        <v>12</v>
      </c>
      <c r="F243" s="507"/>
      <c r="G243" s="548"/>
      <c r="H243" s="437"/>
      <c r="I243" s="548"/>
    </row>
    <row r="244" spans="1:9" ht="16.5" hidden="1" outlineLevel="1" thickBot="1" x14ac:dyDescent="0.3">
      <c r="A244" s="499"/>
      <c r="B244" s="504"/>
      <c r="C244" s="505"/>
      <c r="D244" s="506"/>
      <c r="E244" s="494" t="s">
        <v>13</v>
      </c>
      <c r="F244" s="507"/>
      <c r="G244" s="548">
        <f>H244+I244</f>
        <v>0</v>
      </c>
      <c r="H244" s="437"/>
      <c r="I244" s="548"/>
    </row>
    <row r="245" spans="1:9" ht="16.5" hidden="1" outlineLevel="1" thickBot="1" x14ac:dyDescent="0.3">
      <c r="A245" s="499"/>
      <c r="B245" s="504"/>
      <c r="C245" s="505"/>
      <c r="D245" s="506"/>
      <c r="E245" s="494" t="s">
        <v>13</v>
      </c>
      <c r="F245" s="507"/>
      <c r="G245" s="548">
        <f>H245+I245</f>
        <v>0</v>
      </c>
      <c r="H245" s="437"/>
      <c r="I245" s="548"/>
    </row>
    <row r="246" spans="1:9" ht="16.5" hidden="1" outlineLevel="1" thickBot="1" x14ac:dyDescent="0.3">
      <c r="A246" s="499">
        <v>2424</v>
      </c>
      <c r="B246" s="518" t="s">
        <v>70</v>
      </c>
      <c r="C246" s="505">
        <v>2</v>
      </c>
      <c r="D246" s="506">
        <v>4</v>
      </c>
      <c r="E246" s="494" t="s">
        <v>71</v>
      </c>
      <c r="F246" s="510"/>
      <c r="G246" s="548">
        <f>H246+I246</f>
        <v>0</v>
      </c>
      <c r="H246" s="437">
        <f>H248+H249</f>
        <v>0</v>
      </c>
      <c r="I246" s="548">
        <f>I248+I249</f>
        <v>0</v>
      </c>
    </row>
    <row r="247" spans="1:9" ht="36.75" hidden="1" outlineLevel="1" thickBot="1" x14ac:dyDescent="0.3">
      <c r="A247" s="499"/>
      <c r="B247" s="504"/>
      <c r="C247" s="505"/>
      <c r="D247" s="506"/>
      <c r="E247" s="494" t="s">
        <v>12</v>
      </c>
      <c r="F247" s="507"/>
      <c r="G247" s="548"/>
      <c r="H247" s="437"/>
      <c r="I247" s="548"/>
    </row>
    <row r="248" spans="1:9" ht="16.5" hidden="1" outlineLevel="1" thickBot="1" x14ac:dyDescent="0.3">
      <c r="A248" s="499"/>
      <c r="B248" s="504"/>
      <c r="C248" s="505"/>
      <c r="D248" s="506"/>
      <c r="E248" s="494" t="s">
        <v>13</v>
      </c>
      <c r="F248" s="507"/>
      <c r="G248" s="548">
        <f>H248+I248</f>
        <v>0</v>
      </c>
      <c r="H248" s="437"/>
      <c r="I248" s="548"/>
    </row>
    <row r="249" spans="1:9" ht="16.5" hidden="1" outlineLevel="1" thickBot="1" x14ac:dyDescent="0.3">
      <c r="A249" s="499"/>
      <c r="B249" s="504"/>
      <c r="C249" s="505"/>
      <c r="D249" s="506"/>
      <c r="E249" s="494" t="s">
        <v>13</v>
      </c>
      <c r="F249" s="507"/>
      <c r="G249" s="548">
        <f>H249+I249</f>
        <v>0</v>
      </c>
      <c r="H249" s="437"/>
      <c r="I249" s="548"/>
    </row>
    <row r="250" spans="1:9" ht="16.5" hidden="1" outlineLevel="1" thickBot="1" x14ac:dyDescent="0.3">
      <c r="A250" s="499">
        <v>2430</v>
      </c>
      <c r="B250" s="516" t="s">
        <v>70</v>
      </c>
      <c r="C250" s="500">
        <v>3</v>
      </c>
      <c r="D250" s="501">
        <v>0</v>
      </c>
      <c r="E250" s="502" t="s">
        <v>352</v>
      </c>
      <c r="F250" s="503" t="s">
        <v>353</v>
      </c>
      <c r="G250" s="548">
        <f>H250+I250</f>
        <v>0</v>
      </c>
      <c r="H250" s="437">
        <f>H252+H256+H260</f>
        <v>0</v>
      </c>
      <c r="I250" s="548">
        <f>I252+I256+I260</f>
        <v>0</v>
      </c>
    </row>
    <row r="251" spans="1:9" s="307" customFormat="1" ht="10.5" hidden="1" customHeight="1" outlineLevel="1" thickBot="1" x14ac:dyDescent="0.3">
      <c r="A251" s="499"/>
      <c r="B251" s="488"/>
      <c r="C251" s="500"/>
      <c r="D251" s="501"/>
      <c r="E251" s="494" t="s">
        <v>804</v>
      </c>
      <c r="F251" s="503"/>
      <c r="G251" s="548"/>
      <c r="H251" s="437"/>
      <c r="I251" s="548"/>
    </row>
    <row r="252" spans="1:9" ht="16.5" hidden="1" outlineLevel="1" thickBot="1" x14ac:dyDescent="0.3">
      <c r="A252" s="499">
        <v>2431</v>
      </c>
      <c r="B252" s="518" t="s">
        <v>70</v>
      </c>
      <c r="C252" s="505">
        <v>3</v>
      </c>
      <c r="D252" s="506">
        <v>1</v>
      </c>
      <c r="E252" s="494" t="s">
        <v>354</v>
      </c>
      <c r="F252" s="510" t="s">
        <v>355</v>
      </c>
      <c r="G252" s="548">
        <f>H252+I252</f>
        <v>0</v>
      </c>
      <c r="H252" s="437">
        <f>H254+H255</f>
        <v>0</v>
      </c>
      <c r="I252" s="548">
        <f>I254+I255</f>
        <v>0</v>
      </c>
    </row>
    <row r="253" spans="1:9" ht="36.75" hidden="1" outlineLevel="1" thickBot="1" x14ac:dyDescent="0.3">
      <c r="A253" s="499"/>
      <c r="B253" s="504"/>
      <c r="C253" s="505"/>
      <c r="D253" s="506"/>
      <c r="E253" s="494" t="s">
        <v>12</v>
      </c>
      <c r="F253" s="507"/>
      <c r="G253" s="548"/>
      <c r="H253" s="437"/>
      <c r="I253" s="548"/>
    </row>
    <row r="254" spans="1:9" ht="16.5" hidden="1" outlineLevel="1" thickBot="1" x14ac:dyDescent="0.3">
      <c r="A254" s="499"/>
      <c r="B254" s="504"/>
      <c r="C254" s="505"/>
      <c r="D254" s="506"/>
      <c r="E254" s="494" t="s">
        <v>13</v>
      </c>
      <c r="F254" s="507"/>
      <c r="G254" s="548">
        <f>H254+I254</f>
        <v>0</v>
      </c>
      <c r="H254" s="437"/>
      <c r="I254" s="548"/>
    </row>
    <row r="255" spans="1:9" ht="16.5" hidden="1" outlineLevel="1" thickBot="1" x14ac:dyDescent="0.3">
      <c r="A255" s="499"/>
      <c r="B255" s="504"/>
      <c r="C255" s="505"/>
      <c r="D255" s="506"/>
      <c r="E255" s="494" t="s">
        <v>13</v>
      </c>
      <c r="F255" s="507"/>
      <c r="G255" s="548">
        <f>H255+I255</f>
        <v>0</v>
      </c>
      <c r="H255" s="437"/>
      <c r="I255" s="548"/>
    </row>
    <row r="256" spans="1:9" ht="16.5" hidden="1" outlineLevel="1" thickBot="1" x14ac:dyDescent="0.3">
      <c r="A256" s="499">
        <v>2432</v>
      </c>
      <c r="B256" s="518" t="s">
        <v>70</v>
      </c>
      <c r="C256" s="505">
        <v>3</v>
      </c>
      <c r="D256" s="506">
        <v>2</v>
      </c>
      <c r="E256" s="494" t="s">
        <v>356</v>
      </c>
      <c r="F256" s="510" t="s">
        <v>357</v>
      </c>
      <c r="G256" s="548">
        <f>H256+I256</f>
        <v>0</v>
      </c>
      <c r="H256" s="437">
        <f>H258+H259</f>
        <v>0</v>
      </c>
      <c r="I256" s="548">
        <f>I258+I259</f>
        <v>0</v>
      </c>
    </row>
    <row r="257" spans="1:9" ht="36.75" hidden="1" outlineLevel="1" thickBot="1" x14ac:dyDescent="0.3">
      <c r="A257" s="499"/>
      <c r="B257" s="504"/>
      <c r="C257" s="505"/>
      <c r="D257" s="506"/>
      <c r="E257" s="494" t="s">
        <v>12</v>
      </c>
      <c r="F257" s="507"/>
      <c r="G257" s="548"/>
      <c r="H257" s="437"/>
      <c r="I257" s="548"/>
    </row>
    <row r="258" spans="1:9" ht="16.5" hidden="1" outlineLevel="1" thickBot="1" x14ac:dyDescent="0.3">
      <c r="A258" s="499"/>
      <c r="B258" s="504"/>
      <c r="C258" s="505"/>
      <c r="D258" s="506"/>
      <c r="E258" s="494" t="s">
        <v>13</v>
      </c>
      <c r="F258" s="507"/>
      <c r="G258" s="548">
        <f>H258+I258</f>
        <v>0</v>
      </c>
      <c r="H258" s="437"/>
      <c r="I258" s="548"/>
    </row>
    <row r="259" spans="1:9" ht="16.5" hidden="1" outlineLevel="1" thickBot="1" x14ac:dyDescent="0.3">
      <c r="A259" s="499"/>
      <c r="B259" s="504"/>
      <c r="C259" s="505"/>
      <c r="D259" s="506"/>
      <c r="E259" s="494" t="s">
        <v>13</v>
      </c>
      <c r="F259" s="507"/>
      <c r="G259" s="548">
        <f>H259+I259</f>
        <v>0</v>
      </c>
      <c r="H259" s="437"/>
      <c r="I259" s="548"/>
    </row>
    <row r="260" spans="1:9" ht="16.5" hidden="1" outlineLevel="1" thickBot="1" x14ac:dyDescent="0.3">
      <c r="A260" s="499">
        <v>2433</v>
      </c>
      <c r="B260" s="518" t="s">
        <v>70</v>
      </c>
      <c r="C260" s="505">
        <v>3</v>
      </c>
      <c r="D260" s="506">
        <v>3</v>
      </c>
      <c r="E260" s="494" t="s">
        <v>358</v>
      </c>
      <c r="F260" s="510" t="s">
        <v>359</v>
      </c>
      <c r="G260" s="548">
        <f>H260+I260</f>
        <v>0</v>
      </c>
      <c r="H260" s="437">
        <f>H262+H263</f>
        <v>0</v>
      </c>
      <c r="I260" s="548">
        <f>I262+I263</f>
        <v>0</v>
      </c>
    </row>
    <row r="261" spans="1:9" ht="36.75" hidden="1" outlineLevel="1" thickBot="1" x14ac:dyDescent="0.3">
      <c r="A261" s="499"/>
      <c r="B261" s="504"/>
      <c r="C261" s="505"/>
      <c r="D261" s="506"/>
      <c r="E261" s="494" t="s">
        <v>12</v>
      </c>
      <c r="F261" s="507"/>
      <c r="G261" s="548"/>
      <c r="H261" s="437"/>
      <c r="I261" s="548"/>
    </row>
    <row r="262" spans="1:9" ht="16.5" hidden="1" outlineLevel="1" thickBot="1" x14ac:dyDescent="0.3">
      <c r="A262" s="499"/>
      <c r="B262" s="504"/>
      <c r="C262" s="505"/>
      <c r="D262" s="506"/>
      <c r="E262" s="494" t="s">
        <v>13</v>
      </c>
      <c r="F262" s="507"/>
      <c r="G262" s="548">
        <f>H262+I262</f>
        <v>0</v>
      </c>
      <c r="H262" s="437"/>
      <c r="I262" s="548"/>
    </row>
    <row r="263" spans="1:9" ht="16.5" hidden="1" outlineLevel="1" thickBot="1" x14ac:dyDescent="0.3">
      <c r="A263" s="499"/>
      <c r="B263" s="504"/>
      <c r="C263" s="505"/>
      <c r="D263" s="506"/>
      <c r="E263" s="494" t="s">
        <v>13</v>
      </c>
      <c r="F263" s="507"/>
      <c r="G263" s="548">
        <f>H263+I263</f>
        <v>0</v>
      </c>
      <c r="H263" s="437"/>
      <c r="I263" s="548"/>
    </row>
    <row r="264" spans="1:9" ht="24.75" hidden="1" outlineLevel="1" thickBot="1" x14ac:dyDescent="0.3">
      <c r="A264" s="499">
        <v>2440</v>
      </c>
      <c r="B264" s="516" t="s">
        <v>70</v>
      </c>
      <c r="C264" s="500">
        <v>4</v>
      </c>
      <c r="D264" s="501">
        <v>0</v>
      </c>
      <c r="E264" s="502" t="s">
        <v>366</v>
      </c>
      <c r="F264" s="503" t="s">
        <v>367</v>
      </c>
      <c r="G264" s="548">
        <f>H264+I264</f>
        <v>0</v>
      </c>
      <c r="H264" s="437">
        <f>H266+H270+H274</f>
        <v>0</v>
      </c>
      <c r="I264" s="548">
        <f>I266+I270+I274</f>
        <v>0</v>
      </c>
    </row>
    <row r="265" spans="1:9" s="307" customFormat="1" ht="10.5" hidden="1" customHeight="1" outlineLevel="1" thickBot="1" x14ac:dyDescent="0.3">
      <c r="A265" s="499"/>
      <c r="B265" s="488"/>
      <c r="C265" s="500"/>
      <c r="D265" s="501"/>
      <c r="E265" s="494" t="s">
        <v>804</v>
      </c>
      <c r="F265" s="503"/>
      <c r="G265" s="548"/>
      <c r="H265" s="437"/>
      <c r="I265" s="548"/>
    </row>
    <row r="266" spans="1:9" ht="29.25" hidden="1" outlineLevel="1" thickBot="1" x14ac:dyDescent="0.3">
      <c r="A266" s="499">
        <v>2441</v>
      </c>
      <c r="B266" s="518" t="s">
        <v>70</v>
      </c>
      <c r="C266" s="505">
        <v>4</v>
      </c>
      <c r="D266" s="506">
        <v>1</v>
      </c>
      <c r="E266" s="494" t="s">
        <v>368</v>
      </c>
      <c r="F266" s="510" t="s">
        <v>369</v>
      </c>
      <c r="G266" s="548">
        <f>H266+I266</f>
        <v>0</v>
      </c>
      <c r="H266" s="437">
        <f>H268+H269</f>
        <v>0</v>
      </c>
      <c r="I266" s="548">
        <f>I268+I269</f>
        <v>0</v>
      </c>
    </row>
    <row r="267" spans="1:9" ht="36.75" hidden="1" outlineLevel="1" thickBot="1" x14ac:dyDescent="0.3">
      <c r="A267" s="499"/>
      <c r="B267" s="504"/>
      <c r="C267" s="505"/>
      <c r="D267" s="506"/>
      <c r="E267" s="494" t="s">
        <v>12</v>
      </c>
      <c r="F267" s="507"/>
      <c r="G267" s="548"/>
      <c r="H267" s="437"/>
      <c r="I267" s="548"/>
    </row>
    <row r="268" spans="1:9" ht="16.5" hidden="1" outlineLevel="1" thickBot="1" x14ac:dyDescent="0.3">
      <c r="A268" s="499"/>
      <c r="B268" s="504"/>
      <c r="C268" s="505"/>
      <c r="D268" s="506"/>
      <c r="E268" s="494" t="s">
        <v>13</v>
      </c>
      <c r="F268" s="507"/>
      <c r="G268" s="548">
        <f>H268+I268</f>
        <v>0</v>
      </c>
      <c r="H268" s="437"/>
      <c r="I268" s="548"/>
    </row>
    <row r="269" spans="1:9" ht="16.5" hidden="1" outlineLevel="1" thickBot="1" x14ac:dyDescent="0.3">
      <c r="A269" s="499"/>
      <c r="B269" s="504"/>
      <c r="C269" s="505"/>
      <c r="D269" s="506"/>
      <c r="E269" s="494" t="s">
        <v>13</v>
      </c>
      <c r="F269" s="507"/>
      <c r="G269" s="548">
        <f>H269+I269</f>
        <v>0</v>
      </c>
      <c r="H269" s="437"/>
      <c r="I269" s="548"/>
    </row>
    <row r="270" spans="1:9" ht="16.5" hidden="1" outlineLevel="1" thickBot="1" x14ac:dyDescent="0.3">
      <c r="A270" s="499">
        <v>2442</v>
      </c>
      <c r="B270" s="518" t="s">
        <v>70</v>
      </c>
      <c r="C270" s="505">
        <v>4</v>
      </c>
      <c r="D270" s="506">
        <v>2</v>
      </c>
      <c r="E270" s="494" t="s">
        <v>370</v>
      </c>
      <c r="F270" s="510" t="s">
        <v>371</v>
      </c>
      <c r="G270" s="548">
        <f>H270+I270</f>
        <v>0</v>
      </c>
      <c r="H270" s="437">
        <f>H272+H273</f>
        <v>0</v>
      </c>
      <c r="I270" s="548">
        <f>I272+I273</f>
        <v>0</v>
      </c>
    </row>
    <row r="271" spans="1:9" ht="36.75" hidden="1" outlineLevel="1" thickBot="1" x14ac:dyDescent="0.3">
      <c r="A271" s="499"/>
      <c r="B271" s="504"/>
      <c r="C271" s="505"/>
      <c r="D271" s="506"/>
      <c r="E271" s="494" t="s">
        <v>12</v>
      </c>
      <c r="F271" s="507"/>
      <c r="G271" s="548"/>
      <c r="H271" s="437"/>
      <c r="I271" s="548"/>
    </row>
    <row r="272" spans="1:9" ht="16.5" hidden="1" outlineLevel="1" thickBot="1" x14ac:dyDescent="0.3">
      <c r="A272" s="499"/>
      <c r="B272" s="504"/>
      <c r="C272" s="505"/>
      <c r="D272" s="506"/>
      <c r="E272" s="494" t="s">
        <v>13</v>
      </c>
      <c r="F272" s="507"/>
      <c r="G272" s="548">
        <f>H272+I272</f>
        <v>0</v>
      </c>
      <c r="H272" s="437"/>
      <c r="I272" s="548"/>
    </row>
    <row r="273" spans="1:13" ht="16.5" hidden="1" outlineLevel="1" thickBot="1" x14ac:dyDescent="0.3">
      <c r="A273" s="499"/>
      <c r="B273" s="504"/>
      <c r="C273" s="505"/>
      <c r="D273" s="506"/>
      <c r="E273" s="494" t="s">
        <v>13</v>
      </c>
      <c r="F273" s="507"/>
      <c r="G273" s="548">
        <f>H273+I273</f>
        <v>0</v>
      </c>
      <c r="H273" s="437"/>
      <c r="I273" s="548"/>
    </row>
    <row r="274" spans="1:13" ht="16.5" hidden="1" outlineLevel="1" thickBot="1" x14ac:dyDescent="0.3">
      <c r="A274" s="499">
        <v>2443</v>
      </c>
      <c r="B274" s="518" t="s">
        <v>70</v>
      </c>
      <c r="C274" s="505">
        <v>4</v>
      </c>
      <c r="D274" s="506">
        <v>3</v>
      </c>
      <c r="E274" s="494" t="s">
        <v>372</v>
      </c>
      <c r="F274" s="510" t="s">
        <v>373</v>
      </c>
      <c r="G274" s="548">
        <f>H274+I274</f>
        <v>0</v>
      </c>
      <c r="H274" s="437">
        <f>H276+H277</f>
        <v>0</v>
      </c>
      <c r="I274" s="548">
        <f>I276+I277</f>
        <v>0</v>
      </c>
    </row>
    <row r="275" spans="1:13" ht="36.75" hidden="1" outlineLevel="1" thickBot="1" x14ac:dyDescent="0.3">
      <c r="A275" s="499"/>
      <c r="B275" s="504"/>
      <c r="C275" s="505"/>
      <c r="D275" s="506"/>
      <c r="E275" s="494" t="s">
        <v>12</v>
      </c>
      <c r="F275" s="507"/>
      <c r="G275" s="548"/>
      <c r="H275" s="437"/>
      <c r="I275" s="548"/>
    </row>
    <row r="276" spans="1:13" ht="16.5" hidden="1" outlineLevel="1" thickBot="1" x14ac:dyDescent="0.3">
      <c r="A276" s="499"/>
      <c r="B276" s="504"/>
      <c r="C276" s="505"/>
      <c r="D276" s="506"/>
      <c r="E276" s="494" t="s">
        <v>13</v>
      </c>
      <c r="F276" s="507"/>
      <c r="G276" s="548">
        <f>H276+I276</f>
        <v>0</v>
      </c>
      <c r="H276" s="437"/>
      <c r="I276" s="548"/>
    </row>
    <row r="277" spans="1:13" ht="16.5" hidden="1" outlineLevel="1" thickBot="1" x14ac:dyDescent="0.3">
      <c r="A277" s="499"/>
      <c r="B277" s="504"/>
      <c r="C277" s="505"/>
      <c r="D277" s="506"/>
      <c r="E277" s="494" t="s">
        <v>13</v>
      </c>
      <c r="F277" s="507"/>
      <c r="G277" s="548">
        <f>H277+I277</f>
        <v>0</v>
      </c>
      <c r="H277" s="437"/>
      <c r="I277" s="548"/>
    </row>
    <row r="278" spans="1:13" ht="16.5" collapsed="1" thickBot="1" x14ac:dyDescent="0.3">
      <c r="A278" s="499">
        <v>2450</v>
      </c>
      <c r="B278" s="516" t="s">
        <v>70</v>
      </c>
      <c r="C278" s="500">
        <v>5</v>
      </c>
      <c r="D278" s="501">
        <v>0</v>
      </c>
      <c r="E278" s="502" t="s">
        <v>374</v>
      </c>
      <c r="F278" s="514" t="s">
        <v>375</v>
      </c>
      <c r="G278" s="548">
        <v>0</v>
      </c>
      <c r="H278" s="437">
        <v>0</v>
      </c>
      <c r="I278" s="548">
        <v>0</v>
      </c>
      <c r="M278" s="335"/>
    </row>
    <row r="279" spans="1:13" s="307" customFormat="1" ht="10.5" customHeight="1" thickBot="1" x14ac:dyDescent="0.3">
      <c r="A279" s="499"/>
      <c r="B279" s="488"/>
      <c r="C279" s="500"/>
      <c r="D279" s="501"/>
      <c r="E279" s="494" t="s">
        <v>804</v>
      </c>
      <c r="F279" s="503"/>
      <c r="G279" s="548"/>
      <c r="H279" s="437"/>
      <c r="I279" s="548"/>
    </row>
    <row r="280" spans="1:13" ht="16.5" thickBot="1" x14ac:dyDescent="0.3">
      <c r="A280" s="499">
        <v>2451</v>
      </c>
      <c r="B280" s="518" t="s">
        <v>70</v>
      </c>
      <c r="C280" s="505">
        <v>5</v>
      </c>
      <c r="D280" s="506">
        <v>1</v>
      </c>
      <c r="E280" s="494" t="s">
        <v>376</v>
      </c>
      <c r="F280" s="510" t="s">
        <v>377</v>
      </c>
      <c r="G280" s="548">
        <f>H280+I280</f>
        <v>0</v>
      </c>
      <c r="H280" s="437">
        <v>0</v>
      </c>
      <c r="I280" s="548">
        <f>I282</f>
        <v>0</v>
      </c>
    </row>
    <row r="281" spans="1:13" ht="27" customHeight="1" thickBot="1" x14ac:dyDescent="0.3">
      <c r="A281" s="499"/>
      <c r="B281" s="504"/>
      <c r="C281" s="505"/>
      <c r="D281" s="506"/>
      <c r="E281" s="494" t="s">
        <v>12</v>
      </c>
      <c r="F281" s="507"/>
      <c r="G281" s="548"/>
      <c r="H281" s="437"/>
      <c r="I281" s="548"/>
    </row>
    <row r="282" spans="1:13" ht="18" customHeight="1" thickBot="1" x14ac:dyDescent="0.3">
      <c r="A282" s="499"/>
      <c r="B282" s="504"/>
      <c r="C282" s="505"/>
      <c r="D282" s="506"/>
      <c r="E282" s="494">
        <v>4251</v>
      </c>
      <c r="F282" s="507"/>
      <c r="G282" s="548">
        <v>0</v>
      </c>
      <c r="H282" s="437">
        <v>0</v>
      </c>
      <c r="I282" s="547">
        <v>0</v>
      </c>
      <c r="L282" s="323"/>
      <c r="M282" s="335"/>
    </row>
    <row r="283" spans="1:13" ht="24.75" customHeight="1" thickBot="1" x14ac:dyDescent="0.3">
      <c r="A283" s="499"/>
      <c r="B283" s="504"/>
      <c r="C283" s="505"/>
      <c r="D283" s="506"/>
      <c r="E283" s="494">
        <v>5112</v>
      </c>
      <c r="F283" s="507"/>
      <c r="G283" s="548">
        <v>0</v>
      </c>
      <c r="H283" s="437">
        <v>0</v>
      </c>
      <c r="I283" s="548">
        <v>0</v>
      </c>
      <c r="L283" s="323"/>
    </row>
    <row r="284" spans="1:13" ht="0.75" hidden="1" customHeight="1" thickBot="1" x14ac:dyDescent="0.3">
      <c r="A284" s="499"/>
      <c r="B284" s="504"/>
      <c r="C284" s="505"/>
      <c r="D284" s="506"/>
      <c r="E284" s="494"/>
      <c r="F284" s="507"/>
      <c r="G284" s="548">
        <f t="shared" ref="G284:G288" si="3">H284+I284</f>
        <v>0</v>
      </c>
      <c r="H284" s="437"/>
      <c r="I284" s="548"/>
      <c r="L284" s="323"/>
    </row>
    <row r="285" spans="1:13" ht="11.25" hidden="1" customHeight="1" thickBot="1" x14ac:dyDescent="0.3">
      <c r="A285" s="499"/>
      <c r="B285" s="504"/>
      <c r="C285" s="505"/>
      <c r="D285" s="506"/>
      <c r="E285" s="494"/>
      <c r="F285" s="507"/>
      <c r="G285" s="548">
        <f t="shared" si="3"/>
        <v>0</v>
      </c>
      <c r="H285" s="437"/>
      <c r="I285" s="548"/>
      <c r="L285" s="323"/>
    </row>
    <row r="286" spans="1:13" ht="11.25" hidden="1" customHeight="1" thickBot="1" x14ac:dyDescent="0.3">
      <c r="A286" s="499"/>
      <c r="B286" s="504"/>
      <c r="C286" s="505"/>
      <c r="D286" s="506"/>
      <c r="E286" s="494"/>
      <c r="F286" s="507"/>
      <c r="G286" s="548">
        <f t="shared" si="3"/>
        <v>0</v>
      </c>
      <c r="H286" s="437"/>
      <c r="I286" s="548"/>
      <c r="L286" s="323"/>
    </row>
    <row r="287" spans="1:13" ht="25.5" customHeight="1" thickBot="1" x14ac:dyDescent="0.3">
      <c r="A287" s="499"/>
      <c r="B287" s="504"/>
      <c r="C287" s="505"/>
      <c r="D287" s="506"/>
      <c r="E287" s="494">
        <v>5134</v>
      </c>
      <c r="F287" s="507"/>
      <c r="G287" s="548">
        <f t="shared" si="3"/>
        <v>0</v>
      </c>
      <c r="H287" s="437">
        <v>0</v>
      </c>
      <c r="I287" s="548">
        <v>0</v>
      </c>
      <c r="L287" s="323"/>
    </row>
    <row r="288" spans="1:13" ht="21" customHeight="1" thickBot="1" x14ac:dyDescent="0.3">
      <c r="A288" s="499">
        <v>2452</v>
      </c>
      <c r="B288" s="504" t="s">
        <v>70</v>
      </c>
      <c r="C288" s="505">
        <v>5</v>
      </c>
      <c r="D288" s="506">
        <v>5</v>
      </c>
      <c r="E288" s="494" t="s">
        <v>950</v>
      </c>
      <c r="F288" s="507"/>
      <c r="G288" s="548">
        <f t="shared" si="3"/>
        <v>0</v>
      </c>
      <c r="H288" s="437"/>
      <c r="I288" s="548"/>
      <c r="L288" s="323"/>
    </row>
    <row r="289" spans="1:12" ht="18.75" customHeight="1" thickBot="1" x14ac:dyDescent="0.3">
      <c r="A289" s="499"/>
      <c r="B289" s="504"/>
      <c r="C289" s="505"/>
      <c r="D289" s="506"/>
      <c r="E289" s="494">
        <v>5113</v>
      </c>
      <c r="F289" s="507"/>
      <c r="G289" s="548">
        <v>0</v>
      </c>
      <c r="H289" s="437">
        <v>0</v>
      </c>
      <c r="I289" s="552">
        <v>0</v>
      </c>
      <c r="L289" s="319"/>
    </row>
    <row r="290" spans="1:12" ht="16.5" hidden="1" outlineLevel="1" thickBot="1" x14ac:dyDescent="0.3">
      <c r="A290" s="499">
        <v>2452</v>
      </c>
      <c r="B290" s="518" t="s">
        <v>70</v>
      </c>
      <c r="C290" s="505">
        <v>5</v>
      </c>
      <c r="D290" s="506">
        <v>2</v>
      </c>
      <c r="E290" s="494" t="s">
        <v>378</v>
      </c>
      <c r="F290" s="510" t="s">
        <v>379</v>
      </c>
      <c r="G290" s="548">
        <f>H290+I290</f>
        <v>0</v>
      </c>
      <c r="H290" s="437">
        <f>H292+H293</f>
        <v>0</v>
      </c>
      <c r="I290" s="548">
        <f>I292+I293</f>
        <v>0</v>
      </c>
    </row>
    <row r="291" spans="1:12" ht="36.75" hidden="1" outlineLevel="1" thickBot="1" x14ac:dyDescent="0.3">
      <c r="A291" s="499"/>
      <c r="B291" s="504"/>
      <c r="C291" s="505"/>
      <c r="D291" s="506"/>
      <c r="E291" s="494" t="s">
        <v>12</v>
      </c>
      <c r="F291" s="507"/>
      <c r="G291" s="548"/>
      <c r="H291" s="437"/>
      <c r="I291" s="548"/>
    </row>
    <row r="292" spans="1:12" ht="16.5" hidden="1" outlineLevel="1" thickBot="1" x14ac:dyDescent="0.3">
      <c r="A292" s="499"/>
      <c r="B292" s="504"/>
      <c r="C292" s="505"/>
      <c r="D292" s="506"/>
      <c r="E292" s="494" t="s">
        <v>13</v>
      </c>
      <c r="F292" s="507"/>
      <c r="G292" s="548">
        <f>H292+I292</f>
        <v>0</v>
      </c>
      <c r="H292" s="437"/>
      <c r="I292" s="548"/>
    </row>
    <row r="293" spans="1:12" ht="16.5" hidden="1" outlineLevel="1" thickBot="1" x14ac:dyDescent="0.3">
      <c r="A293" s="499"/>
      <c r="B293" s="504"/>
      <c r="C293" s="505"/>
      <c r="D293" s="506"/>
      <c r="E293" s="494" t="s">
        <v>13</v>
      </c>
      <c r="F293" s="507"/>
      <c r="G293" s="548">
        <f>H293+I293</f>
        <v>0</v>
      </c>
      <c r="H293" s="437"/>
      <c r="I293" s="548"/>
    </row>
    <row r="294" spans="1:12" ht="16.5" hidden="1" outlineLevel="1" thickBot="1" x14ac:dyDescent="0.3">
      <c r="A294" s="499">
        <v>2453</v>
      </c>
      <c r="B294" s="518" t="s">
        <v>70</v>
      </c>
      <c r="C294" s="505">
        <v>5</v>
      </c>
      <c r="D294" s="506">
        <v>3</v>
      </c>
      <c r="E294" s="494" t="s">
        <v>380</v>
      </c>
      <c r="F294" s="510" t="s">
        <v>381</v>
      </c>
      <c r="G294" s="548">
        <f>H294+I294</f>
        <v>0</v>
      </c>
      <c r="H294" s="437">
        <f>H296+H297</f>
        <v>0</v>
      </c>
      <c r="I294" s="548">
        <f>I296+I297</f>
        <v>0</v>
      </c>
    </row>
    <row r="295" spans="1:12" ht="36.75" hidden="1" outlineLevel="1" thickBot="1" x14ac:dyDescent="0.3">
      <c r="A295" s="499"/>
      <c r="B295" s="504"/>
      <c r="C295" s="505"/>
      <c r="D295" s="506"/>
      <c r="E295" s="494" t="s">
        <v>12</v>
      </c>
      <c r="F295" s="507"/>
      <c r="G295" s="548"/>
      <c r="H295" s="437"/>
      <c r="I295" s="548"/>
    </row>
    <row r="296" spans="1:12" ht="16.5" hidden="1" outlineLevel="1" thickBot="1" x14ac:dyDescent="0.3">
      <c r="A296" s="499"/>
      <c r="B296" s="504"/>
      <c r="C296" s="505"/>
      <c r="D296" s="506"/>
      <c r="E296" s="494" t="s">
        <v>13</v>
      </c>
      <c r="F296" s="507"/>
      <c r="G296" s="548">
        <f>H296+I296</f>
        <v>0</v>
      </c>
      <c r="H296" s="437"/>
      <c r="I296" s="548"/>
    </row>
    <row r="297" spans="1:12" ht="16.5" hidden="1" outlineLevel="1" thickBot="1" x14ac:dyDescent="0.3">
      <c r="A297" s="499"/>
      <c r="B297" s="504"/>
      <c r="C297" s="505"/>
      <c r="D297" s="506"/>
      <c r="E297" s="494" t="s">
        <v>13</v>
      </c>
      <c r="F297" s="507"/>
      <c r="G297" s="548">
        <f>H297+I297</f>
        <v>0</v>
      </c>
      <c r="H297" s="437"/>
      <c r="I297" s="548"/>
    </row>
    <row r="298" spans="1:12" ht="16.5" hidden="1" outlineLevel="1" thickBot="1" x14ac:dyDescent="0.3">
      <c r="A298" s="499">
        <v>2454</v>
      </c>
      <c r="B298" s="518" t="s">
        <v>70</v>
      </c>
      <c r="C298" s="505">
        <v>5</v>
      </c>
      <c r="D298" s="506">
        <v>4</v>
      </c>
      <c r="E298" s="494" t="s">
        <v>382</v>
      </c>
      <c r="F298" s="510" t="s">
        <v>383</v>
      </c>
      <c r="G298" s="548">
        <f>H298+I298</f>
        <v>0</v>
      </c>
      <c r="H298" s="437">
        <f>H300+H301</f>
        <v>0</v>
      </c>
      <c r="I298" s="548">
        <f>I300+I301</f>
        <v>0</v>
      </c>
    </row>
    <row r="299" spans="1:12" ht="36.75" hidden="1" outlineLevel="1" thickBot="1" x14ac:dyDescent="0.3">
      <c r="A299" s="499"/>
      <c r="B299" s="504"/>
      <c r="C299" s="505"/>
      <c r="D299" s="506"/>
      <c r="E299" s="494" t="s">
        <v>12</v>
      </c>
      <c r="F299" s="507"/>
      <c r="G299" s="548"/>
      <c r="H299" s="437"/>
      <c r="I299" s="548"/>
    </row>
    <row r="300" spans="1:12" ht="16.5" hidden="1" outlineLevel="1" thickBot="1" x14ac:dyDescent="0.3">
      <c r="A300" s="499"/>
      <c r="B300" s="504"/>
      <c r="C300" s="505"/>
      <c r="D300" s="506"/>
      <c r="E300" s="494" t="s">
        <v>13</v>
      </c>
      <c r="F300" s="507"/>
      <c r="G300" s="548">
        <f>H300+I300</f>
        <v>0</v>
      </c>
      <c r="H300" s="437"/>
      <c r="I300" s="548"/>
    </row>
    <row r="301" spans="1:12" ht="16.5" hidden="1" outlineLevel="1" thickBot="1" x14ac:dyDescent="0.3">
      <c r="A301" s="499"/>
      <c r="B301" s="504"/>
      <c r="C301" s="505"/>
      <c r="D301" s="506"/>
      <c r="E301" s="494" t="s">
        <v>13</v>
      </c>
      <c r="F301" s="507"/>
      <c r="G301" s="548">
        <f>H301+I301</f>
        <v>0</v>
      </c>
      <c r="H301" s="437"/>
      <c r="I301" s="548"/>
    </row>
    <row r="302" spans="1:12" ht="16.5" hidden="1" outlineLevel="1" thickBot="1" x14ac:dyDescent="0.3">
      <c r="A302" s="499">
        <v>2455</v>
      </c>
      <c r="B302" s="518" t="s">
        <v>70</v>
      </c>
      <c r="C302" s="505">
        <v>5</v>
      </c>
      <c r="D302" s="506">
        <v>5</v>
      </c>
      <c r="E302" s="494" t="s">
        <v>384</v>
      </c>
      <c r="F302" s="510" t="s">
        <v>385</v>
      </c>
      <c r="G302" s="548">
        <f>H302+I302</f>
        <v>0</v>
      </c>
      <c r="H302" s="437">
        <f>H304+H305</f>
        <v>0</v>
      </c>
      <c r="I302" s="548">
        <f>I304+I305</f>
        <v>0</v>
      </c>
    </row>
    <row r="303" spans="1:12" ht="36.75" hidden="1" outlineLevel="1" thickBot="1" x14ac:dyDescent="0.3">
      <c r="A303" s="499"/>
      <c r="B303" s="504"/>
      <c r="C303" s="505"/>
      <c r="D303" s="506"/>
      <c r="E303" s="494" t="s">
        <v>12</v>
      </c>
      <c r="F303" s="507"/>
      <c r="G303" s="548"/>
      <c r="H303" s="437"/>
      <c r="I303" s="548"/>
    </row>
    <row r="304" spans="1:12" ht="16.5" hidden="1" outlineLevel="1" thickBot="1" x14ac:dyDescent="0.3">
      <c r="A304" s="499"/>
      <c r="B304" s="504"/>
      <c r="C304" s="505"/>
      <c r="D304" s="506"/>
      <c r="E304" s="494" t="s">
        <v>13</v>
      </c>
      <c r="F304" s="507"/>
      <c r="G304" s="548">
        <f>H304+I304</f>
        <v>0</v>
      </c>
      <c r="H304" s="437"/>
      <c r="I304" s="548"/>
    </row>
    <row r="305" spans="1:9" ht="16.5" hidden="1" outlineLevel="1" thickBot="1" x14ac:dyDescent="0.3">
      <c r="A305" s="499"/>
      <c r="B305" s="504"/>
      <c r="C305" s="505"/>
      <c r="D305" s="506"/>
      <c r="E305" s="494" t="s">
        <v>13</v>
      </c>
      <c r="F305" s="507"/>
      <c r="G305" s="548">
        <f>H305+I305</f>
        <v>0</v>
      </c>
      <c r="H305" s="437"/>
      <c r="I305" s="548"/>
    </row>
    <row r="306" spans="1:9" ht="16.5" hidden="1" outlineLevel="1" thickBot="1" x14ac:dyDescent="0.3">
      <c r="A306" s="499">
        <v>2460</v>
      </c>
      <c r="B306" s="516" t="s">
        <v>70</v>
      </c>
      <c r="C306" s="500">
        <v>6</v>
      </c>
      <c r="D306" s="501">
        <v>0</v>
      </c>
      <c r="E306" s="502" t="s">
        <v>386</v>
      </c>
      <c r="F306" s="503" t="s">
        <v>387</v>
      </c>
      <c r="G306" s="548">
        <f>H306+I306</f>
        <v>0</v>
      </c>
      <c r="H306" s="437">
        <f>H308</f>
        <v>0</v>
      </c>
      <c r="I306" s="548">
        <f>I308</f>
        <v>0</v>
      </c>
    </row>
    <row r="307" spans="1:9" s="307" customFormat="1" ht="10.5" hidden="1" customHeight="1" outlineLevel="1" thickBot="1" x14ac:dyDescent="0.3">
      <c r="A307" s="499"/>
      <c r="B307" s="488"/>
      <c r="C307" s="500"/>
      <c r="D307" s="501"/>
      <c r="E307" s="494" t="s">
        <v>804</v>
      </c>
      <c r="F307" s="503"/>
      <c r="G307" s="548"/>
      <c r="H307" s="437"/>
      <c r="I307" s="548"/>
    </row>
    <row r="308" spans="1:9" ht="16.5" hidden="1" outlineLevel="1" thickBot="1" x14ac:dyDescent="0.3">
      <c r="A308" s="499">
        <v>2461</v>
      </c>
      <c r="B308" s="518" t="s">
        <v>70</v>
      </c>
      <c r="C308" s="505">
        <v>6</v>
      </c>
      <c r="D308" s="506">
        <v>1</v>
      </c>
      <c r="E308" s="494" t="s">
        <v>388</v>
      </c>
      <c r="F308" s="510" t="s">
        <v>387</v>
      </c>
      <c r="G308" s="548">
        <f>H308+I308</f>
        <v>0</v>
      </c>
      <c r="H308" s="437">
        <f>H310+H311</f>
        <v>0</v>
      </c>
      <c r="I308" s="548">
        <f>I310+I311</f>
        <v>0</v>
      </c>
    </row>
    <row r="309" spans="1:9" ht="36.75" hidden="1" outlineLevel="1" thickBot="1" x14ac:dyDescent="0.3">
      <c r="A309" s="499"/>
      <c r="B309" s="504"/>
      <c r="C309" s="505"/>
      <c r="D309" s="506"/>
      <c r="E309" s="494" t="s">
        <v>12</v>
      </c>
      <c r="F309" s="507"/>
      <c r="G309" s="548"/>
      <c r="H309" s="437"/>
      <c r="I309" s="548"/>
    </row>
    <row r="310" spans="1:9" ht="16.5" hidden="1" outlineLevel="1" thickBot="1" x14ac:dyDescent="0.3">
      <c r="A310" s="499"/>
      <c r="B310" s="504"/>
      <c r="C310" s="505"/>
      <c r="D310" s="506"/>
      <c r="E310" s="494" t="s">
        <v>13</v>
      </c>
      <c r="F310" s="507"/>
      <c r="G310" s="548">
        <f>H310+I310</f>
        <v>0</v>
      </c>
      <c r="H310" s="437"/>
      <c r="I310" s="548"/>
    </row>
    <row r="311" spans="1:9" ht="16.5" hidden="1" outlineLevel="1" thickBot="1" x14ac:dyDescent="0.3">
      <c r="A311" s="499"/>
      <c r="B311" s="504"/>
      <c r="C311" s="505"/>
      <c r="D311" s="506"/>
      <c r="E311" s="494" t="s">
        <v>13</v>
      </c>
      <c r="F311" s="507"/>
      <c r="G311" s="548">
        <f>H311+I311</f>
        <v>0</v>
      </c>
      <c r="H311" s="437"/>
      <c r="I311" s="548"/>
    </row>
    <row r="312" spans="1:9" ht="16.5" hidden="1" outlineLevel="1" thickBot="1" x14ac:dyDescent="0.3">
      <c r="A312" s="499">
        <v>2470</v>
      </c>
      <c r="B312" s="516" t="s">
        <v>70</v>
      </c>
      <c r="C312" s="500">
        <v>7</v>
      </c>
      <c r="D312" s="501">
        <v>0</v>
      </c>
      <c r="E312" s="502" t="s">
        <v>389</v>
      </c>
      <c r="F312" s="514" t="s">
        <v>390</v>
      </c>
      <c r="G312" s="548">
        <f>H312+I312</f>
        <v>0</v>
      </c>
      <c r="H312" s="437">
        <f>H314+H318+H322+H326</f>
        <v>0</v>
      </c>
      <c r="I312" s="548">
        <f>I314+I318+I322+I326</f>
        <v>0</v>
      </c>
    </row>
    <row r="313" spans="1:9" s="307" customFormat="1" ht="10.5" hidden="1" customHeight="1" outlineLevel="1" thickBot="1" x14ac:dyDescent="0.3">
      <c r="A313" s="499"/>
      <c r="B313" s="488"/>
      <c r="C313" s="500"/>
      <c r="D313" s="501"/>
      <c r="E313" s="494" t="s">
        <v>804</v>
      </c>
      <c r="F313" s="503"/>
      <c r="G313" s="548"/>
      <c r="H313" s="437"/>
      <c r="I313" s="548"/>
    </row>
    <row r="314" spans="1:9" ht="24.75" hidden="1" outlineLevel="1" thickBot="1" x14ac:dyDescent="0.3">
      <c r="A314" s="499">
        <v>2471</v>
      </c>
      <c r="B314" s="518" t="s">
        <v>70</v>
      </c>
      <c r="C314" s="505">
        <v>7</v>
      </c>
      <c r="D314" s="506">
        <v>1</v>
      </c>
      <c r="E314" s="494" t="s">
        <v>391</v>
      </c>
      <c r="F314" s="510" t="s">
        <v>392</v>
      </c>
      <c r="G314" s="548">
        <f>H314+I314</f>
        <v>0</v>
      </c>
      <c r="H314" s="437">
        <f>H316+H317</f>
        <v>0</v>
      </c>
      <c r="I314" s="548">
        <f>I316+I317</f>
        <v>0</v>
      </c>
    </row>
    <row r="315" spans="1:9" ht="36.75" hidden="1" outlineLevel="1" thickBot="1" x14ac:dyDescent="0.3">
      <c r="A315" s="499"/>
      <c r="B315" s="504"/>
      <c r="C315" s="505"/>
      <c r="D315" s="506"/>
      <c r="E315" s="494" t="s">
        <v>12</v>
      </c>
      <c r="F315" s="507"/>
      <c r="G315" s="548"/>
      <c r="H315" s="437"/>
      <c r="I315" s="548"/>
    </row>
    <row r="316" spans="1:9" ht="16.5" hidden="1" outlineLevel="1" thickBot="1" x14ac:dyDescent="0.3">
      <c r="A316" s="499"/>
      <c r="B316" s="504"/>
      <c r="C316" s="505"/>
      <c r="D316" s="506"/>
      <c r="E316" s="494" t="s">
        <v>13</v>
      </c>
      <c r="F316" s="507"/>
      <c r="G316" s="548">
        <f>H316+I316</f>
        <v>0</v>
      </c>
      <c r="H316" s="437"/>
      <c r="I316" s="548"/>
    </row>
    <row r="317" spans="1:9" ht="16.5" hidden="1" outlineLevel="1" thickBot="1" x14ac:dyDescent="0.3">
      <c r="A317" s="499"/>
      <c r="B317" s="504"/>
      <c r="C317" s="505"/>
      <c r="D317" s="506"/>
      <c r="E317" s="494" t="s">
        <v>13</v>
      </c>
      <c r="F317" s="507"/>
      <c r="G317" s="548">
        <f>H317+I317</f>
        <v>0</v>
      </c>
      <c r="H317" s="437"/>
      <c r="I317" s="548"/>
    </row>
    <row r="318" spans="1:9" ht="16.5" hidden="1" outlineLevel="1" thickBot="1" x14ac:dyDescent="0.3">
      <c r="A318" s="499">
        <v>2472</v>
      </c>
      <c r="B318" s="518" t="s">
        <v>70</v>
      </c>
      <c r="C318" s="505">
        <v>7</v>
      </c>
      <c r="D318" s="506">
        <v>2</v>
      </c>
      <c r="E318" s="494" t="s">
        <v>393</v>
      </c>
      <c r="F318" s="520" t="s">
        <v>394</v>
      </c>
      <c r="G318" s="548">
        <f>H318+I318</f>
        <v>0</v>
      </c>
      <c r="H318" s="437">
        <f>H320+H321</f>
        <v>0</v>
      </c>
      <c r="I318" s="548">
        <f>I320+I321</f>
        <v>0</v>
      </c>
    </row>
    <row r="319" spans="1:9" ht="36.75" hidden="1" outlineLevel="1" thickBot="1" x14ac:dyDescent="0.3">
      <c r="A319" s="499"/>
      <c r="B319" s="504"/>
      <c r="C319" s="505"/>
      <c r="D319" s="506"/>
      <c r="E319" s="494" t="s">
        <v>12</v>
      </c>
      <c r="F319" s="507"/>
      <c r="G319" s="548"/>
      <c r="H319" s="437"/>
      <c r="I319" s="548"/>
    </row>
    <row r="320" spans="1:9" ht="16.5" hidden="1" outlineLevel="1" thickBot="1" x14ac:dyDescent="0.3">
      <c r="A320" s="499"/>
      <c r="B320" s="504"/>
      <c r="C320" s="505"/>
      <c r="D320" s="506"/>
      <c r="E320" s="494" t="s">
        <v>13</v>
      </c>
      <c r="F320" s="507"/>
      <c r="G320" s="548">
        <f>H320+I320</f>
        <v>0</v>
      </c>
      <c r="H320" s="437"/>
      <c r="I320" s="548"/>
    </row>
    <row r="321" spans="1:9" ht="16.5" hidden="1" outlineLevel="1" thickBot="1" x14ac:dyDescent="0.3">
      <c r="A321" s="499"/>
      <c r="B321" s="504"/>
      <c r="C321" s="505"/>
      <c r="D321" s="506"/>
      <c r="E321" s="494" t="s">
        <v>13</v>
      </c>
      <c r="F321" s="507"/>
      <c r="G321" s="548">
        <f>H321+I321</f>
        <v>0</v>
      </c>
      <c r="H321" s="437"/>
      <c r="I321" s="548"/>
    </row>
    <row r="322" spans="1:9" ht="16.5" hidden="1" outlineLevel="1" thickBot="1" x14ac:dyDescent="0.3">
      <c r="A322" s="499">
        <v>2473</v>
      </c>
      <c r="B322" s="518" t="s">
        <v>70</v>
      </c>
      <c r="C322" s="505">
        <v>7</v>
      </c>
      <c r="D322" s="506">
        <v>3</v>
      </c>
      <c r="E322" s="494" t="s">
        <v>395</v>
      </c>
      <c r="F322" s="510" t="s">
        <v>396</v>
      </c>
      <c r="G322" s="548">
        <f>H322+I322</f>
        <v>0</v>
      </c>
      <c r="H322" s="437">
        <f>H324+H325</f>
        <v>0</v>
      </c>
      <c r="I322" s="548">
        <f>I324+I325</f>
        <v>0</v>
      </c>
    </row>
    <row r="323" spans="1:9" ht="36.75" hidden="1" outlineLevel="1" thickBot="1" x14ac:dyDescent="0.3">
      <c r="A323" s="499"/>
      <c r="B323" s="504"/>
      <c r="C323" s="505"/>
      <c r="D323" s="506"/>
      <c r="E323" s="494" t="s">
        <v>12</v>
      </c>
      <c r="F323" s="507"/>
      <c r="G323" s="548"/>
      <c r="H323" s="437"/>
      <c r="I323" s="548"/>
    </row>
    <row r="324" spans="1:9" ht="16.5" hidden="1" outlineLevel="1" thickBot="1" x14ac:dyDescent="0.3">
      <c r="A324" s="499"/>
      <c r="B324" s="504"/>
      <c r="C324" s="505"/>
      <c r="D324" s="506"/>
      <c r="E324" s="494" t="s">
        <v>13</v>
      </c>
      <c r="F324" s="507"/>
      <c r="G324" s="548">
        <f>H324+I324</f>
        <v>0</v>
      </c>
      <c r="H324" s="437"/>
      <c r="I324" s="548"/>
    </row>
    <row r="325" spans="1:9" ht="16.5" hidden="1" outlineLevel="1" thickBot="1" x14ac:dyDescent="0.3">
      <c r="A325" s="499"/>
      <c r="B325" s="504"/>
      <c r="C325" s="505"/>
      <c r="D325" s="506"/>
      <c r="E325" s="494" t="s">
        <v>13</v>
      </c>
      <c r="F325" s="507"/>
      <c r="G325" s="548">
        <f>H325+I325</f>
        <v>0</v>
      </c>
      <c r="H325" s="437"/>
      <c r="I325" s="548"/>
    </row>
    <row r="326" spans="1:9" ht="16.5" hidden="1" outlineLevel="1" thickBot="1" x14ac:dyDescent="0.3">
      <c r="A326" s="499">
        <v>2474</v>
      </c>
      <c r="B326" s="518" t="s">
        <v>70</v>
      </c>
      <c r="C326" s="505">
        <v>7</v>
      </c>
      <c r="D326" s="506">
        <v>4</v>
      </c>
      <c r="E326" s="494" t="s">
        <v>397</v>
      </c>
      <c r="F326" s="507" t="s">
        <v>398</v>
      </c>
      <c r="G326" s="548">
        <f>H326+I326</f>
        <v>0</v>
      </c>
      <c r="H326" s="437">
        <f>H328+H329</f>
        <v>0</v>
      </c>
      <c r="I326" s="548">
        <f>I328+I329</f>
        <v>0</v>
      </c>
    </row>
    <row r="327" spans="1:9" ht="36.75" hidden="1" outlineLevel="1" thickBot="1" x14ac:dyDescent="0.3">
      <c r="A327" s="499"/>
      <c r="B327" s="504"/>
      <c r="C327" s="505"/>
      <c r="D327" s="506"/>
      <c r="E327" s="494" t="s">
        <v>12</v>
      </c>
      <c r="F327" s="507"/>
      <c r="G327" s="548"/>
      <c r="H327" s="437"/>
      <c r="I327" s="548"/>
    </row>
    <row r="328" spans="1:9" ht="16.5" hidden="1" outlineLevel="1" thickBot="1" x14ac:dyDescent="0.3">
      <c r="A328" s="499"/>
      <c r="B328" s="504"/>
      <c r="C328" s="505"/>
      <c r="D328" s="506"/>
      <c r="E328" s="494" t="s">
        <v>13</v>
      </c>
      <c r="F328" s="507"/>
      <c r="G328" s="548">
        <f>H328+I328</f>
        <v>0</v>
      </c>
      <c r="H328" s="437"/>
      <c r="I328" s="548"/>
    </row>
    <row r="329" spans="1:9" ht="16.5" hidden="1" outlineLevel="1" thickBot="1" x14ac:dyDescent="0.3">
      <c r="A329" s="499"/>
      <c r="B329" s="504"/>
      <c r="C329" s="505"/>
      <c r="D329" s="506"/>
      <c r="E329" s="494" t="s">
        <v>13</v>
      </c>
      <c r="F329" s="507"/>
      <c r="G329" s="548">
        <f>H329+I329</f>
        <v>0</v>
      </c>
      <c r="H329" s="437"/>
      <c r="I329" s="548"/>
    </row>
    <row r="330" spans="1:9" ht="29.25" hidden="1" customHeight="1" outlineLevel="1" thickBot="1" x14ac:dyDescent="0.3">
      <c r="A330" s="499">
        <v>2480</v>
      </c>
      <c r="B330" s="516" t="s">
        <v>70</v>
      </c>
      <c r="C330" s="500">
        <v>8</v>
      </c>
      <c r="D330" s="501">
        <v>0</v>
      </c>
      <c r="E330" s="502" t="s">
        <v>399</v>
      </c>
      <c r="F330" s="503" t="s">
        <v>400</v>
      </c>
      <c r="G330" s="548">
        <f>H330+I330</f>
        <v>0</v>
      </c>
      <c r="H330" s="437">
        <f>H332+H336+H340+H344</f>
        <v>0</v>
      </c>
      <c r="I330" s="548">
        <f>I332+I336+I340+I344</f>
        <v>0</v>
      </c>
    </row>
    <row r="331" spans="1:9" s="307" customFormat="1" ht="10.5" hidden="1" customHeight="1" outlineLevel="1" thickBot="1" x14ac:dyDescent="0.3">
      <c r="A331" s="499"/>
      <c r="B331" s="488"/>
      <c r="C331" s="500"/>
      <c r="D331" s="501"/>
      <c r="E331" s="494" t="s">
        <v>804</v>
      </c>
      <c r="F331" s="503"/>
      <c r="G331" s="548"/>
      <c r="H331" s="437"/>
      <c r="I331" s="548"/>
    </row>
    <row r="332" spans="1:9" ht="36.75" hidden="1" outlineLevel="1" thickBot="1" x14ac:dyDescent="0.3">
      <c r="A332" s="499">
        <v>2481</v>
      </c>
      <c r="B332" s="518" t="s">
        <v>70</v>
      </c>
      <c r="C332" s="505">
        <v>8</v>
      </c>
      <c r="D332" s="506">
        <v>1</v>
      </c>
      <c r="E332" s="494" t="s">
        <v>401</v>
      </c>
      <c r="F332" s="510" t="s">
        <v>402</v>
      </c>
      <c r="G332" s="548">
        <f>H332+I332</f>
        <v>0</v>
      </c>
      <c r="H332" s="437">
        <f>H334+H335</f>
        <v>0</v>
      </c>
      <c r="I332" s="548">
        <f>I334+I335</f>
        <v>0</v>
      </c>
    </row>
    <row r="333" spans="1:9" ht="36.75" hidden="1" outlineLevel="1" thickBot="1" x14ac:dyDescent="0.3">
      <c r="A333" s="499"/>
      <c r="B333" s="504"/>
      <c r="C333" s="505"/>
      <c r="D333" s="506"/>
      <c r="E333" s="494" t="s">
        <v>12</v>
      </c>
      <c r="F333" s="507"/>
      <c r="G333" s="548"/>
      <c r="H333" s="437"/>
      <c r="I333" s="548"/>
    </row>
    <row r="334" spans="1:9" ht="16.5" hidden="1" outlineLevel="1" thickBot="1" x14ac:dyDescent="0.3">
      <c r="A334" s="499"/>
      <c r="B334" s="504"/>
      <c r="C334" s="505"/>
      <c r="D334" s="506"/>
      <c r="E334" s="494" t="s">
        <v>13</v>
      </c>
      <c r="F334" s="507"/>
      <c r="G334" s="548">
        <f>H334+I334</f>
        <v>0</v>
      </c>
      <c r="H334" s="437"/>
      <c r="I334" s="548"/>
    </row>
    <row r="335" spans="1:9" ht="16.5" hidden="1" outlineLevel="1" thickBot="1" x14ac:dyDescent="0.3">
      <c r="A335" s="499"/>
      <c r="B335" s="504"/>
      <c r="C335" s="505"/>
      <c r="D335" s="506"/>
      <c r="E335" s="494" t="s">
        <v>13</v>
      </c>
      <c r="F335" s="507"/>
      <c r="G335" s="548">
        <f>H335+I335</f>
        <v>0</v>
      </c>
      <c r="H335" s="437"/>
      <c r="I335" s="548"/>
    </row>
    <row r="336" spans="1:9" ht="36.75" hidden="1" outlineLevel="1" thickBot="1" x14ac:dyDescent="0.3">
      <c r="A336" s="499">
        <v>2482</v>
      </c>
      <c r="B336" s="518" t="s">
        <v>70</v>
      </c>
      <c r="C336" s="505">
        <v>8</v>
      </c>
      <c r="D336" s="506">
        <v>2</v>
      </c>
      <c r="E336" s="494" t="s">
        <v>403</v>
      </c>
      <c r="F336" s="510" t="s">
        <v>404</v>
      </c>
      <c r="G336" s="548">
        <f>H336+I336</f>
        <v>0</v>
      </c>
      <c r="H336" s="437">
        <f>H338+H339</f>
        <v>0</v>
      </c>
      <c r="I336" s="548">
        <f>I338+I339</f>
        <v>0</v>
      </c>
    </row>
    <row r="337" spans="1:9" ht="36.75" hidden="1" outlineLevel="1" thickBot="1" x14ac:dyDescent="0.3">
      <c r="A337" s="499"/>
      <c r="B337" s="504"/>
      <c r="C337" s="505"/>
      <c r="D337" s="506"/>
      <c r="E337" s="494" t="s">
        <v>12</v>
      </c>
      <c r="F337" s="507"/>
      <c r="G337" s="548"/>
      <c r="H337" s="437"/>
      <c r="I337" s="548"/>
    </row>
    <row r="338" spans="1:9" ht="16.5" hidden="1" outlineLevel="1" thickBot="1" x14ac:dyDescent="0.3">
      <c r="A338" s="499"/>
      <c r="B338" s="504"/>
      <c r="C338" s="505"/>
      <c r="D338" s="506"/>
      <c r="E338" s="494" t="s">
        <v>13</v>
      </c>
      <c r="F338" s="507"/>
      <c r="G338" s="548">
        <f>H338+I338</f>
        <v>0</v>
      </c>
      <c r="H338" s="437"/>
      <c r="I338" s="548"/>
    </row>
    <row r="339" spans="1:9" ht="16.5" hidden="1" outlineLevel="1" thickBot="1" x14ac:dyDescent="0.3">
      <c r="A339" s="499"/>
      <c r="B339" s="504"/>
      <c r="C339" s="505"/>
      <c r="D339" s="506"/>
      <c r="E339" s="494" t="s">
        <v>13</v>
      </c>
      <c r="F339" s="507"/>
      <c r="G339" s="548">
        <f>H339+I339</f>
        <v>0</v>
      </c>
      <c r="H339" s="437"/>
      <c r="I339" s="548"/>
    </row>
    <row r="340" spans="1:9" ht="24.75" hidden="1" outlineLevel="1" thickBot="1" x14ac:dyDescent="0.3">
      <c r="A340" s="499">
        <v>2483</v>
      </c>
      <c r="B340" s="518" t="s">
        <v>70</v>
      </c>
      <c r="C340" s="505">
        <v>8</v>
      </c>
      <c r="D340" s="506">
        <v>3</v>
      </c>
      <c r="E340" s="494" t="s">
        <v>405</v>
      </c>
      <c r="F340" s="510" t="s">
        <v>406</v>
      </c>
      <c r="G340" s="548">
        <f>H340+I340</f>
        <v>0</v>
      </c>
      <c r="H340" s="437">
        <f>H342+H343</f>
        <v>0</v>
      </c>
      <c r="I340" s="548">
        <f>I342+I343</f>
        <v>0</v>
      </c>
    </row>
    <row r="341" spans="1:9" ht="36.75" hidden="1" outlineLevel="1" thickBot="1" x14ac:dyDescent="0.3">
      <c r="A341" s="499"/>
      <c r="B341" s="504"/>
      <c r="C341" s="505"/>
      <c r="D341" s="506"/>
      <c r="E341" s="494" t="s">
        <v>12</v>
      </c>
      <c r="F341" s="507"/>
      <c r="G341" s="548"/>
      <c r="H341" s="437"/>
      <c r="I341" s="548"/>
    </row>
    <row r="342" spans="1:9" ht="16.5" hidden="1" outlineLevel="1" thickBot="1" x14ac:dyDescent="0.3">
      <c r="A342" s="499"/>
      <c r="B342" s="504"/>
      <c r="C342" s="505"/>
      <c r="D342" s="506"/>
      <c r="E342" s="494" t="s">
        <v>13</v>
      </c>
      <c r="F342" s="507"/>
      <c r="G342" s="548">
        <f>H342+I342</f>
        <v>0</v>
      </c>
      <c r="H342" s="437"/>
      <c r="I342" s="548"/>
    </row>
    <row r="343" spans="1:9" ht="16.5" hidden="1" outlineLevel="1" thickBot="1" x14ac:dyDescent="0.3">
      <c r="A343" s="499"/>
      <c r="B343" s="504"/>
      <c r="C343" s="505"/>
      <c r="D343" s="506"/>
      <c r="E343" s="494" t="s">
        <v>13</v>
      </c>
      <c r="F343" s="507"/>
      <c r="G343" s="548">
        <f>H343+I343</f>
        <v>0</v>
      </c>
      <c r="H343" s="437"/>
      <c r="I343" s="548"/>
    </row>
    <row r="344" spans="1:9" ht="0.75" customHeight="1" outlineLevel="1" thickBot="1" x14ac:dyDescent="0.3">
      <c r="A344" s="499">
        <v>2484</v>
      </c>
      <c r="B344" s="518" t="s">
        <v>70</v>
      </c>
      <c r="C344" s="505">
        <v>8</v>
      </c>
      <c r="D344" s="506">
        <v>4</v>
      </c>
      <c r="E344" s="494" t="s">
        <v>407</v>
      </c>
      <c r="F344" s="510" t="s">
        <v>408</v>
      </c>
      <c r="G344" s="548">
        <f>H344+I344</f>
        <v>0</v>
      </c>
      <c r="H344" s="437">
        <f>H346+H347</f>
        <v>0</v>
      </c>
      <c r="I344" s="548">
        <f>I346+I347</f>
        <v>0</v>
      </c>
    </row>
    <row r="345" spans="1:9" ht="8.25" hidden="1" customHeight="1" outlineLevel="1" thickBot="1" x14ac:dyDescent="0.3">
      <c r="A345" s="499"/>
      <c r="B345" s="504"/>
      <c r="C345" s="505"/>
      <c r="D345" s="506"/>
      <c r="E345" s="494" t="s">
        <v>12</v>
      </c>
      <c r="F345" s="507"/>
      <c r="G345" s="548"/>
      <c r="H345" s="437"/>
      <c r="I345" s="548"/>
    </row>
    <row r="346" spans="1:9" ht="3" hidden="1" customHeight="1" outlineLevel="1" thickBot="1" x14ac:dyDescent="0.3">
      <c r="A346" s="499"/>
      <c r="B346" s="504"/>
      <c r="C346" s="505"/>
      <c r="D346" s="506"/>
      <c r="E346" s="494" t="s">
        <v>13</v>
      </c>
      <c r="F346" s="507"/>
      <c r="G346" s="548">
        <f>H346+I346</f>
        <v>0</v>
      </c>
      <c r="H346" s="437"/>
      <c r="I346" s="548"/>
    </row>
    <row r="347" spans="1:9" ht="23.25" hidden="1" customHeight="1" outlineLevel="1" thickBot="1" x14ac:dyDescent="0.3">
      <c r="A347" s="499"/>
      <c r="B347" s="504"/>
      <c r="C347" s="505"/>
      <c r="D347" s="506"/>
      <c r="E347" s="494" t="s">
        <v>13</v>
      </c>
      <c r="F347" s="507"/>
      <c r="G347" s="548">
        <f>H347+I347</f>
        <v>0</v>
      </c>
      <c r="H347" s="437"/>
      <c r="I347" s="548"/>
    </row>
    <row r="348" spans="1:9" ht="29.25" outlineLevel="1" thickBot="1" x14ac:dyDescent="0.3">
      <c r="A348" s="499">
        <v>2490</v>
      </c>
      <c r="B348" s="516" t="s">
        <v>70</v>
      </c>
      <c r="C348" s="500">
        <v>9</v>
      </c>
      <c r="D348" s="501">
        <v>0</v>
      </c>
      <c r="E348" s="502" t="s">
        <v>415</v>
      </c>
      <c r="F348" s="503" t="s">
        <v>416</v>
      </c>
      <c r="G348" s="548">
        <f>H348+I348</f>
        <v>0</v>
      </c>
      <c r="H348" s="437">
        <f>H350</f>
        <v>0</v>
      </c>
      <c r="I348" s="548">
        <f>I350</f>
        <v>0</v>
      </c>
    </row>
    <row r="349" spans="1:9" s="307" customFormat="1" ht="16.5" outlineLevel="1" thickBot="1" x14ac:dyDescent="0.3">
      <c r="A349" s="499"/>
      <c r="B349" s="488"/>
      <c r="C349" s="500"/>
      <c r="D349" s="501"/>
      <c r="E349" s="494" t="s">
        <v>804</v>
      </c>
      <c r="F349" s="503"/>
      <c r="G349" s="548"/>
      <c r="H349" s="437"/>
      <c r="I349" s="548"/>
    </row>
    <row r="350" spans="1:9" ht="16.5" outlineLevel="1" thickBot="1" x14ac:dyDescent="0.3">
      <c r="A350" s="499">
        <v>2491</v>
      </c>
      <c r="B350" s="518" t="s">
        <v>70</v>
      </c>
      <c r="C350" s="505">
        <v>9</v>
      </c>
      <c r="D350" s="506">
        <v>1</v>
      </c>
      <c r="E350" s="494" t="s">
        <v>796</v>
      </c>
      <c r="F350" s="510" t="s">
        <v>417</v>
      </c>
      <c r="G350" s="548">
        <f>H350+I350</f>
        <v>0</v>
      </c>
      <c r="H350" s="437">
        <f>H352+H353</f>
        <v>0</v>
      </c>
      <c r="I350" s="548">
        <f>I352+I353</f>
        <v>0</v>
      </c>
    </row>
    <row r="351" spans="1:9" ht="26.25" customHeight="1" outlineLevel="1" thickBot="1" x14ac:dyDescent="0.3">
      <c r="A351" s="499"/>
      <c r="B351" s="504"/>
      <c r="C351" s="505"/>
      <c r="D351" s="506"/>
      <c r="E351" s="494" t="s">
        <v>12</v>
      </c>
      <c r="F351" s="507"/>
      <c r="G351" s="548"/>
      <c r="H351" s="437"/>
      <c r="I351" s="548"/>
    </row>
    <row r="352" spans="1:9" ht="15" customHeight="1" outlineLevel="1" thickBot="1" x14ac:dyDescent="0.3">
      <c r="A352" s="499"/>
      <c r="B352" s="504"/>
      <c r="C352" s="505"/>
      <c r="D352" s="506"/>
      <c r="E352" s="494">
        <v>6501</v>
      </c>
      <c r="F352" s="507"/>
      <c r="G352" s="548">
        <f>H352+I352</f>
        <v>0</v>
      </c>
      <c r="H352" s="437"/>
      <c r="I352" s="548">
        <f>Sheet2!I146</f>
        <v>0</v>
      </c>
    </row>
    <row r="353" spans="1:9" ht="16.5" hidden="1" outlineLevel="1" thickBot="1" x14ac:dyDescent="0.3">
      <c r="A353" s="499"/>
      <c r="B353" s="504"/>
      <c r="C353" s="505"/>
      <c r="D353" s="506"/>
      <c r="E353" s="494" t="s">
        <v>13</v>
      </c>
      <c r="F353" s="507"/>
      <c r="G353" s="548">
        <f>H353+I353</f>
        <v>0</v>
      </c>
      <c r="H353" s="437"/>
      <c r="I353" s="548"/>
    </row>
    <row r="354" spans="1:9" s="306" customFormat="1" ht="35.25" customHeight="1" collapsed="1" thickBot="1" x14ac:dyDescent="0.25">
      <c r="A354" s="512">
        <v>2500</v>
      </c>
      <c r="B354" s="516" t="s">
        <v>72</v>
      </c>
      <c r="C354" s="500">
        <v>0</v>
      </c>
      <c r="D354" s="501">
        <v>0</v>
      </c>
      <c r="E354" s="517" t="s">
        <v>866</v>
      </c>
      <c r="F354" s="513" t="s">
        <v>418</v>
      </c>
      <c r="G354" s="548">
        <f>H354+I354</f>
        <v>0</v>
      </c>
      <c r="H354" s="548">
        <f>H356+H362+H368+H374+H380+H386</f>
        <v>0</v>
      </c>
      <c r="I354" s="548">
        <f>I356+I362+I368+I374+I380+I386</f>
        <v>0</v>
      </c>
    </row>
    <row r="355" spans="1:9" ht="11.25" customHeight="1" outlineLevel="1" thickBot="1" x14ac:dyDescent="0.3">
      <c r="A355" s="493"/>
      <c r="B355" s="488"/>
      <c r="C355" s="489"/>
      <c r="D355" s="490"/>
      <c r="E355" s="494" t="s">
        <v>803</v>
      </c>
      <c r="F355" s="495"/>
      <c r="G355" s="437"/>
      <c r="H355" s="437"/>
      <c r="I355" s="437"/>
    </row>
    <row r="356" spans="1:9" ht="16.5" outlineLevel="2" thickBot="1" x14ac:dyDescent="0.3">
      <c r="A356" s="499">
        <v>2510</v>
      </c>
      <c r="B356" s="516" t="s">
        <v>72</v>
      </c>
      <c r="C356" s="500">
        <v>1</v>
      </c>
      <c r="D356" s="501">
        <v>0</v>
      </c>
      <c r="E356" s="502" t="s">
        <v>419</v>
      </c>
      <c r="F356" s="503" t="s">
        <v>420</v>
      </c>
      <c r="G356" s="437">
        <f>H356+I356</f>
        <v>0</v>
      </c>
      <c r="H356" s="437">
        <f>H358</f>
        <v>0</v>
      </c>
      <c r="I356" s="437">
        <f>I358</f>
        <v>0</v>
      </c>
    </row>
    <row r="357" spans="1:9" s="307" customFormat="1" ht="10.5" customHeight="1" outlineLevel="2" thickBot="1" x14ac:dyDescent="0.3">
      <c r="A357" s="499"/>
      <c r="B357" s="488"/>
      <c r="C357" s="500"/>
      <c r="D357" s="501"/>
      <c r="E357" s="494" t="s">
        <v>804</v>
      </c>
      <c r="F357" s="503"/>
      <c r="G357" s="437"/>
      <c r="H357" s="437"/>
      <c r="I357" s="437"/>
    </row>
    <row r="358" spans="1:9" ht="19.5" customHeight="1" outlineLevel="2" thickBot="1" x14ac:dyDescent="0.3">
      <c r="A358" s="499">
        <v>2511</v>
      </c>
      <c r="B358" s="518" t="s">
        <v>72</v>
      </c>
      <c r="C358" s="505">
        <v>1</v>
      </c>
      <c r="D358" s="506">
        <v>1</v>
      </c>
      <c r="E358" s="494" t="s">
        <v>966</v>
      </c>
      <c r="F358" s="510" t="s">
        <v>421</v>
      </c>
      <c r="G358" s="437">
        <f>H358+I358</f>
        <v>0</v>
      </c>
      <c r="H358" s="437">
        <v>0</v>
      </c>
      <c r="I358" s="437">
        <f>I360+I361</f>
        <v>0</v>
      </c>
    </row>
    <row r="359" spans="1:9" ht="28.5" customHeight="1" outlineLevel="2" thickBot="1" x14ac:dyDescent="0.3">
      <c r="A359" s="499"/>
      <c r="B359" s="504"/>
      <c r="C359" s="505"/>
      <c r="D359" s="506"/>
      <c r="E359" s="494" t="s">
        <v>12</v>
      </c>
      <c r="F359" s="507"/>
      <c r="G359" s="437"/>
      <c r="H359" s="437"/>
      <c r="I359" s="437"/>
    </row>
    <row r="360" spans="1:9" ht="17.25" customHeight="1" outlineLevel="2" thickBot="1" x14ac:dyDescent="0.3">
      <c r="A360" s="499"/>
      <c r="B360" s="504"/>
      <c r="C360" s="505"/>
      <c r="D360" s="506"/>
      <c r="E360" s="494" t="s">
        <v>969</v>
      </c>
      <c r="F360" s="507"/>
      <c r="G360" s="437">
        <f>H360+I360</f>
        <v>0</v>
      </c>
      <c r="H360" s="437">
        <v>0</v>
      </c>
      <c r="I360" s="437"/>
    </row>
    <row r="361" spans="1:9" ht="15" customHeight="1" outlineLevel="2" thickBot="1" x14ac:dyDescent="0.3">
      <c r="A361" s="499"/>
      <c r="B361" s="504"/>
      <c r="C361" s="505"/>
      <c r="D361" s="506"/>
      <c r="E361" s="494" t="s">
        <v>13</v>
      </c>
      <c r="F361" s="507"/>
      <c r="G361" s="437">
        <f>H361+I361</f>
        <v>0</v>
      </c>
      <c r="H361" s="437"/>
      <c r="I361" s="437"/>
    </row>
    <row r="362" spans="1:9" ht="15.75" customHeight="1" outlineLevel="2" thickBot="1" x14ac:dyDescent="0.3">
      <c r="A362" s="499">
        <v>2520</v>
      </c>
      <c r="B362" s="516" t="s">
        <v>72</v>
      </c>
      <c r="C362" s="500">
        <v>2</v>
      </c>
      <c r="D362" s="501">
        <v>0</v>
      </c>
      <c r="E362" s="502" t="s">
        <v>422</v>
      </c>
      <c r="F362" s="503" t="s">
        <v>423</v>
      </c>
      <c r="G362" s="437">
        <f>H362+I362</f>
        <v>0</v>
      </c>
      <c r="H362" s="437">
        <f>H364</f>
        <v>0</v>
      </c>
      <c r="I362" s="437">
        <f>I364</f>
        <v>0</v>
      </c>
    </row>
    <row r="363" spans="1:9" s="307" customFormat="1" ht="16.5" customHeight="1" outlineLevel="2" thickBot="1" x14ac:dyDescent="0.3">
      <c r="A363" s="499"/>
      <c r="B363" s="488"/>
      <c r="C363" s="500"/>
      <c r="D363" s="501"/>
      <c r="E363" s="494" t="s">
        <v>804</v>
      </c>
      <c r="F363" s="503"/>
      <c r="G363" s="437"/>
      <c r="H363" s="437"/>
      <c r="I363" s="437"/>
    </row>
    <row r="364" spans="1:9" ht="16.5" customHeight="1" outlineLevel="2" thickBot="1" x14ac:dyDescent="0.3">
      <c r="A364" s="499">
        <v>2521</v>
      </c>
      <c r="B364" s="518" t="s">
        <v>72</v>
      </c>
      <c r="C364" s="505">
        <v>2</v>
      </c>
      <c r="D364" s="506">
        <v>1</v>
      </c>
      <c r="E364" s="494" t="s">
        <v>424</v>
      </c>
      <c r="F364" s="510" t="s">
        <v>425</v>
      </c>
      <c r="G364" s="437">
        <f>H364+I364</f>
        <v>0</v>
      </c>
      <c r="H364" s="437">
        <f>H366+H367</f>
        <v>0</v>
      </c>
      <c r="I364" s="437">
        <f>I366+I367</f>
        <v>0</v>
      </c>
    </row>
    <row r="365" spans="1:9" ht="15" customHeight="1" outlineLevel="2" thickBot="1" x14ac:dyDescent="0.3">
      <c r="A365" s="499"/>
      <c r="B365" s="504"/>
      <c r="C365" s="505"/>
      <c r="D365" s="506"/>
      <c r="E365" s="494" t="s">
        <v>12</v>
      </c>
      <c r="F365" s="507"/>
      <c r="G365" s="437"/>
      <c r="H365" s="437"/>
      <c r="I365" s="437"/>
    </row>
    <row r="366" spans="1:9" ht="15" customHeight="1" outlineLevel="2" thickBot="1" x14ac:dyDescent="0.3">
      <c r="A366" s="499"/>
      <c r="B366" s="504"/>
      <c r="C366" s="505"/>
      <c r="D366" s="506"/>
      <c r="E366" s="494" t="s">
        <v>13</v>
      </c>
      <c r="F366" s="507"/>
      <c r="G366" s="437">
        <f>H366+I366</f>
        <v>0</v>
      </c>
      <c r="H366" s="437"/>
      <c r="I366" s="437"/>
    </row>
    <row r="367" spans="1:9" ht="12.75" customHeight="1" outlineLevel="2" thickBot="1" x14ac:dyDescent="0.3">
      <c r="A367" s="499"/>
      <c r="B367" s="504"/>
      <c r="C367" s="505"/>
      <c r="D367" s="506"/>
      <c r="E367" s="494" t="s">
        <v>13</v>
      </c>
      <c r="F367" s="507"/>
      <c r="G367" s="437">
        <f>H367+I367</f>
        <v>0</v>
      </c>
      <c r="H367" s="437"/>
      <c r="I367" s="437"/>
    </row>
    <row r="368" spans="1:9" ht="11.25" customHeight="1" outlineLevel="2" thickBot="1" x14ac:dyDescent="0.3">
      <c r="A368" s="499">
        <v>2530</v>
      </c>
      <c r="B368" s="516" t="s">
        <v>72</v>
      </c>
      <c r="C368" s="500">
        <v>3</v>
      </c>
      <c r="D368" s="501">
        <v>0</v>
      </c>
      <c r="E368" s="502" t="s">
        <v>426</v>
      </c>
      <c r="F368" s="503" t="s">
        <v>427</v>
      </c>
      <c r="G368" s="437">
        <f>H368+I368</f>
        <v>0</v>
      </c>
      <c r="H368" s="437">
        <f>H370</f>
        <v>0</v>
      </c>
      <c r="I368" s="437">
        <f>I370</f>
        <v>0</v>
      </c>
    </row>
    <row r="369" spans="1:9" s="307" customFormat="1" ht="12" customHeight="1" outlineLevel="2" thickBot="1" x14ac:dyDescent="0.3">
      <c r="A369" s="499"/>
      <c r="B369" s="488"/>
      <c r="C369" s="500"/>
      <c r="D369" s="501"/>
      <c r="E369" s="494" t="s">
        <v>804</v>
      </c>
      <c r="F369" s="503"/>
      <c r="G369" s="437"/>
      <c r="H369" s="437"/>
      <c r="I369" s="437"/>
    </row>
    <row r="370" spans="1:9" ht="11.25" customHeight="1" outlineLevel="2" thickBot="1" x14ac:dyDescent="0.3">
      <c r="A370" s="499">
        <v>3531</v>
      </c>
      <c r="B370" s="518" t="s">
        <v>72</v>
      </c>
      <c r="C370" s="505">
        <v>3</v>
      </c>
      <c r="D370" s="506">
        <v>1</v>
      </c>
      <c r="E370" s="494" t="s">
        <v>426</v>
      </c>
      <c r="F370" s="510" t="s">
        <v>428</v>
      </c>
      <c r="G370" s="437">
        <f>H370+I370</f>
        <v>0</v>
      </c>
      <c r="H370" s="437">
        <f>H372+H373</f>
        <v>0</v>
      </c>
      <c r="I370" s="437">
        <f>I372+I373</f>
        <v>0</v>
      </c>
    </row>
    <row r="371" spans="1:9" ht="12.75" customHeight="1" outlineLevel="2" thickBot="1" x14ac:dyDescent="0.3">
      <c r="A371" s="499"/>
      <c r="B371" s="504"/>
      <c r="C371" s="505"/>
      <c r="D371" s="506"/>
      <c r="E371" s="494" t="s">
        <v>12</v>
      </c>
      <c r="F371" s="507"/>
      <c r="G371" s="437"/>
      <c r="H371" s="437"/>
      <c r="I371" s="437"/>
    </row>
    <row r="372" spans="1:9" ht="12" customHeight="1" outlineLevel="2" thickBot="1" x14ac:dyDescent="0.3">
      <c r="A372" s="499"/>
      <c r="B372" s="504"/>
      <c r="C372" s="505"/>
      <c r="D372" s="506"/>
      <c r="E372" s="494" t="s">
        <v>13</v>
      </c>
      <c r="F372" s="507"/>
      <c r="G372" s="437">
        <f>H372+I372</f>
        <v>0</v>
      </c>
      <c r="H372" s="437">
        <v>0</v>
      </c>
      <c r="I372" s="437"/>
    </row>
    <row r="373" spans="1:9" ht="11.25" customHeight="1" outlineLevel="2" thickBot="1" x14ac:dyDescent="0.3">
      <c r="A373" s="499"/>
      <c r="B373" s="504"/>
      <c r="C373" s="505"/>
      <c r="D373" s="506"/>
      <c r="E373" s="494" t="s">
        <v>13</v>
      </c>
      <c r="F373" s="507"/>
      <c r="G373" s="437">
        <f>H373+I373</f>
        <v>0</v>
      </c>
      <c r="H373" s="437"/>
      <c r="I373" s="437"/>
    </row>
    <row r="374" spans="1:9" ht="9.75" customHeight="1" outlineLevel="2" thickBot="1" x14ac:dyDescent="0.3">
      <c r="A374" s="499">
        <v>2540</v>
      </c>
      <c r="B374" s="516" t="s">
        <v>72</v>
      </c>
      <c r="C374" s="500">
        <v>4</v>
      </c>
      <c r="D374" s="501">
        <v>0</v>
      </c>
      <c r="E374" s="502" t="s">
        <v>429</v>
      </c>
      <c r="F374" s="503" t="s">
        <v>430</v>
      </c>
      <c r="G374" s="437">
        <f>H374+I374</f>
        <v>0</v>
      </c>
      <c r="H374" s="437">
        <f>H376</f>
        <v>0</v>
      </c>
      <c r="I374" s="437">
        <f>I376</f>
        <v>0</v>
      </c>
    </row>
    <row r="375" spans="1:9" s="307" customFormat="1" ht="12.75" customHeight="1" outlineLevel="2" thickBot="1" x14ac:dyDescent="0.3">
      <c r="A375" s="499"/>
      <c r="B375" s="488"/>
      <c r="C375" s="500"/>
      <c r="D375" s="501"/>
      <c r="E375" s="494" t="s">
        <v>804</v>
      </c>
      <c r="F375" s="503"/>
      <c r="G375" s="437"/>
      <c r="H375" s="437"/>
      <c r="I375" s="437"/>
    </row>
    <row r="376" spans="1:9" ht="15" customHeight="1" outlineLevel="2" thickBot="1" x14ac:dyDescent="0.3">
      <c r="A376" s="499">
        <v>2541</v>
      </c>
      <c r="B376" s="518" t="s">
        <v>72</v>
      </c>
      <c r="C376" s="505">
        <v>4</v>
      </c>
      <c r="D376" s="506">
        <v>1</v>
      </c>
      <c r="E376" s="494" t="s">
        <v>429</v>
      </c>
      <c r="F376" s="510" t="s">
        <v>431</v>
      </c>
      <c r="G376" s="437">
        <f>H376+I376</f>
        <v>0</v>
      </c>
      <c r="H376" s="437">
        <f>H378+H379</f>
        <v>0</v>
      </c>
      <c r="I376" s="437">
        <f>I378+I379</f>
        <v>0</v>
      </c>
    </row>
    <row r="377" spans="1:9" ht="15" customHeight="1" outlineLevel="2" thickBot="1" x14ac:dyDescent="0.3">
      <c r="A377" s="499"/>
      <c r="B377" s="504"/>
      <c r="C377" s="505"/>
      <c r="D377" s="506"/>
      <c r="E377" s="494" t="s">
        <v>12</v>
      </c>
      <c r="F377" s="507"/>
      <c r="G377" s="437"/>
      <c r="H377" s="437"/>
      <c r="I377" s="437"/>
    </row>
    <row r="378" spans="1:9" ht="18.75" customHeight="1" outlineLevel="2" thickBot="1" x14ac:dyDescent="0.3">
      <c r="A378" s="499"/>
      <c r="B378" s="504"/>
      <c r="C378" s="505"/>
      <c r="D378" s="506"/>
      <c r="E378" s="494" t="s">
        <v>13</v>
      </c>
      <c r="F378" s="507"/>
      <c r="G378" s="437">
        <f>H378+I378</f>
        <v>0</v>
      </c>
      <c r="H378" s="437"/>
      <c r="I378" s="437"/>
    </row>
    <row r="379" spans="1:9" ht="17.25" customHeight="1" outlineLevel="2" thickBot="1" x14ac:dyDescent="0.3">
      <c r="A379" s="499"/>
      <c r="B379" s="504"/>
      <c r="C379" s="505"/>
      <c r="D379" s="506"/>
      <c r="E379" s="494" t="s">
        <v>13</v>
      </c>
      <c r="F379" s="507"/>
      <c r="G379" s="437">
        <f>H379+I379</f>
        <v>0</v>
      </c>
      <c r="H379" s="437"/>
      <c r="I379" s="437"/>
    </row>
    <row r="380" spans="1:9" ht="16.5" customHeight="1" outlineLevel="2" thickBot="1" x14ac:dyDescent="0.3">
      <c r="A380" s="499">
        <v>2550</v>
      </c>
      <c r="B380" s="516" t="s">
        <v>72</v>
      </c>
      <c r="C380" s="500">
        <v>5</v>
      </c>
      <c r="D380" s="501">
        <v>0</v>
      </c>
      <c r="E380" s="502" t="s">
        <v>432</v>
      </c>
      <c r="F380" s="503" t="s">
        <v>433</v>
      </c>
      <c r="G380" s="437">
        <f>H380+I380</f>
        <v>0</v>
      </c>
      <c r="H380" s="437">
        <f>H382</f>
        <v>0</v>
      </c>
      <c r="I380" s="437">
        <f>I382</f>
        <v>0</v>
      </c>
    </row>
    <row r="381" spans="1:9" s="307" customFormat="1" ht="24" customHeight="1" outlineLevel="2" thickBot="1" x14ac:dyDescent="0.3">
      <c r="A381" s="499"/>
      <c r="B381" s="488"/>
      <c r="C381" s="500"/>
      <c r="D381" s="501"/>
      <c r="E381" s="494" t="s">
        <v>804</v>
      </c>
      <c r="F381" s="503"/>
      <c r="G381" s="437"/>
      <c r="H381" s="437"/>
      <c r="I381" s="437"/>
    </row>
    <row r="382" spans="1:9" ht="18" customHeight="1" outlineLevel="2" thickBot="1" x14ac:dyDescent="0.3">
      <c r="A382" s="499">
        <v>2551</v>
      </c>
      <c r="B382" s="518" t="s">
        <v>72</v>
      </c>
      <c r="C382" s="505">
        <v>5</v>
      </c>
      <c r="D382" s="506">
        <v>1</v>
      </c>
      <c r="E382" s="494" t="s">
        <v>432</v>
      </c>
      <c r="F382" s="510" t="s">
        <v>434</v>
      </c>
      <c r="G382" s="437">
        <f>H382+I382</f>
        <v>0</v>
      </c>
      <c r="H382" s="437">
        <f>H384+H385</f>
        <v>0</v>
      </c>
      <c r="I382" s="437">
        <f>I384+I385</f>
        <v>0</v>
      </c>
    </row>
    <row r="383" spans="1:9" ht="12.75" customHeight="1" outlineLevel="2" thickBot="1" x14ac:dyDescent="0.3">
      <c r="A383" s="499"/>
      <c r="B383" s="504"/>
      <c r="C383" s="505"/>
      <c r="D383" s="506"/>
      <c r="E383" s="494" t="s">
        <v>12</v>
      </c>
      <c r="F383" s="507"/>
      <c r="G383" s="437"/>
      <c r="H383" s="437"/>
      <c r="I383" s="437"/>
    </row>
    <row r="384" spans="1:9" ht="13.5" customHeight="1" outlineLevel="2" thickBot="1" x14ac:dyDescent="0.3">
      <c r="A384" s="499"/>
      <c r="B384" s="504"/>
      <c r="C384" s="505"/>
      <c r="D384" s="506"/>
      <c r="E384" s="494" t="s">
        <v>13</v>
      </c>
      <c r="F384" s="507"/>
      <c r="G384" s="437">
        <f>H384+I384</f>
        <v>0</v>
      </c>
      <c r="H384" s="437"/>
      <c r="I384" s="437"/>
    </row>
    <row r="385" spans="1:9" ht="13.5" customHeight="1" outlineLevel="2" thickBot="1" x14ac:dyDescent="0.3">
      <c r="A385" s="499"/>
      <c r="B385" s="504"/>
      <c r="C385" s="505"/>
      <c r="D385" s="506"/>
      <c r="E385" s="494" t="s">
        <v>13</v>
      </c>
      <c r="F385" s="507"/>
      <c r="G385" s="437">
        <f>H385+I385</f>
        <v>0</v>
      </c>
      <c r="H385" s="437"/>
      <c r="I385" s="437"/>
    </row>
    <row r="386" spans="1:9" ht="15.75" customHeight="1" outlineLevel="2" thickBot="1" x14ac:dyDescent="0.3">
      <c r="A386" s="499">
        <v>2560</v>
      </c>
      <c r="B386" s="516" t="s">
        <v>72</v>
      </c>
      <c r="C386" s="500">
        <v>6</v>
      </c>
      <c r="D386" s="501">
        <v>0</v>
      </c>
      <c r="E386" s="502" t="s">
        <v>435</v>
      </c>
      <c r="F386" s="503" t="s">
        <v>436</v>
      </c>
      <c r="G386" s="437">
        <f>H386+I386</f>
        <v>0</v>
      </c>
      <c r="H386" s="437">
        <f>H388</f>
        <v>0</v>
      </c>
      <c r="I386" s="437">
        <f>I388</f>
        <v>0</v>
      </c>
    </row>
    <row r="387" spans="1:9" s="307" customFormat="1" ht="16.5" customHeight="1" outlineLevel="2" thickBot="1" x14ac:dyDescent="0.3">
      <c r="A387" s="499"/>
      <c r="B387" s="488"/>
      <c r="C387" s="500"/>
      <c r="D387" s="501"/>
      <c r="E387" s="494" t="s">
        <v>804</v>
      </c>
      <c r="F387" s="503"/>
      <c r="G387" s="437"/>
      <c r="H387" s="437"/>
      <c r="I387" s="437"/>
    </row>
    <row r="388" spans="1:9" ht="17.25" customHeight="1" outlineLevel="2" thickBot="1" x14ac:dyDescent="0.3">
      <c r="A388" s="499">
        <v>2561</v>
      </c>
      <c r="B388" s="518" t="s">
        <v>72</v>
      </c>
      <c r="C388" s="505">
        <v>6</v>
      </c>
      <c r="D388" s="506">
        <v>1</v>
      </c>
      <c r="E388" s="494" t="s">
        <v>435</v>
      </c>
      <c r="F388" s="510" t="s">
        <v>437</v>
      </c>
      <c r="G388" s="437">
        <f>H388+I388</f>
        <v>0</v>
      </c>
      <c r="H388" s="437">
        <f>H390+H391</f>
        <v>0</v>
      </c>
      <c r="I388" s="437">
        <f>I390+I391</f>
        <v>0</v>
      </c>
    </row>
    <row r="389" spans="1:9" ht="18.75" customHeight="1" outlineLevel="2" thickBot="1" x14ac:dyDescent="0.3">
      <c r="A389" s="499"/>
      <c r="B389" s="504"/>
      <c r="C389" s="505"/>
      <c r="D389" s="506"/>
      <c r="E389" s="494" t="s">
        <v>12</v>
      </c>
      <c r="F389" s="507"/>
      <c r="G389" s="437"/>
      <c r="H389" s="437"/>
      <c r="I389" s="437"/>
    </row>
    <row r="390" spans="1:9" ht="21" customHeight="1" outlineLevel="2" thickBot="1" x14ac:dyDescent="0.3">
      <c r="A390" s="499"/>
      <c r="B390" s="504"/>
      <c r="C390" s="505"/>
      <c r="D390" s="506"/>
      <c r="E390" s="494" t="s">
        <v>13</v>
      </c>
      <c r="F390" s="507"/>
      <c r="G390" s="437">
        <f>H390+I390</f>
        <v>0</v>
      </c>
      <c r="H390" s="437"/>
      <c r="I390" s="437"/>
    </row>
    <row r="391" spans="1:9" ht="22.5" customHeight="1" outlineLevel="2" thickBot="1" x14ac:dyDescent="0.3">
      <c r="A391" s="499"/>
      <c r="B391" s="504"/>
      <c r="C391" s="505"/>
      <c r="D391" s="506"/>
      <c r="E391" s="494" t="s">
        <v>13</v>
      </c>
      <c r="F391" s="507"/>
      <c r="G391" s="437">
        <f>H391+I391</f>
        <v>0</v>
      </c>
      <c r="H391" s="437"/>
      <c r="I391" s="437"/>
    </row>
    <row r="392" spans="1:9" s="306" customFormat="1" ht="39" customHeight="1" thickBot="1" x14ac:dyDescent="0.25">
      <c r="A392" s="512">
        <v>2600</v>
      </c>
      <c r="B392" s="516" t="s">
        <v>73</v>
      </c>
      <c r="C392" s="500">
        <v>0</v>
      </c>
      <c r="D392" s="501">
        <v>0</v>
      </c>
      <c r="E392" s="517" t="s">
        <v>867</v>
      </c>
      <c r="F392" s="513" t="s">
        <v>438</v>
      </c>
      <c r="G392" s="437">
        <f>H392+I392</f>
        <v>0</v>
      </c>
      <c r="H392" s="437">
        <v>0</v>
      </c>
      <c r="I392" s="437">
        <v>0</v>
      </c>
    </row>
    <row r="393" spans="1:9" ht="11.25" customHeight="1" outlineLevel="1" thickBot="1" x14ac:dyDescent="0.3">
      <c r="A393" s="493"/>
      <c r="B393" s="488"/>
      <c r="C393" s="489"/>
      <c r="D393" s="490"/>
      <c r="E393" s="494" t="s">
        <v>803</v>
      </c>
      <c r="F393" s="495"/>
      <c r="G393" s="437"/>
      <c r="H393" s="437"/>
      <c r="I393" s="437"/>
    </row>
    <row r="394" spans="1:9" ht="16.5" outlineLevel="1" thickBot="1" x14ac:dyDescent="0.3">
      <c r="A394" s="499">
        <v>2610</v>
      </c>
      <c r="B394" s="516" t="s">
        <v>73</v>
      </c>
      <c r="C394" s="500">
        <v>1</v>
      </c>
      <c r="D394" s="501">
        <v>0</v>
      </c>
      <c r="E394" s="502" t="s">
        <v>439</v>
      </c>
      <c r="F394" s="503" t="s">
        <v>440</v>
      </c>
      <c r="G394" s="548">
        <f>H394+I394</f>
        <v>0</v>
      </c>
      <c r="H394" s="548">
        <f>H396</f>
        <v>0</v>
      </c>
      <c r="I394" s="548">
        <f>I396</f>
        <v>0</v>
      </c>
    </row>
    <row r="395" spans="1:9" s="307" customFormat="1" ht="10.5" customHeight="1" outlineLevel="1" thickBot="1" x14ac:dyDescent="0.3">
      <c r="A395" s="499"/>
      <c r="B395" s="488"/>
      <c r="C395" s="500"/>
      <c r="D395" s="501"/>
      <c r="E395" s="494" t="s">
        <v>804</v>
      </c>
      <c r="F395" s="503"/>
      <c r="G395" s="548"/>
      <c r="H395" s="548"/>
      <c r="I395" s="548"/>
    </row>
    <row r="396" spans="1:9" ht="16.5" outlineLevel="1" thickBot="1" x14ac:dyDescent="0.3">
      <c r="A396" s="499">
        <v>2611</v>
      </c>
      <c r="B396" s="518" t="s">
        <v>73</v>
      </c>
      <c r="C396" s="505">
        <v>1</v>
      </c>
      <c r="D396" s="506">
        <v>1</v>
      </c>
      <c r="E396" s="494" t="s">
        <v>441</v>
      </c>
      <c r="F396" s="510" t="s">
        <v>442</v>
      </c>
      <c r="G396" s="548">
        <f>H396+I396</f>
        <v>0</v>
      </c>
      <c r="H396" s="548">
        <f>H398+H399</f>
        <v>0</v>
      </c>
      <c r="I396" s="548">
        <f>I398+I399</f>
        <v>0</v>
      </c>
    </row>
    <row r="397" spans="1:9" ht="36.75" outlineLevel="1" thickBot="1" x14ac:dyDescent="0.3">
      <c r="A397" s="499"/>
      <c r="B397" s="504"/>
      <c r="C397" s="505"/>
      <c r="D397" s="506"/>
      <c r="E397" s="494" t="s">
        <v>12</v>
      </c>
      <c r="F397" s="507"/>
      <c r="G397" s="548"/>
      <c r="H397" s="548"/>
      <c r="I397" s="548"/>
    </row>
    <row r="398" spans="1:9" ht="16.5" outlineLevel="1" thickBot="1" x14ac:dyDescent="0.3">
      <c r="A398" s="499"/>
      <c r="B398" s="504"/>
      <c r="C398" s="505"/>
      <c r="D398" s="506"/>
      <c r="E398" s="494" t="s">
        <v>13</v>
      </c>
      <c r="F398" s="507"/>
      <c r="G398" s="548">
        <f>H398+I398</f>
        <v>0</v>
      </c>
      <c r="H398" s="548"/>
      <c r="I398" s="548"/>
    </row>
    <row r="399" spans="1:9" ht="16.5" outlineLevel="1" thickBot="1" x14ac:dyDescent="0.3">
      <c r="A399" s="499"/>
      <c r="B399" s="504"/>
      <c r="C399" s="505"/>
      <c r="D399" s="506"/>
      <c r="E399" s="494" t="s">
        <v>13</v>
      </c>
      <c r="F399" s="507"/>
      <c r="G399" s="548">
        <f>H399+I399</f>
        <v>0</v>
      </c>
      <c r="H399" s="548"/>
      <c r="I399" s="548"/>
    </row>
    <row r="400" spans="1:9" ht="16.5" outlineLevel="1" thickBot="1" x14ac:dyDescent="0.3">
      <c r="A400" s="499">
        <v>2620</v>
      </c>
      <c r="B400" s="516" t="s">
        <v>73</v>
      </c>
      <c r="C400" s="500">
        <v>2</v>
      </c>
      <c r="D400" s="501">
        <v>0</v>
      </c>
      <c r="E400" s="502" t="s">
        <v>443</v>
      </c>
      <c r="F400" s="503" t="s">
        <v>444</v>
      </c>
      <c r="G400" s="437">
        <f>H400+I400</f>
        <v>0</v>
      </c>
      <c r="H400" s="437">
        <f>H402</f>
        <v>0</v>
      </c>
      <c r="I400" s="437">
        <f>I402</f>
        <v>0</v>
      </c>
    </row>
    <row r="401" spans="1:9" s="307" customFormat="1" ht="10.5" customHeight="1" outlineLevel="1" thickBot="1" x14ac:dyDescent="0.3">
      <c r="A401" s="499"/>
      <c r="B401" s="488"/>
      <c r="C401" s="500"/>
      <c r="D401" s="501"/>
      <c r="E401" s="494" t="s">
        <v>804</v>
      </c>
      <c r="F401" s="503"/>
      <c r="G401" s="437"/>
      <c r="H401" s="437"/>
      <c r="I401" s="437"/>
    </row>
    <row r="402" spans="1:9" ht="16.5" outlineLevel="1" thickBot="1" x14ac:dyDescent="0.3">
      <c r="A402" s="499">
        <v>2621</v>
      </c>
      <c r="B402" s="518" t="s">
        <v>73</v>
      </c>
      <c r="C402" s="505">
        <v>2</v>
      </c>
      <c r="D402" s="506">
        <v>1</v>
      </c>
      <c r="E402" s="494" t="s">
        <v>551</v>
      </c>
      <c r="F402" s="510" t="s">
        <v>445</v>
      </c>
      <c r="G402" s="437">
        <f>H402+I402</f>
        <v>0</v>
      </c>
      <c r="H402" s="437">
        <f>SUM(H404:H413)</f>
        <v>0</v>
      </c>
      <c r="I402" s="437">
        <f>SUM(I404:I413)</f>
        <v>0</v>
      </c>
    </row>
    <row r="403" spans="1:9" ht="36.75" outlineLevel="1" thickBot="1" x14ac:dyDescent="0.3">
      <c r="A403" s="499"/>
      <c r="B403" s="504"/>
      <c r="C403" s="505"/>
      <c r="D403" s="506"/>
      <c r="E403" s="494" t="s">
        <v>12</v>
      </c>
      <c r="F403" s="507"/>
      <c r="G403" s="437"/>
      <c r="H403" s="437"/>
      <c r="I403" s="437"/>
    </row>
    <row r="404" spans="1:9" ht="16.5" outlineLevel="1" thickBot="1" x14ac:dyDescent="0.3">
      <c r="A404" s="499"/>
      <c r="B404" s="504"/>
      <c r="C404" s="505"/>
      <c r="D404" s="506"/>
      <c r="E404" s="494"/>
      <c r="F404" s="507"/>
      <c r="G404" s="437">
        <f t="shared" ref="G404:G414" si="4">H404+I404</f>
        <v>0</v>
      </c>
      <c r="H404" s="437"/>
      <c r="I404" s="437"/>
    </row>
    <row r="405" spans="1:9" ht="16.5" outlineLevel="1" thickBot="1" x14ac:dyDescent="0.3">
      <c r="A405" s="499"/>
      <c r="B405" s="504"/>
      <c r="C405" s="505"/>
      <c r="D405" s="506"/>
      <c r="E405" s="494"/>
      <c r="F405" s="507"/>
      <c r="G405" s="437">
        <f t="shared" si="4"/>
        <v>0</v>
      </c>
      <c r="H405" s="437"/>
      <c r="I405" s="437"/>
    </row>
    <row r="406" spans="1:9" ht="16.5" outlineLevel="1" thickBot="1" x14ac:dyDescent="0.3">
      <c r="A406" s="499"/>
      <c r="B406" s="504"/>
      <c r="C406" s="505"/>
      <c r="D406" s="506"/>
      <c r="E406" s="494"/>
      <c r="F406" s="507"/>
      <c r="G406" s="437">
        <f t="shared" si="4"/>
        <v>0</v>
      </c>
      <c r="H406" s="437"/>
      <c r="I406" s="437"/>
    </row>
    <row r="407" spans="1:9" ht="16.5" outlineLevel="1" thickBot="1" x14ac:dyDescent="0.3">
      <c r="A407" s="499"/>
      <c r="B407" s="504"/>
      <c r="C407" s="505"/>
      <c r="D407" s="506"/>
      <c r="E407" s="494"/>
      <c r="F407" s="507"/>
      <c r="G407" s="437">
        <f t="shared" si="4"/>
        <v>0</v>
      </c>
      <c r="H407" s="437"/>
      <c r="I407" s="437"/>
    </row>
    <row r="408" spans="1:9" ht="16.5" outlineLevel="1" thickBot="1" x14ac:dyDescent="0.3">
      <c r="A408" s="499"/>
      <c r="B408" s="504"/>
      <c r="C408" s="505"/>
      <c r="D408" s="506"/>
      <c r="E408" s="494"/>
      <c r="F408" s="507"/>
      <c r="G408" s="437">
        <f t="shared" si="4"/>
        <v>0</v>
      </c>
      <c r="H408" s="437"/>
      <c r="I408" s="437"/>
    </row>
    <row r="409" spans="1:9" ht="16.5" outlineLevel="1" thickBot="1" x14ac:dyDescent="0.3">
      <c r="A409" s="499"/>
      <c r="B409" s="504"/>
      <c r="C409" s="505"/>
      <c r="D409" s="506"/>
      <c r="E409" s="494"/>
      <c r="F409" s="507"/>
      <c r="G409" s="437">
        <f t="shared" si="4"/>
        <v>0</v>
      </c>
      <c r="H409" s="437"/>
      <c r="I409" s="437"/>
    </row>
    <row r="410" spans="1:9" ht="16.5" outlineLevel="1" thickBot="1" x14ac:dyDescent="0.3">
      <c r="A410" s="499"/>
      <c r="B410" s="504"/>
      <c r="C410" s="505"/>
      <c r="D410" s="506"/>
      <c r="E410" s="494"/>
      <c r="F410" s="507"/>
      <c r="G410" s="437">
        <f t="shared" si="4"/>
        <v>0</v>
      </c>
      <c r="H410" s="437"/>
      <c r="I410" s="437"/>
    </row>
    <row r="411" spans="1:9" ht="16.5" outlineLevel="1" thickBot="1" x14ac:dyDescent="0.3">
      <c r="A411" s="499"/>
      <c r="B411" s="504"/>
      <c r="C411" s="505"/>
      <c r="D411" s="506"/>
      <c r="E411" s="494"/>
      <c r="F411" s="507"/>
      <c r="G411" s="437">
        <f t="shared" si="4"/>
        <v>0</v>
      </c>
      <c r="H411" s="437"/>
      <c r="I411" s="437"/>
    </row>
    <row r="412" spans="1:9" ht="16.5" outlineLevel="1" thickBot="1" x14ac:dyDescent="0.3">
      <c r="A412" s="499"/>
      <c r="B412" s="504"/>
      <c r="C412" s="505"/>
      <c r="D412" s="506"/>
      <c r="E412" s="494"/>
      <c r="F412" s="507"/>
      <c r="G412" s="437">
        <f t="shared" si="4"/>
        <v>0</v>
      </c>
      <c r="H412" s="437"/>
      <c r="I412" s="437"/>
    </row>
    <row r="413" spans="1:9" ht="16.5" outlineLevel="1" thickBot="1" x14ac:dyDescent="0.3">
      <c r="A413" s="499"/>
      <c r="B413" s="504"/>
      <c r="C413" s="505"/>
      <c r="D413" s="506"/>
      <c r="E413" s="494"/>
      <c r="F413" s="507"/>
      <c r="G413" s="437">
        <f t="shared" si="4"/>
        <v>0</v>
      </c>
      <c r="H413" s="437"/>
      <c r="I413" s="437"/>
    </row>
    <row r="414" spans="1:9" ht="16.5" outlineLevel="1" thickBot="1" x14ac:dyDescent="0.3">
      <c r="A414" s="499">
        <v>2630</v>
      </c>
      <c r="B414" s="516" t="s">
        <v>73</v>
      </c>
      <c r="C414" s="500">
        <v>3</v>
      </c>
      <c r="D414" s="501">
        <v>0</v>
      </c>
      <c r="E414" s="502" t="s">
        <v>446</v>
      </c>
      <c r="F414" s="503" t="s">
        <v>447</v>
      </c>
      <c r="G414" s="437">
        <f t="shared" si="4"/>
        <v>0</v>
      </c>
      <c r="H414" s="437">
        <v>0</v>
      </c>
      <c r="I414" s="437">
        <v>0</v>
      </c>
    </row>
    <row r="415" spans="1:9" s="307" customFormat="1" ht="10.5" customHeight="1" outlineLevel="1" thickBot="1" x14ac:dyDescent="0.3">
      <c r="A415" s="499"/>
      <c r="B415" s="488"/>
      <c r="C415" s="500"/>
      <c r="D415" s="501"/>
      <c r="E415" s="494" t="s">
        <v>804</v>
      </c>
      <c r="F415" s="503"/>
      <c r="G415" s="437"/>
      <c r="H415" s="437"/>
      <c r="I415" s="437"/>
    </row>
    <row r="416" spans="1:9" ht="16.5" outlineLevel="1" thickBot="1" x14ac:dyDescent="0.3">
      <c r="A416" s="499">
        <v>2631</v>
      </c>
      <c r="B416" s="518" t="s">
        <v>73</v>
      </c>
      <c r="C416" s="505">
        <v>3</v>
      </c>
      <c r="D416" s="506">
        <v>1</v>
      </c>
      <c r="E416" s="494" t="s">
        <v>448</v>
      </c>
      <c r="F416" s="521" t="s">
        <v>449</v>
      </c>
      <c r="G416" s="437">
        <f>H416+I416</f>
        <v>0</v>
      </c>
      <c r="H416" s="437">
        <v>0</v>
      </c>
      <c r="I416" s="437">
        <v>0</v>
      </c>
    </row>
    <row r="417" spans="1:12" ht="36.75" outlineLevel="1" thickBot="1" x14ac:dyDescent="0.3">
      <c r="A417" s="499"/>
      <c r="B417" s="504"/>
      <c r="C417" s="505"/>
      <c r="D417" s="506"/>
      <c r="E417" s="494" t="s">
        <v>12</v>
      </c>
      <c r="F417" s="507"/>
      <c r="G417" s="437"/>
      <c r="H417" s="437"/>
      <c r="I417" s="437"/>
    </row>
    <row r="418" spans="1:12" ht="16.5" outlineLevel="1" thickBot="1" x14ac:dyDescent="0.3">
      <c r="A418" s="499"/>
      <c r="B418" s="504"/>
      <c r="C418" s="505"/>
      <c r="D418" s="506"/>
      <c r="E418" s="494">
        <v>4213</v>
      </c>
      <c r="F418" s="507"/>
      <c r="G418" s="437">
        <f>H418+I418</f>
        <v>0</v>
      </c>
      <c r="H418" s="437">
        <v>0</v>
      </c>
      <c r="I418" s="437">
        <v>0</v>
      </c>
    </row>
    <row r="419" spans="1:12" ht="16.5" outlineLevel="1" thickBot="1" x14ac:dyDescent="0.3">
      <c r="A419" s="499"/>
      <c r="B419" s="504"/>
      <c r="C419" s="505"/>
      <c r="D419" s="506"/>
      <c r="E419" s="494">
        <v>5112</v>
      </c>
      <c r="F419" s="507"/>
      <c r="G419" s="437">
        <f>H419+I419</f>
        <v>0</v>
      </c>
      <c r="H419" s="437"/>
      <c r="I419" s="437">
        <v>0</v>
      </c>
    </row>
    <row r="420" spans="1:12" ht="16.5" outlineLevel="1" thickBot="1" x14ac:dyDescent="0.3">
      <c r="A420" s="499">
        <v>2640</v>
      </c>
      <c r="B420" s="516" t="s">
        <v>73</v>
      </c>
      <c r="C420" s="500">
        <v>4</v>
      </c>
      <c r="D420" s="501">
        <v>0</v>
      </c>
      <c r="E420" s="502" t="s">
        <v>450</v>
      </c>
      <c r="F420" s="503" t="s">
        <v>451</v>
      </c>
      <c r="G420" s="437">
        <f>H420+I420</f>
        <v>0</v>
      </c>
      <c r="H420" s="437">
        <f>H422</f>
        <v>0</v>
      </c>
      <c r="I420" s="437">
        <f>I422</f>
        <v>0</v>
      </c>
    </row>
    <row r="421" spans="1:12" s="307" customFormat="1" ht="10.5" customHeight="1" outlineLevel="1" thickBot="1" x14ac:dyDescent="0.3">
      <c r="A421" s="499"/>
      <c r="B421" s="488"/>
      <c r="C421" s="500"/>
      <c r="D421" s="501"/>
      <c r="E421" s="494" t="s">
        <v>804</v>
      </c>
      <c r="F421" s="503"/>
      <c r="G421" s="437"/>
      <c r="H421" s="437"/>
      <c r="I421" s="437"/>
    </row>
    <row r="422" spans="1:12" ht="16.5" outlineLevel="1" thickBot="1" x14ac:dyDescent="0.3">
      <c r="A422" s="499">
        <v>2641</v>
      </c>
      <c r="B422" s="518" t="s">
        <v>73</v>
      </c>
      <c r="C422" s="505">
        <v>4</v>
      </c>
      <c r="D422" s="506">
        <v>1</v>
      </c>
      <c r="E422" s="494" t="s">
        <v>452</v>
      </c>
      <c r="F422" s="510" t="s">
        <v>453</v>
      </c>
      <c r="G422" s="437">
        <f>H422+I422</f>
        <v>0</v>
      </c>
      <c r="H422" s="437">
        <f>H424+H425</f>
        <v>0</v>
      </c>
      <c r="I422" s="437">
        <f>I424+I425</f>
        <v>0</v>
      </c>
    </row>
    <row r="423" spans="1:12" ht="36.75" outlineLevel="1" thickBot="1" x14ac:dyDescent="0.3">
      <c r="A423" s="499"/>
      <c r="B423" s="504"/>
      <c r="C423" s="505"/>
      <c r="D423" s="506"/>
      <c r="E423" s="494" t="s">
        <v>12</v>
      </c>
      <c r="F423" s="507"/>
      <c r="G423" s="437"/>
      <c r="H423" s="437"/>
      <c r="I423" s="437"/>
    </row>
    <row r="424" spans="1:12" ht="16.5" outlineLevel="1" thickBot="1" x14ac:dyDescent="0.3">
      <c r="A424" s="499"/>
      <c r="B424" s="504"/>
      <c r="C424" s="505"/>
      <c r="D424" s="506"/>
      <c r="E424" s="494" t="s">
        <v>13</v>
      </c>
      <c r="F424" s="507"/>
      <c r="G424" s="437">
        <f>H424+I424</f>
        <v>0</v>
      </c>
      <c r="H424" s="437"/>
      <c r="I424" s="437"/>
    </row>
    <row r="425" spans="1:12" ht="16.5" outlineLevel="1" thickBot="1" x14ac:dyDescent="0.3">
      <c r="A425" s="499"/>
      <c r="B425" s="504"/>
      <c r="C425" s="505"/>
      <c r="D425" s="506"/>
      <c r="E425" s="494" t="s">
        <v>13</v>
      </c>
      <c r="F425" s="507"/>
      <c r="G425" s="437">
        <f>H425+I425</f>
        <v>0</v>
      </c>
      <c r="H425" s="437"/>
      <c r="I425" s="437"/>
    </row>
    <row r="426" spans="1:12" ht="36.75" outlineLevel="1" thickBot="1" x14ac:dyDescent="0.3">
      <c r="A426" s="499">
        <v>2650</v>
      </c>
      <c r="B426" s="516" t="s">
        <v>73</v>
      </c>
      <c r="C426" s="500">
        <v>5</v>
      </c>
      <c r="D426" s="501">
        <v>0</v>
      </c>
      <c r="E426" s="502" t="s">
        <v>460</v>
      </c>
      <c r="F426" s="503" t="s">
        <v>461</v>
      </c>
      <c r="G426" s="437">
        <f>H426+I426</f>
        <v>0</v>
      </c>
      <c r="H426" s="437">
        <f>H428</f>
        <v>0</v>
      </c>
      <c r="I426" s="437">
        <f>I428</f>
        <v>0</v>
      </c>
    </row>
    <row r="427" spans="1:12" s="307" customFormat="1" ht="10.5" customHeight="1" outlineLevel="1" thickBot="1" x14ac:dyDescent="0.3">
      <c r="A427" s="499"/>
      <c r="B427" s="488"/>
      <c r="C427" s="500"/>
      <c r="D427" s="501"/>
      <c r="E427" s="494" t="s">
        <v>804</v>
      </c>
      <c r="F427" s="503"/>
      <c r="G427" s="437"/>
      <c r="H427" s="437"/>
      <c r="I427" s="437"/>
    </row>
    <row r="428" spans="1:12" ht="36.75" outlineLevel="1" thickBot="1" x14ac:dyDescent="0.3">
      <c r="A428" s="499">
        <v>2651</v>
      </c>
      <c r="B428" s="518" t="s">
        <v>73</v>
      </c>
      <c r="C428" s="505">
        <v>5</v>
      </c>
      <c r="D428" s="506">
        <v>1</v>
      </c>
      <c r="E428" s="494" t="s">
        <v>460</v>
      </c>
      <c r="F428" s="510" t="s">
        <v>462</v>
      </c>
      <c r="G428" s="437">
        <f>H428+I428</f>
        <v>0</v>
      </c>
      <c r="H428" s="437">
        <f>H430+H431</f>
        <v>0</v>
      </c>
      <c r="I428" s="437">
        <f>I430+I431</f>
        <v>0</v>
      </c>
    </row>
    <row r="429" spans="1:12" ht="36.75" outlineLevel="1" thickBot="1" x14ac:dyDescent="0.3">
      <c r="A429" s="499"/>
      <c r="B429" s="504"/>
      <c r="C429" s="505"/>
      <c r="D429" s="506"/>
      <c r="E429" s="494" t="s">
        <v>12</v>
      </c>
      <c r="F429" s="507"/>
      <c r="G429" s="437"/>
      <c r="H429" s="437"/>
      <c r="I429" s="437"/>
    </row>
    <row r="430" spans="1:12" ht="16.5" outlineLevel="1" thickBot="1" x14ac:dyDescent="0.3">
      <c r="A430" s="499"/>
      <c r="B430" s="504"/>
      <c r="C430" s="505"/>
      <c r="D430" s="506"/>
      <c r="E430" s="494" t="s">
        <v>13</v>
      </c>
      <c r="F430" s="507"/>
      <c r="G430" s="437">
        <f>H430+I430</f>
        <v>0</v>
      </c>
      <c r="H430" s="437"/>
      <c r="I430" s="437"/>
    </row>
    <row r="431" spans="1:12" ht="16.5" outlineLevel="1" thickBot="1" x14ac:dyDescent="0.3">
      <c r="A431" s="499"/>
      <c r="B431" s="504"/>
      <c r="C431" s="505"/>
      <c r="D431" s="506"/>
      <c r="E431" s="494" t="s">
        <v>13</v>
      </c>
      <c r="F431" s="507"/>
      <c r="G431" s="437">
        <f>H431+I431</f>
        <v>0</v>
      </c>
      <c r="H431" s="437"/>
      <c r="I431" s="437"/>
    </row>
    <row r="432" spans="1:12" ht="16.5" outlineLevel="1" thickBot="1" x14ac:dyDescent="0.3">
      <c r="A432" s="499"/>
      <c r="B432" s="504" t="s">
        <v>73</v>
      </c>
      <c r="C432" s="505">
        <v>4</v>
      </c>
      <c r="D432" s="506">
        <v>1</v>
      </c>
      <c r="E432" s="494" t="s">
        <v>951</v>
      </c>
      <c r="F432" s="507"/>
      <c r="G432" s="437"/>
      <c r="H432" s="437"/>
      <c r="I432" s="437"/>
      <c r="L432" s="332"/>
    </row>
    <row r="433" spans="1:9" ht="16.5" outlineLevel="1" thickBot="1" x14ac:dyDescent="0.3">
      <c r="A433" s="499"/>
      <c r="B433" s="504"/>
      <c r="C433" s="505"/>
      <c r="D433" s="506"/>
      <c r="E433" s="494">
        <v>5113</v>
      </c>
      <c r="F433" s="507"/>
      <c r="G433" s="548">
        <f>H433+I433</f>
        <v>0</v>
      </c>
      <c r="H433" s="437"/>
      <c r="I433" s="437"/>
    </row>
    <row r="434" spans="1:9" ht="29.25" thickBot="1" x14ac:dyDescent="0.3">
      <c r="A434" s="499">
        <v>2660</v>
      </c>
      <c r="B434" s="516" t="s">
        <v>73</v>
      </c>
      <c r="C434" s="500">
        <v>6</v>
      </c>
      <c r="D434" s="501">
        <v>0</v>
      </c>
      <c r="E434" s="502" t="s">
        <v>464</v>
      </c>
      <c r="F434" s="514" t="s">
        <v>465</v>
      </c>
      <c r="G434" s="548">
        <f>H434+I434</f>
        <v>0</v>
      </c>
      <c r="H434" s="550">
        <f>H436</f>
        <v>0</v>
      </c>
      <c r="I434" s="548">
        <f>I436</f>
        <v>0</v>
      </c>
    </row>
    <row r="435" spans="1:9" s="307" customFormat="1" ht="10.5" customHeight="1" thickBot="1" x14ac:dyDescent="0.3">
      <c r="A435" s="499"/>
      <c r="B435" s="488"/>
      <c r="C435" s="500"/>
      <c r="D435" s="501"/>
      <c r="E435" s="494" t="s">
        <v>804</v>
      </c>
      <c r="F435" s="503"/>
      <c r="G435" s="548"/>
      <c r="H435" s="548"/>
      <c r="I435" s="548"/>
    </row>
    <row r="436" spans="1:9" ht="29.25" thickBot="1" x14ac:dyDescent="0.3">
      <c r="A436" s="499">
        <v>2661</v>
      </c>
      <c r="B436" s="518" t="s">
        <v>73</v>
      </c>
      <c r="C436" s="505">
        <v>6</v>
      </c>
      <c r="D436" s="506">
        <v>1</v>
      </c>
      <c r="E436" s="494" t="s">
        <v>464</v>
      </c>
      <c r="F436" s="510" t="s">
        <v>466</v>
      </c>
      <c r="G436" s="548">
        <f>H436+I436</f>
        <v>0</v>
      </c>
      <c r="H436" s="550">
        <f>SUM(H438:H450)</f>
        <v>0</v>
      </c>
      <c r="I436" s="548">
        <f>SUM(I438:I449)</f>
        <v>0</v>
      </c>
    </row>
    <row r="437" spans="1:9" ht="25.5" customHeight="1" thickBot="1" x14ac:dyDescent="0.3">
      <c r="A437" s="499"/>
      <c r="B437" s="504"/>
      <c r="C437" s="505"/>
      <c r="D437" s="506"/>
      <c r="E437" s="494" t="s">
        <v>12</v>
      </c>
      <c r="F437" s="507"/>
      <c r="G437" s="548"/>
      <c r="H437" s="548"/>
      <c r="I437" s="548"/>
    </row>
    <row r="438" spans="1:9" ht="16.5" thickBot="1" x14ac:dyDescent="0.3">
      <c r="A438" s="499"/>
      <c r="B438" s="504"/>
      <c r="C438" s="505"/>
      <c r="D438" s="506"/>
      <c r="E438" s="494">
        <v>4111</v>
      </c>
      <c r="F438" s="507"/>
      <c r="G438" s="550">
        <f t="shared" ref="G438:G451" si="5">H438+I438</f>
        <v>0</v>
      </c>
      <c r="H438" s="554"/>
      <c r="I438" s="548"/>
    </row>
    <row r="439" spans="1:9" ht="16.5" thickBot="1" x14ac:dyDescent="0.3">
      <c r="A439" s="499"/>
      <c r="B439" s="504"/>
      <c r="C439" s="505"/>
      <c r="D439" s="506"/>
      <c r="E439" s="494">
        <v>4131</v>
      </c>
      <c r="F439" s="507"/>
      <c r="G439" s="550">
        <f t="shared" si="5"/>
        <v>0</v>
      </c>
      <c r="H439" s="550"/>
      <c r="I439" s="548"/>
    </row>
    <row r="440" spans="1:9" ht="16.5" thickBot="1" x14ac:dyDescent="0.3">
      <c r="A440" s="499"/>
      <c r="B440" s="504"/>
      <c r="C440" s="505"/>
      <c r="D440" s="506"/>
      <c r="E440" s="494">
        <v>4241</v>
      </c>
      <c r="F440" s="507"/>
      <c r="G440" s="550">
        <f t="shared" si="5"/>
        <v>0</v>
      </c>
      <c r="H440" s="550"/>
      <c r="I440" s="548"/>
    </row>
    <row r="441" spans="1:9" ht="16.5" thickBot="1" x14ac:dyDescent="0.3">
      <c r="A441" s="499"/>
      <c r="B441" s="504"/>
      <c r="C441" s="505"/>
      <c r="D441" s="506"/>
      <c r="E441" s="494">
        <v>4261</v>
      </c>
      <c r="F441" s="507"/>
      <c r="G441" s="550">
        <f t="shared" si="5"/>
        <v>0</v>
      </c>
      <c r="H441" s="550"/>
      <c r="I441" s="548"/>
    </row>
    <row r="442" spans="1:9" ht="16.5" thickBot="1" x14ac:dyDescent="0.3">
      <c r="A442" s="499"/>
      <c r="B442" s="504"/>
      <c r="C442" s="505"/>
      <c r="D442" s="506"/>
      <c r="E442" s="494">
        <v>4251</v>
      </c>
      <c r="F442" s="507"/>
      <c r="G442" s="550">
        <f t="shared" si="5"/>
        <v>0</v>
      </c>
      <c r="H442" s="550"/>
      <c r="I442" s="548"/>
    </row>
    <row r="443" spans="1:9" ht="16.5" thickBot="1" x14ac:dyDescent="0.3">
      <c r="A443" s="499"/>
      <c r="B443" s="504"/>
      <c r="C443" s="505"/>
      <c r="D443" s="506"/>
      <c r="E443" s="494">
        <v>4267</v>
      </c>
      <c r="F443" s="507"/>
      <c r="G443" s="550">
        <f t="shared" si="5"/>
        <v>0</v>
      </c>
      <c r="H443" s="550"/>
      <c r="I443" s="548"/>
    </row>
    <row r="444" spans="1:9" ht="16.5" thickBot="1" x14ac:dyDescent="0.3">
      <c r="A444" s="499"/>
      <c r="B444" s="504"/>
      <c r="C444" s="505"/>
      <c r="D444" s="506"/>
      <c r="E444" s="494">
        <v>4269</v>
      </c>
      <c r="F444" s="507"/>
      <c r="G444" s="550">
        <f t="shared" si="5"/>
        <v>0</v>
      </c>
      <c r="H444" s="550"/>
      <c r="I444" s="548"/>
    </row>
    <row r="445" spans="1:9" ht="16.5" thickBot="1" x14ac:dyDescent="0.3">
      <c r="A445" s="499"/>
      <c r="B445" s="504"/>
      <c r="C445" s="505"/>
      <c r="D445" s="506"/>
      <c r="E445" s="494">
        <v>4264</v>
      </c>
      <c r="F445" s="507"/>
      <c r="G445" s="550">
        <f t="shared" si="5"/>
        <v>0</v>
      </c>
      <c r="H445" s="550"/>
      <c r="I445" s="548"/>
    </row>
    <row r="446" spans="1:9" ht="16.5" thickBot="1" x14ac:dyDescent="0.3">
      <c r="A446" s="499"/>
      <c r="B446" s="504"/>
      <c r="C446" s="505"/>
      <c r="D446" s="506"/>
      <c r="E446" s="494">
        <v>4252</v>
      </c>
      <c r="F446" s="507"/>
      <c r="G446" s="550">
        <f t="shared" si="5"/>
        <v>0</v>
      </c>
      <c r="H446" s="550"/>
      <c r="I446" s="548"/>
    </row>
    <row r="447" spans="1:9" ht="16.5" thickBot="1" x14ac:dyDescent="0.3">
      <c r="A447" s="499"/>
      <c r="B447" s="504"/>
      <c r="C447" s="505"/>
      <c r="D447" s="506"/>
      <c r="E447" s="494">
        <v>4823</v>
      </c>
      <c r="F447" s="507"/>
      <c r="G447" s="550">
        <f t="shared" si="5"/>
        <v>0</v>
      </c>
      <c r="H447" s="550"/>
      <c r="I447" s="548"/>
    </row>
    <row r="448" spans="1:9" ht="16.5" thickBot="1" x14ac:dyDescent="0.3">
      <c r="A448" s="499"/>
      <c r="B448" s="504"/>
      <c r="C448" s="505"/>
      <c r="D448" s="506"/>
      <c r="E448" s="494">
        <v>4212</v>
      </c>
      <c r="F448" s="507"/>
      <c r="G448" s="550">
        <f t="shared" si="5"/>
        <v>0</v>
      </c>
      <c r="H448" s="550"/>
      <c r="I448" s="548"/>
    </row>
    <row r="449" spans="1:11" ht="16.5" thickBot="1" x14ac:dyDescent="0.3">
      <c r="A449" s="499"/>
      <c r="B449" s="504"/>
      <c r="C449" s="505"/>
      <c r="D449" s="506"/>
      <c r="E449" s="494">
        <v>4231</v>
      </c>
      <c r="F449" s="507"/>
      <c r="G449" s="550">
        <f t="shared" si="5"/>
        <v>0</v>
      </c>
      <c r="H449" s="550"/>
      <c r="I449" s="548"/>
    </row>
    <row r="450" spans="1:11" ht="16.5" thickBot="1" x14ac:dyDescent="0.3">
      <c r="A450" s="499"/>
      <c r="B450" s="504"/>
      <c r="C450" s="505"/>
      <c r="D450" s="506"/>
      <c r="E450" s="494">
        <v>4511</v>
      </c>
      <c r="F450" s="507"/>
      <c r="G450" s="550">
        <f t="shared" si="5"/>
        <v>0</v>
      </c>
      <c r="H450" s="554"/>
      <c r="I450" s="548"/>
      <c r="J450" s="318"/>
      <c r="K450" s="319"/>
    </row>
    <row r="451" spans="1:11" s="306" customFormat="1" ht="30.75" customHeight="1" thickBot="1" x14ac:dyDescent="0.25">
      <c r="A451" s="512">
        <v>2700</v>
      </c>
      <c r="B451" s="516" t="s">
        <v>74</v>
      </c>
      <c r="C451" s="500">
        <v>0</v>
      </c>
      <c r="D451" s="501">
        <v>0</v>
      </c>
      <c r="E451" s="517" t="s">
        <v>868</v>
      </c>
      <c r="F451" s="513" t="s">
        <v>467</v>
      </c>
      <c r="G451" s="548">
        <f t="shared" si="5"/>
        <v>0</v>
      </c>
      <c r="H451" s="548">
        <f>H453+H467+H485+H503+H509+H515</f>
        <v>0</v>
      </c>
      <c r="I451" s="548">
        <f>I453+I467+I485+I503+I509+I515</f>
        <v>0</v>
      </c>
    </row>
    <row r="452" spans="1:11" ht="11.25" hidden="1" customHeight="1" outlineLevel="1" thickBot="1" x14ac:dyDescent="0.3">
      <c r="A452" s="493"/>
      <c r="B452" s="488"/>
      <c r="C452" s="489"/>
      <c r="D452" s="490"/>
      <c r="E452" s="494" t="s">
        <v>803</v>
      </c>
      <c r="F452" s="495"/>
      <c r="G452" s="437"/>
      <c r="H452" s="437"/>
      <c r="I452" s="437"/>
    </row>
    <row r="453" spans="1:11" ht="29.25" hidden="1" outlineLevel="2" thickBot="1" x14ac:dyDescent="0.3">
      <c r="A453" s="499">
        <v>2710</v>
      </c>
      <c r="B453" s="516" t="s">
        <v>74</v>
      </c>
      <c r="C453" s="500">
        <v>1</v>
      </c>
      <c r="D453" s="501">
        <v>0</v>
      </c>
      <c r="E453" s="502" t="s">
        <v>468</v>
      </c>
      <c r="F453" s="503" t="s">
        <v>469</v>
      </c>
      <c r="G453" s="437">
        <f>H453+I453</f>
        <v>0</v>
      </c>
      <c r="H453" s="437">
        <f>H455+H459+H463</f>
        <v>0</v>
      </c>
      <c r="I453" s="437">
        <f>I455+I459+I463</f>
        <v>0</v>
      </c>
    </row>
    <row r="454" spans="1:11" s="307" customFormat="1" ht="10.5" hidden="1" customHeight="1" outlineLevel="2" thickBot="1" x14ac:dyDescent="0.3">
      <c r="A454" s="499"/>
      <c r="B454" s="488"/>
      <c r="C454" s="500"/>
      <c r="D454" s="501"/>
      <c r="E454" s="494" t="s">
        <v>804</v>
      </c>
      <c r="F454" s="503"/>
      <c r="G454" s="437"/>
      <c r="H454" s="437"/>
      <c r="I454" s="437"/>
    </row>
    <row r="455" spans="1:11" ht="16.5" hidden="1" outlineLevel="2" thickBot="1" x14ac:dyDescent="0.3">
      <c r="A455" s="499">
        <v>2711</v>
      </c>
      <c r="B455" s="518" t="s">
        <v>74</v>
      </c>
      <c r="C455" s="505">
        <v>1</v>
      </c>
      <c r="D455" s="506">
        <v>1</v>
      </c>
      <c r="E455" s="494" t="s">
        <v>470</v>
      </c>
      <c r="F455" s="510" t="s">
        <v>471</v>
      </c>
      <c r="G455" s="437">
        <f>H455+I455</f>
        <v>0</v>
      </c>
      <c r="H455" s="437">
        <f>H457+H458</f>
        <v>0</v>
      </c>
      <c r="I455" s="437">
        <f>I457+I458</f>
        <v>0</v>
      </c>
    </row>
    <row r="456" spans="1:11" ht="36.75" hidden="1" outlineLevel="2" thickBot="1" x14ac:dyDescent="0.3">
      <c r="A456" s="499"/>
      <c r="B456" s="504"/>
      <c r="C456" s="505"/>
      <c r="D456" s="506"/>
      <c r="E456" s="494" t="s">
        <v>12</v>
      </c>
      <c r="F456" s="507"/>
      <c r="G456" s="437"/>
      <c r="H456" s="437"/>
      <c r="I456" s="437"/>
    </row>
    <row r="457" spans="1:11" ht="16.5" hidden="1" outlineLevel="2" thickBot="1" x14ac:dyDescent="0.3">
      <c r="A457" s="499"/>
      <c r="B457" s="504"/>
      <c r="C457" s="505"/>
      <c r="D457" s="506"/>
      <c r="E457" s="494" t="s">
        <v>13</v>
      </c>
      <c r="F457" s="507"/>
      <c r="G457" s="437">
        <f>H457+I457</f>
        <v>0</v>
      </c>
      <c r="H457" s="437"/>
      <c r="I457" s="437"/>
    </row>
    <row r="458" spans="1:11" ht="16.5" hidden="1" outlineLevel="2" thickBot="1" x14ac:dyDescent="0.3">
      <c r="A458" s="499"/>
      <c r="B458" s="504"/>
      <c r="C458" s="505"/>
      <c r="D458" s="506"/>
      <c r="E458" s="494" t="s">
        <v>13</v>
      </c>
      <c r="F458" s="507"/>
      <c r="G458" s="437">
        <f>H458+I458</f>
        <v>0</v>
      </c>
      <c r="H458" s="437"/>
      <c r="I458" s="437"/>
    </row>
    <row r="459" spans="1:11" ht="16.5" hidden="1" outlineLevel="2" thickBot="1" x14ac:dyDescent="0.3">
      <c r="A459" s="499">
        <v>2712</v>
      </c>
      <c r="B459" s="518" t="s">
        <v>74</v>
      </c>
      <c r="C459" s="505">
        <v>1</v>
      </c>
      <c r="D459" s="506">
        <v>2</v>
      </c>
      <c r="E459" s="494" t="s">
        <v>472</v>
      </c>
      <c r="F459" s="510" t="s">
        <v>473</v>
      </c>
      <c r="G459" s="437">
        <f>H459+I459</f>
        <v>0</v>
      </c>
      <c r="H459" s="437">
        <f>H461+H462</f>
        <v>0</v>
      </c>
      <c r="I459" s="437">
        <f>I461+I462</f>
        <v>0</v>
      </c>
    </row>
    <row r="460" spans="1:11" ht="36.75" hidden="1" outlineLevel="2" thickBot="1" x14ac:dyDescent="0.3">
      <c r="A460" s="499"/>
      <c r="B460" s="504"/>
      <c r="C460" s="505"/>
      <c r="D460" s="506"/>
      <c r="E460" s="494" t="s">
        <v>12</v>
      </c>
      <c r="F460" s="507"/>
      <c r="G460" s="437"/>
      <c r="H460" s="437"/>
      <c r="I460" s="437"/>
    </row>
    <row r="461" spans="1:11" ht="16.5" hidden="1" outlineLevel="2" thickBot="1" x14ac:dyDescent="0.3">
      <c r="A461" s="499"/>
      <c r="B461" s="504"/>
      <c r="C461" s="505"/>
      <c r="D461" s="506"/>
      <c r="E461" s="494" t="s">
        <v>13</v>
      </c>
      <c r="F461" s="507"/>
      <c r="G461" s="437">
        <f>H461+I461</f>
        <v>0</v>
      </c>
      <c r="H461" s="437"/>
      <c r="I461" s="437"/>
    </row>
    <row r="462" spans="1:11" ht="16.5" hidden="1" outlineLevel="2" thickBot="1" x14ac:dyDescent="0.3">
      <c r="A462" s="499"/>
      <c r="B462" s="504"/>
      <c r="C462" s="505"/>
      <c r="D462" s="506"/>
      <c r="E462" s="494" t="s">
        <v>13</v>
      </c>
      <c r="F462" s="507"/>
      <c r="G462" s="437">
        <f>H462+I462</f>
        <v>0</v>
      </c>
      <c r="H462" s="437"/>
      <c r="I462" s="437"/>
    </row>
    <row r="463" spans="1:11" ht="16.5" hidden="1" outlineLevel="2" thickBot="1" x14ac:dyDescent="0.3">
      <c r="A463" s="499">
        <v>2713</v>
      </c>
      <c r="B463" s="518" t="s">
        <v>74</v>
      </c>
      <c r="C463" s="505">
        <v>1</v>
      </c>
      <c r="D463" s="506">
        <v>3</v>
      </c>
      <c r="E463" s="494" t="s">
        <v>732</v>
      </c>
      <c r="F463" s="510" t="s">
        <v>474</v>
      </c>
      <c r="G463" s="437">
        <f>H463+I463</f>
        <v>0</v>
      </c>
      <c r="H463" s="437">
        <f>H465+H466</f>
        <v>0</v>
      </c>
      <c r="I463" s="437">
        <f>I465+I466</f>
        <v>0</v>
      </c>
    </row>
    <row r="464" spans="1:11" ht="36.75" hidden="1" outlineLevel="2" thickBot="1" x14ac:dyDescent="0.3">
      <c r="A464" s="499"/>
      <c r="B464" s="504"/>
      <c r="C464" s="505"/>
      <c r="D464" s="506"/>
      <c r="E464" s="494" t="s">
        <v>12</v>
      </c>
      <c r="F464" s="507"/>
      <c r="G464" s="437"/>
      <c r="H464" s="437"/>
      <c r="I464" s="437"/>
    </row>
    <row r="465" spans="1:9" ht="16.5" hidden="1" outlineLevel="2" thickBot="1" x14ac:dyDescent="0.3">
      <c r="A465" s="499"/>
      <c r="B465" s="504"/>
      <c r="C465" s="505"/>
      <c r="D465" s="506"/>
      <c r="E465" s="494" t="s">
        <v>13</v>
      </c>
      <c r="F465" s="507"/>
      <c r="G465" s="437">
        <f>H465+I465</f>
        <v>0</v>
      </c>
      <c r="H465" s="437"/>
      <c r="I465" s="437"/>
    </row>
    <row r="466" spans="1:9" ht="16.5" hidden="1" outlineLevel="2" thickBot="1" x14ac:dyDescent="0.3">
      <c r="A466" s="499"/>
      <c r="B466" s="504"/>
      <c r="C466" s="505"/>
      <c r="D466" s="506"/>
      <c r="E466" s="494" t="s">
        <v>13</v>
      </c>
      <c r="F466" s="507"/>
      <c r="G466" s="437">
        <f>H466+I466</f>
        <v>0</v>
      </c>
      <c r="H466" s="437"/>
      <c r="I466" s="437"/>
    </row>
    <row r="467" spans="1:9" ht="16.5" hidden="1" outlineLevel="2" thickBot="1" x14ac:dyDescent="0.3">
      <c r="A467" s="499">
        <v>2720</v>
      </c>
      <c r="B467" s="516" t="s">
        <v>74</v>
      </c>
      <c r="C467" s="500">
        <v>2</v>
      </c>
      <c r="D467" s="501">
        <v>0</v>
      </c>
      <c r="E467" s="502" t="s">
        <v>75</v>
      </c>
      <c r="F467" s="503" t="s">
        <v>475</v>
      </c>
      <c r="G467" s="437">
        <f>H467+I467</f>
        <v>0</v>
      </c>
      <c r="H467" s="437">
        <f>H469+H473+H477+H481</f>
        <v>0</v>
      </c>
      <c r="I467" s="437">
        <f>I469+I473+I477+I481</f>
        <v>0</v>
      </c>
    </row>
    <row r="468" spans="1:9" s="307" customFormat="1" ht="10.5" hidden="1" customHeight="1" outlineLevel="2" thickBot="1" x14ac:dyDescent="0.3">
      <c r="A468" s="499"/>
      <c r="B468" s="488"/>
      <c r="C468" s="500"/>
      <c r="D468" s="501"/>
      <c r="E468" s="494" t="s">
        <v>804</v>
      </c>
      <c r="F468" s="503"/>
      <c r="G468" s="437"/>
      <c r="H468" s="437"/>
      <c r="I468" s="437"/>
    </row>
    <row r="469" spans="1:9" ht="16.5" hidden="1" outlineLevel="2" thickBot="1" x14ac:dyDescent="0.3">
      <c r="A469" s="499">
        <v>2721</v>
      </c>
      <c r="B469" s="518" t="s">
        <v>74</v>
      </c>
      <c r="C469" s="505">
        <v>2</v>
      </c>
      <c r="D469" s="506">
        <v>1</v>
      </c>
      <c r="E469" s="494" t="s">
        <v>476</v>
      </c>
      <c r="F469" s="510" t="s">
        <v>477</v>
      </c>
      <c r="G469" s="437">
        <f>H469+I469</f>
        <v>0</v>
      </c>
      <c r="H469" s="437">
        <f>H471+H472</f>
        <v>0</v>
      </c>
      <c r="I469" s="437">
        <f>I471+I472</f>
        <v>0</v>
      </c>
    </row>
    <row r="470" spans="1:9" ht="36.75" hidden="1" outlineLevel="2" thickBot="1" x14ac:dyDescent="0.3">
      <c r="A470" s="499"/>
      <c r="B470" s="504"/>
      <c r="C470" s="505"/>
      <c r="D470" s="506"/>
      <c r="E470" s="494" t="s">
        <v>12</v>
      </c>
      <c r="F470" s="507"/>
      <c r="G470" s="437"/>
      <c r="H470" s="437"/>
      <c r="I470" s="437"/>
    </row>
    <row r="471" spans="1:9" ht="16.5" hidden="1" outlineLevel="2" thickBot="1" x14ac:dyDescent="0.3">
      <c r="A471" s="499"/>
      <c r="B471" s="504"/>
      <c r="C471" s="505"/>
      <c r="D471" s="506"/>
      <c r="E471" s="494" t="s">
        <v>13</v>
      </c>
      <c r="F471" s="507"/>
      <c r="G471" s="437">
        <f>H471+I471</f>
        <v>0</v>
      </c>
      <c r="H471" s="437"/>
      <c r="I471" s="437"/>
    </row>
    <row r="472" spans="1:9" ht="16.5" hidden="1" outlineLevel="2" thickBot="1" x14ac:dyDescent="0.3">
      <c r="A472" s="499"/>
      <c r="B472" s="504"/>
      <c r="C472" s="505"/>
      <c r="D472" s="506"/>
      <c r="E472" s="494" t="s">
        <v>13</v>
      </c>
      <c r="F472" s="507"/>
      <c r="G472" s="437">
        <f>H472+I472</f>
        <v>0</v>
      </c>
      <c r="H472" s="437"/>
      <c r="I472" s="437"/>
    </row>
    <row r="473" spans="1:9" ht="20.25" hidden="1" customHeight="1" outlineLevel="2" thickBot="1" x14ac:dyDescent="0.3">
      <c r="A473" s="499">
        <v>2722</v>
      </c>
      <c r="B473" s="518" t="s">
        <v>74</v>
      </c>
      <c r="C473" s="505">
        <v>2</v>
      </c>
      <c r="D473" s="506">
        <v>2</v>
      </c>
      <c r="E473" s="494" t="s">
        <v>478</v>
      </c>
      <c r="F473" s="510" t="s">
        <v>479</v>
      </c>
      <c r="G473" s="437">
        <f>H473+I473</f>
        <v>0</v>
      </c>
      <c r="H473" s="437">
        <f>H475+H476</f>
        <v>0</v>
      </c>
      <c r="I473" s="437">
        <f>I475+I476</f>
        <v>0</v>
      </c>
    </row>
    <row r="474" spans="1:9" ht="36.75" hidden="1" outlineLevel="2" thickBot="1" x14ac:dyDescent="0.3">
      <c r="A474" s="499"/>
      <c r="B474" s="504"/>
      <c r="C474" s="505"/>
      <c r="D474" s="506"/>
      <c r="E474" s="494" t="s">
        <v>12</v>
      </c>
      <c r="F474" s="507"/>
      <c r="G474" s="437"/>
      <c r="H474" s="437"/>
      <c r="I474" s="437"/>
    </row>
    <row r="475" spans="1:9" ht="16.5" hidden="1" outlineLevel="2" thickBot="1" x14ac:dyDescent="0.3">
      <c r="A475" s="499"/>
      <c r="B475" s="504"/>
      <c r="C475" s="505"/>
      <c r="D475" s="506"/>
      <c r="E475" s="494" t="s">
        <v>13</v>
      </c>
      <c r="F475" s="507"/>
      <c r="G475" s="437">
        <f>H475+I475</f>
        <v>0</v>
      </c>
      <c r="H475" s="437"/>
      <c r="I475" s="437"/>
    </row>
    <row r="476" spans="1:9" ht="16.5" hidden="1" outlineLevel="2" thickBot="1" x14ac:dyDescent="0.3">
      <c r="A476" s="499"/>
      <c r="B476" s="504"/>
      <c r="C476" s="505"/>
      <c r="D476" s="506"/>
      <c r="E476" s="494" t="s">
        <v>13</v>
      </c>
      <c r="F476" s="507"/>
      <c r="G476" s="437">
        <f>H476+I476</f>
        <v>0</v>
      </c>
      <c r="H476" s="437"/>
      <c r="I476" s="437"/>
    </row>
    <row r="477" spans="1:9" ht="16.5" hidden="1" outlineLevel="2" thickBot="1" x14ac:dyDescent="0.3">
      <c r="A477" s="499">
        <v>2723</v>
      </c>
      <c r="B477" s="518" t="s">
        <v>74</v>
      </c>
      <c r="C477" s="505">
        <v>2</v>
      </c>
      <c r="D477" s="506">
        <v>3</v>
      </c>
      <c r="E477" s="494" t="s">
        <v>733</v>
      </c>
      <c r="F477" s="510" t="s">
        <v>480</v>
      </c>
      <c r="G477" s="437">
        <f>H477+I477</f>
        <v>0</v>
      </c>
      <c r="H477" s="437">
        <f>H479+H480</f>
        <v>0</v>
      </c>
      <c r="I477" s="437">
        <f>I479+I480</f>
        <v>0</v>
      </c>
    </row>
    <row r="478" spans="1:9" ht="36.75" hidden="1" outlineLevel="2" thickBot="1" x14ac:dyDescent="0.3">
      <c r="A478" s="499"/>
      <c r="B478" s="504"/>
      <c r="C478" s="505"/>
      <c r="D478" s="506"/>
      <c r="E478" s="494" t="s">
        <v>12</v>
      </c>
      <c r="F478" s="507"/>
      <c r="G478" s="437"/>
      <c r="H478" s="437"/>
      <c r="I478" s="437"/>
    </row>
    <row r="479" spans="1:9" ht="16.5" hidden="1" outlineLevel="2" thickBot="1" x14ac:dyDescent="0.3">
      <c r="A479" s="499"/>
      <c r="B479" s="504"/>
      <c r="C479" s="505"/>
      <c r="D479" s="506"/>
      <c r="E479" s="494" t="s">
        <v>13</v>
      </c>
      <c r="F479" s="507"/>
      <c r="G479" s="437">
        <f>H479+I479</f>
        <v>0</v>
      </c>
      <c r="H479" s="437"/>
      <c r="I479" s="437"/>
    </row>
    <row r="480" spans="1:9" ht="16.5" hidden="1" outlineLevel="2" thickBot="1" x14ac:dyDescent="0.3">
      <c r="A480" s="499"/>
      <c r="B480" s="504"/>
      <c r="C480" s="505"/>
      <c r="D480" s="506"/>
      <c r="E480" s="494" t="s">
        <v>13</v>
      </c>
      <c r="F480" s="507"/>
      <c r="G480" s="437">
        <f>H480+I480</f>
        <v>0</v>
      </c>
      <c r="H480" s="437"/>
      <c r="I480" s="437"/>
    </row>
    <row r="481" spans="1:9" ht="16.5" hidden="1" outlineLevel="2" thickBot="1" x14ac:dyDescent="0.3">
      <c r="A481" s="499">
        <v>2724</v>
      </c>
      <c r="B481" s="518" t="s">
        <v>74</v>
      </c>
      <c r="C481" s="505">
        <v>2</v>
      </c>
      <c r="D481" s="506">
        <v>4</v>
      </c>
      <c r="E481" s="494" t="s">
        <v>481</v>
      </c>
      <c r="F481" s="510" t="s">
        <v>482</v>
      </c>
      <c r="G481" s="437">
        <f>H481+I481</f>
        <v>0</v>
      </c>
      <c r="H481" s="437">
        <f>H483+H484</f>
        <v>0</v>
      </c>
      <c r="I481" s="437">
        <f>I483+I484</f>
        <v>0</v>
      </c>
    </row>
    <row r="482" spans="1:9" ht="36.75" hidden="1" outlineLevel="2" thickBot="1" x14ac:dyDescent="0.3">
      <c r="A482" s="499"/>
      <c r="B482" s="504"/>
      <c r="C482" s="505"/>
      <c r="D482" s="506"/>
      <c r="E482" s="494" t="s">
        <v>12</v>
      </c>
      <c r="F482" s="507"/>
      <c r="G482" s="437"/>
      <c r="H482" s="437"/>
      <c r="I482" s="437"/>
    </row>
    <row r="483" spans="1:9" ht="16.5" hidden="1" outlineLevel="2" thickBot="1" x14ac:dyDescent="0.3">
      <c r="A483" s="499"/>
      <c r="B483" s="504"/>
      <c r="C483" s="505"/>
      <c r="D483" s="506"/>
      <c r="E483" s="494" t="s">
        <v>13</v>
      </c>
      <c r="F483" s="507"/>
      <c r="G483" s="437">
        <f>H483+I483</f>
        <v>0</v>
      </c>
      <c r="H483" s="437"/>
      <c r="I483" s="437"/>
    </row>
    <row r="484" spans="1:9" ht="16.5" hidden="1" outlineLevel="2" thickBot="1" x14ac:dyDescent="0.3">
      <c r="A484" s="499"/>
      <c r="B484" s="504"/>
      <c r="C484" s="505"/>
      <c r="D484" s="506"/>
      <c r="E484" s="494" t="s">
        <v>13</v>
      </c>
      <c r="F484" s="507"/>
      <c r="G484" s="437">
        <f>H484+I484</f>
        <v>0</v>
      </c>
      <c r="H484" s="437"/>
      <c r="I484" s="437"/>
    </row>
    <row r="485" spans="1:9" ht="16.5" hidden="1" outlineLevel="2" thickBot="1" x14ac:dyDescent="0.3">
      <c r="A485" s="499">
        <v>2730</v>
      </c>
      <c r="B485" s="516" t="s">
        <v>74</v>
      </c>
      <c r="C485" s="500">
        <v>3</v>
      </c>
      <c r="D485" s="501">
        <v>0</v>
      </c>
      <c r="E485" s="502" t="s">
        <v>483</v>
      </c>
      <c r="F485" s="503" t="s">
        <v>486</v>
      </c>
      <c r="G485" s="437">
        <f>H485+I485</f>
        <v>0</v>
      </c>
      <c r="H485" s="437">
        <f>H487+H491+H495+H499</f>
        <v>0</v>
      </c>
      <c r="I485" s="437">
        <f>I487+I491+I495+I499</f>
        <v>0</v>
      </c>
    </row>
    <row r="486" spans="1:9" s="307" customFormat="1" ht="10.5" hidden="1" customHeight="1" outlineLevel="2" thickBot="1" x14ac:dyDescent="0.3">
      <c r="A486" s="499"/>
      <c r="B486" s="488"/>
      <c r="C486" s="500"/>
      <c r="D486" s="501"/>
      <c r="E486" s="494" t="s">
        <v>804</v>
      </c>
      <c r="F486" s="503"/>
      <c r="G486" s="437"/>
      <c r="H486" s="437"/>
      <c r="I486" s="437"/>
    </row>
    <row r="487" spans="1:9" ht="15" hidden="1" customHeight="1" outlineLevel="2" thickBot="1" x14ac:dyDescent="0.3">
      <c r="A487" s="499">
        <v>2731</v>
      </c>
      <c r="B487" s="518" t="s">
        <v>74</v>
      </c>
      <c r="C487" s="505">
        <v>3</v>
      </c>
      <c r="D487" s="506">
        <v>1</v>
      </c>
      <c r="E487" s="494" t="s">
        <v>487</v>
      </c>
      <c r="F487" s="507" t="s">
        <v>488</v>
      </c>
      <c r="G487" s="437">
        <f>H487+I487</f>
        <v>0</v>
      </c>
      <c r="H487" s="437">
        <f>H489+H490</f>
        <v>0</v>
      </c>
      <c r="I487" s="437">
        <f>I489+I490</f>
        <v>0</v>
      </c>
    </row>
    <row r="488" spans="1:9" ht="36.75" hidden="1" outlineLevel="2" thickBot="1" x14ac:dyDescent="0.3">
      <c r="A488" s="499"/>
      <c r="B488" s="504"/>
      <c r="C488" s="505"/>
      <c r="D488" s="506"/>
      <c r="E488" s="494" t="s">
        <v>12</v>
      </c>
      <c r="F488" s="507"/>
      <c r="G488" s="437"/>
      <c r="H488" s="437"/>
      <c r="I488" s="437"/>
    </row>
    <row r="489" spans="1:9" ht="16.5" hidden="1" outlineLevel="2" thickBot="1" x14ac:dyDescent="0.3">
      <c r="A489" s="499"/>
      <c r="B489" s="504"/>
      <c r="C489" s="505"/>
      <c r="D489" s="506"/>
      <c r="E489" s="494" t="s">
        <v>13</v>
      </c>
      <c r="F489" s="507"/>
      <c r="G489" s="437">
        <f>H489+I489</f>
        <v>0</v>
      </c>
      <c r="H489" s="437"/>
      <c r="I489" s="437"/>
    </row>
    <row r="490" spans="1:9" ht="16.5" hidden="1" outlineLevel="2" thickBot="1" x14ac:dyDescent="0.3">
      <c r="A490" s="499"/>
      <c r="B490" s="504"/>
      <c r="C490" s="505"/>
      <c r="D490" s="506"/>
      <c r="E490" s="494" t="s">
        <v>13</v>
      </c>
      <c r="F490" s="507"/>
      <c r="G490" s="437">
        <f>H490+I490</f>
        <v>0</v>
      </c>
      <c r="H490" s="437"/>
      <c r="I490" s="437"/>
    </row>
    <row r="491" spans="1:9" ht="18" hidden="1" customHeight="1" outlineLevel="2" thickBot="1" x14ac:dyDescent="0.3">
      <c r="A491" s="499">
        <v>2732</v>
      </c>
      <c r="B491" s="518" t="s">
        <v>74</v>
      </c>
      <c r="C491" s="505">
        <v>3</v>
      </c>
      <c r="D491" s="506">
        <v>2</v>
      </c>
      <c r="E491" s="494" t="s">
        <v>489</v>
      </c>
      <c r="F491" s="507" t="s">
        <v>490</v>
      </c>
      <c r="G491" s="437">
        <f>H491+I491</f>
        <v>0</v>
      </c>
      <c r="H491" s="437">
        <f>H493+H494</f>
        <v>0</v>
      </c>
      <c r="I491" s="437">
        <f>I493+I494</f>
        <v>0</v>
      </c>
    </row>
    <row r="492" spans="1:9" ht="36.75" hidden="1" outlineLevel="2" thickBot="1" x14ac:dyDescent="0.3">
      <c r="A492" s="499"/>
      <c r="B492" s="504"/>
      <c r="C492" s="505"/>
      <c r="D492" s="506"/>
      <c r="E492" s="494" t="s">
        <v>12</v>
      </c>
      <c r="F492" s="507"/>
      <c r="G492" s="437"/>
      <c r="H492" s="437"/>
      <c r="I492" s="437"/>
    </row>
    <row r="493" spans="1:9" ht="16.5" hidden="1" outlineLevel="2" thickBot="1" x14ac:dyDescent="0.3">
      <c r="A493" s="499"/>
      <c r="B493" s="504"/>
      <c r="C493" s="505"/>
      <c r="D493" s="506"/>
      <c r="E493" s="494" t="s">
        <v>13</v>
      </c>
      <c r="F493" s="507"/>
      <c r="G493" s="437">
        <f>H493+I493</f>
        <v>0</v>
      </c>
      <c r="H493" s="437"/>
      <c r="I493" s="437"/>
    </row>
    <row r="494" spans="1:9" ht="16.5" hidden="1" outlineLevel="2" thickBot="1" x14ac:dyDescent="0.3">
      <c r="A494" s="499"/>
      <c r="B494" s="504"/>
      <c r="C494" s="505"/>
      <c r="D494" s="506"/>
      <c r="E494" s="494" t="s">
        <v>13</v>
      </c>
      <c r="F494" s="507"/>
      <c r="G494" s="437">
        <f>H494+I494</f>
        <v>0</v>
      </c>
      <c r="H494" s="437"/>
      <c r="I494" s="437"/>
    </row>
    <row r="495" spans="1:9" ht="16.5" hidden="1" customHeight="1" outlineLevel="2" thickBot="1" x14ac:dyDescent="0.3">
      <c r="A495" s="499">
        <v>2733</v>
      </c>
      <c r="B495" s="518" t="s">
        <v>74</v>
      </c>
      <c r="C495" s="505">
        <v>3</v>
      </c>
      <c r="D495" s="506">
        <v>3</v>
      </c>
      <c r="E495" s="494" t="s">
        <v>491</v>
      </c>
      <c r="F495" s="507" t="s">
        <v>492</v>
      </c>
      <c r="G495" s="437">
        <f>H495+I495</f>
        <v>0</v>
      </c>
      <c r="H495" s="437">
        <f>H497+H498</f>
        <v>0</v>
      </c>
      <c r="I495" s="437">
        <f>I497+I498</f>
        <v>0</v>
      </c>
    </row>
    <row r="496" spans="1:9" ht="36.75" hidden="1" outlineLevel="2" thickBot="1" x14ac:dyDescent="0.3">
      <c r="A496" s="499"/>
      <c r="B496" s="504"/>
      <c r="C496" s="505"/>
      <c r="D496" s="506"/>
      <c r="E496" s="494" t="s">
        <v>12</v>
      </c>
      <c r="F496" s="507"/>
      <c r="G496" s="437"/>
      <c r="H496" s="437"/>
      <c r="I496" s="437"/>
    </row>
    <row r="497" spans="1:9" ht="16.5" hidden="1" outlineLevel="2" thickBot="1" x14ac:dyDescent="0.3">
      <c r="A497" s="499"/>
      <c r="B497" s="504"/>
      <c r="C497" s="505"/>
      <c r="D497" s="506"/>
      <c r="E497" s="494" t="s">
        <v>13</v>
      </c>
      <c r="F497" s="507"/>
      <c r="G497" s="437">
        <f>H497+I497</f>
        <v>0</v>
      </c>
      <c r="H497" s="437"/>
      <c r="I497" s="437"/>
    </row>
    <row r="498" spans="1:9" ht="16.5" hidden="1" outlineLevel="2" thickBot="1" x14ac:dyDescent="0.3">
      <c r="A498" s="499"/>
      <c r="B498" s="504"/>
      <c r="C498" s="505"/>
      <c r="D498" s="506"/>
      <c r="E498" s="494" t="s">
        <v>13</v>
      </c>
      <c r="F498" s="507"/>
      <c r="G498" s="437">
        <f>H498+I498</f>
        <v>0</v>
      </c>
      <c r="H498" s="437"/>
      <c r="I498" s="437"/>
    </row>
    <row r="499" spans="1:9" ht="24.75" hidden="1" outlineLevel="2" thickBot="1" x14ac:dyDescent="0.3">
      <c r="A499" s="499">
        <v>2734</v>
      </c>
      <c r="B499" s="518" t="s">
        <v>74</v>
      </c>
      <c r="C499" s="505">
        <v>3</v>
      </c>
      <c r="D499" s="506">
        <v>4</v>
      </c>
      <c r="E499" s="494" t="s">
        <v>493</v>
      </c>
      <c r="F499" s="507" t="s">
        <v>494</v>
      </c>
      <c r="G499" s="437">
        <f>H499+I499</f>
        <v>0</v>
      </c>
      <c r="H499" s="437">
        <f>H501+H502</f>
        <v>0</v>
      </c>
      <c r="I499" s="437">
        <f>I501+I502</f>
        <v>0</v>
      </c>
    </row>
    <row r="500" spans="1:9" ht="36.75" hidden="1" outlineLevel="2" thickBot="1" x14ac:dyDescent="0.3">
      <c r="A500" s="499"/>
      <c r="B500" s="504"/>
      <c r="C500" s="505"/>
      <c r="D500" s="506"/>
      <c r="E500" s="494" t="s">
        <v>12</v>
      </c>
      <c r="F500" s="507"/>
      <c r="G500" s="437"/>
      <c r="H500" s="437"/>
      <c r="I500" s="437"/>
    </row>
    <row r="501" spans="1:9" ht="16.5" hidden="1" outlineLevel="2" thickBot="1" x14ac:dyDescent="0.3">
      <c r="A501" s="499"/>
      <c r="B501" s="504"/>
      <c r="C501" s="505"/>
      <c r="D501" s="506"/>
      <c r="E501" s="494" t="s">
        <v>13</v>
      </c>
      <c r="F501" s="507"/>
      <c r="G501" s="437">
        <f>H501+I501</f>
        <v>0</v>
      </c>
      <c r="H501" s="437"/>
      <c r="I501" s="437"/>
    </row>
    <row r="502" spans="1:9" ht="16.5" hidden="1" outlineLevel="2" thickBot="1" x14ac:dyDescent="0.3">
      <c r="A502" s="499"/>
      <c r="B502" s="504"/>
      <c r="C502" s="505"/>
      <c r="D502" s="506"/>
      <c r="E502" s="494" t="s">
        <v>13</v>
      </c>
      <c r="F502" s="507"/>
      <c r="G502" s="437">
        <f>H502+I502</f>
        <v>0</v>
      </c>
      <c r="H502" s="437"/>
      <c r="I502" s="437"/>
    </row>
    <row r="503" spans="1:9" ht="16.5" hidden="1" outlineLevel="2" thickBot="1" x14ac:dyDescent="0.3">
      <c r="A503" s="499">
        <v>2740</v>
      </c>
      <c r="B503" s="516" t="s">
        <v>74</v>
      </c>
      <c r="C503" s="500">
        <v>4</v>
      </c>
      <c r="D503" s="501">
        <v>0</v>
      </c>
      <c r="E503" s="502" t="s">
        <v>495</v>
      </c>
      <c r="F503" s="503" t="s">
        <v>496</v>
      </c>
      <c r="G503" s="437">
        <f>H503+I503</f>
        <v>0</v>
      </c>
      <c r="H503" s="437">
        <f>H505</f>
        <v>0</v>
      </c>
      <c r="I503" s="437">
        <f>I505</f>
        <v>0</v>
      </c>
    </row>
    <row r="504" spans="1:9" s="307" customFormat="1" ht="10.5" hidden="1" customHeight="1" outlineLevel="2" thickBot="1" x14ac:dyDescent="0.3">
      <c r="A504" s="499"/>
      <c r="B504" s="488"/>
      <c r="C504" s="500"/>
      <c r="D504" s="501"/>
      <c r="E504" s="494" t="s">
        <v>804</v>
      </c>
      <c r="F504" s="503"/>
      <c r="G504" s="437"/>
      <c r="H504" s="437"/>
      <c r="I504" s="437"/>
    </row>
    <row r="505" spans="1:9" ht="16.5" hidden="1" outlineLevel="2" thickBot="1" x14ac:dyDescent="0.3">
      <c r="A505" s="499">
        <v>2741</v>
      </c>
      <c r="B505" s="518" t="s">
        <v>74</v>
      </c>
      <c r="C505" s="505">
        <v>4</v>
      </c>
      <c r="D505" s="506">
        <v>1</v>
      </c>
      <c r="E505" s="494" t="s">
        <v>495</v>
      </c>
      <c r="F505" s="510" t="s">
        <v>497</v>
      </c>
      <c r="G505" s="437">
        <f>H505+I505</f>
        <v>0</v>
      </c>
      <c r="H505" s="437">
        <f>H507+H508</f>
        <v>0</v>
      </c>
      <c r="I505" s="437">
        <f>I507+I508</f>
        <v>0</v>
      </c>
    </row>
    <row r="506" spans="1:9" ht="36.75" hidden="1" outlineLevel="2" thickBot="1" x14ac:dyDescent="0.3">
      <c r="A506" s="499"/>
      <c r="B506" s="504"/>
      <c r="C506" s="505"/>
      <c r="D506" s="506"/>
      <c r="E506" s="494" t="s">
        <v>12</v>
      </c>
      <c r="F506" s="507"/>
      <c r="G506" s="437"/>
      <c r="H506" s="437"/>
      <c r="I506" s="437"/>
    </row>
    <row r="507" spans="1:9" ht="16.5" hidden="1" outlineLevel="2" thickBot="1" x14ac:dyDescent="0.3">
      <c r="A507" s="499"/>
      <c r="B507" s="504"/>
      <c r="C507" s="505"/>
      <c r="D507" s="506"/>
      <c r="E507" s="494" t="s">
        <v>13</v>
      </c>
      <c r="F507" s="507"/>
      <c r="G507" s="437">
        <f>H507+I507</f>
        <v>0</v>
      </c>
      <c r="H507" s="437"/>
      <c r="I507" s="437"/>
    </row>
    <row r="508" spans="1:9" ht="16.5" hidden="1" outlineLevel="2" thickBot="1" x14ac:dyDescent="0.3">
      <c r="A508" s="499"/>
      <c r="B508" s="504"/>
      <c r="C508" s="505"/>
      <c r="D508" s="506"/>
      <c r="E508" s="494" t="s">
        <v>13</v>
      </c>
      <c r="F508" s="507"/>
      <c r="G508" s="437">
        <f>H508+I508</f>
        <v>0</v>
      </c>
      <c r="H508" s="437"/>
      <c r="I508" s="437"/>
    </row>
    <row r="509" spans="1:9" ht="24.75" hidden="1" outlineLevel="2" thickBot="1" x14ac:dyDescent="0.3">
      <c r="A509" s="499">
        <v>2750</v>
      </c>
      <c r="B509" s="516" t="s">
        <v>74</v>
      </c>
      <c r="C509" s="500">
        <v>5</v>
      </c>
      <c r="D509" s="501">
        <v>0</v>
      </c>
      <c r="E509" s="502" t="s">
        <v>498</v>
      </c>
      <c r="F509" s="503" t="s">
        <v>499</v>
      </c>
      <c r="G509" s="437">
        <f>H509+I509</f>
        <v>0</v>
      </c>
      <c r="H509" s="437">
        <f>H511</f>
        <v>0</v>
      </c>
      <c r="I509" s="437">
        <f>I511</f>
        <v>0</v>
      </c>
    </row>
    <row r="510" spans="1:9" s="307" customFormat="1" ht="10.5" hidden="1" customHeight="1" outlineLevel="2" thickBot="1" x14ac:dyDescent="0.3">
      <c r="A510" s="499"/>
      <c r="B510" s="488"/>
      <c r="C510" s="500"/>
      <c r="D510" s="501"/>
      <c r="E510" s="494" t="s">
        <v>804</v>
      </c>
      <c r="F510" s="503"/>
      <c r="G510" s="437"/>
      <c r="H510" s="437"/>
      <c r="I510" s="437"/>
    </row>
    <row r="511" spans="1:9" ht="24.75" hidden="1" outlineLevel="2" thickBot="1" x14ac:dyDescent="0.3">
      <c r="A511" s="499">
        <v>2751</v>
      </c>
      <c r="B511" s="518" t="s">
        <v>74</v>
      </c>
      <c r="C511" s="505">
        <v>5</v>
      </c>
      <c r="D511" s="506">
        <v>1</v>
      </c>
      <c r="E511" s="494" t="s">
        <v>498</v>
      </c>
      <c r="F511" s="510" t="s">
        <v>499</v>
      </c>
      <c r="G511" s="437">
        <f>H511+I511</f>
        <v>0</v>
      </c>
      <c r="H511" s="437">
        <f>H513+H514</f>
        <v>0</v>
      </c>
      <c r="I511" s="437">
        <f>I513+I514</f>
        <v>0</v>
      </c>
    </row>
    <row r="512" spans="1:9" ht="36.75" hidden="1" outlineLevel="2" thickBot="1" x14ac:dyDescent="0.3">
      <c r="A512" s="499"/>
      <c r="B512" s="504"/>
      <c r="C512" s="505"/>
      <c r="D512" s="506"/>
      <c r="E512" s="494" t="s">
        <v>12</v>
      </c>
      <c r="F512" s="507"/>
      <c r="G512" s="437"/>
      <c r="H512" s="437"/>
      <c r="I512" s="437"/>
    </row>
    <row r="513" spans="1:9" ht="16.5" hidden="1" outlineLevel="2" thickBot="1" x14ac:dyDescent="0.3">
      <c r="A513" s="499"/>
      <c r="B513" s="504"/>
      <c r="C513" s="505"/>
      <c r="D513" s="506"/>
      <c r="E513" s="494" t="s">
        <v>13</v>
      </c>
      <c r="F513" s="507"/>
      <c r="G513" s="437">
        <f>H513+I513</f>
        <v>0</v>
      </c>
      <c r="H513" s="437"/>
      <c r="I513" s="437"/>
    </row>
    <row r="514" spans="1:9" ht="16.5" hidden="1" outlineLevel="2" thickBot="1" x14ac:dyDescent="0.3">
      <c r="A514" s="499"/>
      <c r="B514" s="504"/>
      <c r="C514" s="505"/>
      <c r="D514" s="506"/>
      <c r="E514" s="494" t="s">
        <v>13</v>
      </c>
      <c r="F514" s="507"/>
      <c r="G514" s="437">
        <f>H514+I514</f>
        <v>0</v>
      </c>
      <c r="H514" s="437"/>
      <c r="I514" s="437"/>
    </row>
    <row r="515" spans="1:9" ht="16.5" hidden="1" outlineLevel="2" thickBot="1" x14ac:dyDescent="0.3">
      <c r="A515" s="499">
        <v>2760</v>
      </c>
      <c r="B515" s="516" t="s">
        <v>74</v>
      </c>
      <c r="C515" s="500">
        <v>6</v>
      </c>
      <c r="D515" s="501">
        <v>0</v>
      </c>
      <c r="E515" s="502" t="s">
        <v>500</v>
      </c>
      <c r="F515" s="503" t="s">
        <v>501</v>
      </c>
      <c r="G515" s="437">
        <f>H515+I515</f>
        <v>0</v>
      </c>
      <c r="H515" s="437">
        <f>H517+H521</f>
        <v>0</v>
      </c>
      <c r="I515" s="437">
        <f>I517+I521</f>
        <v>0</v>
      </c>
    </row>
    <row r="516" spans="1:9" s="307" customFormat="1" ht="10.5" hidden="1" customHeight="1" outlineLevel="2" thickBot="1" x14ac:dyDescent="0.3">
      <c r="A516" s="499"/>
      <c r="B516" s="488"/>
      <c r="C516" s="500"/>
      <c r="D516" s="501"/>
      <c r="E516" s="494" t="s">
        <v>804</v>
      </c>
      <c r="F516" s="503"/>
      <c r="G516" s="437"/>
      <c r="H516" s="437"/>
      <c r="I516" s="437"/>
    </row>
    <row r="517" spans="1:9" ht="24.75" hidden="1" outlineLevel="2" thickBot="1" x14ac:dyDescent="0.3">
      <c r="A517" s="499">
        <v>2761</v>
      </c>
      <c r="B517" s="518" t="s">
        <v>74</v>
      </c>
      <c r="C517" s="505">
        <v>6</v>
      </c>
      <c r="D517" s="506">
        <v>1</v>
      </c>
      <c r="E517" s="494" t="s">
        <v>76</v>
      </c>
      <c r="F517" s="503"/>
      <c r="G517" s="437">
        <f>H517+I517</f>
        <v>0</v>
      </c>
      <c r="H517" s="437">
        <f>H519+H520</f>
        <v>0</v>
      </c>
      <c r="I517" s="437">
        <f>I519+I520</f>
        <v>0</v>
      </c>
    </row>
    <row r="518" spans="1:9" ht="36.75" hidden="1" outlineLevel="2" thickBot="1" x14ac:dyDescent="0.3">
      <c r="A518" s="499"/>
      <c r="B518" s="504"/>
      <c r="C518" s="505"/>
      <c r="D518" s="506"/>
      <c r="E518" s="494" t="s">
        <v>12</v>
      </c>
      <c r="F518" s="507"/>
      <c r="G518" s="437"/>
      <c r="H518" s="437"/>
      <c r="I518" s="437"/>
    </row>
    <row r="519" spans="1:9" ht="16.5" hidden="1" outlineLevel="2" thickBot="1" x14ac:dyDescent="0.3">
      <c r="A519" s="499"/>
      <c r="B519" s="504"/>
      <c r="C519" s="505"/>
      <c r="D519" s="506"/>
      <c r="E519" s="494" t="s">
        <v>13</v>
      </c>
      <c r="F519" s="507"/>
      <c r="G519" s="437">
        <f>H519+I519</f>
        <v>0</v>
      </c>
      <c r="H519" s="437"/>
      <c r="I519" s="437"/>
    </row>
    <row r="520" spans="1:9" ht="16.5" hidden="1" outlineLevel="2" thickBot="1" x14ac:dyDescent="0.3">
      <c r="A520" s="499"/>
      <c r="B520" s="504"/>
      <c r="C520" s="505"/>
      <c r="D520" s="506"/>
      <c r="E520" s="494" t="s">
        <v>13</v>
      </c>
      <c r="F520" s="507"/>
      <c r="G520" s="437">
        <f>H520+I520</f>
        <v>0</v>
      </c>
      <c r="H520" s="437"/>
      <c r="I520" s="437"/>
    </row>
    <row r="521" spans="1:9" ht="16.5" hidden="1" outlineLevel="2" thickBot="1" x14ac:dyDescent="0.3">
      <c r="A521" s="499">
        <v>2762</v>
      </c>
      <c r="B521" s="518" t="s">
        <v>74</v>
      </c>
      <c r="C521" s="505">
        <v>6</v>
      </c>
      <c r="D521" s="506">
        <v>2</v>
      </c>
      <c r="E521" s="494" t="s">
        <v>500</v>
      </c>
      <c r="F521" s="510" t="s">
        <v>502</v>
      </c>
      <c r="G521" s="437">
        <f>H521+I521</f>
        <v>0</v>
      </c>
      <c r="H521" s="437">
        <f>H523+H524</f>
        <v>0</v>
      </c>
      <c r="I521" s="437">
        <f>I523+I524</f>
        <v>0</v>
      </c>
    </row>
    <row r="522" spans="1:9" ht="36.75" hidden="1" outlineLevel="2" thickBot="1" x14ac:dyDescent="0.3">
      <c r="A522" s="499"/>
      <c r="B522" s="504"/>
      <c r="C522" s="505"/>
      <c r="D522" s="506"/>
      <c r="E522" s="494" t="s">
        <v>12</v>
      </c>
      <c r="F522" s="507"/>
      <c r="G522" s="437"/>
      <c r="H522" s="437"/>
      <c r="I522" s="437"/>
    </row>
    <row r="523" spans="1:9" ht="16.5" hidden="1" outlineLevel="2" thickBot="1" x14ac:dyDescent="0.3">
      <c r="A523" s="499"/>
      <c r="B523" s="504"/>
      <c r="C523" s="505"/>
      <c r="D523" s="506"/>
      <c r="E523" s="494" t="s">
        <v>13</v>
      </c>
      <c r="F523" s="507"/>
      <c r="G523" s="437">
        <f>H523+I523</f>
        <v>0</v>
      </c>
      <c r="H523" s="437"/>
      <c r="I523" s="437"/>
    </row>
    <row r="524" spans="1:9" ht="16.5" hidden="1" outlineLevel="2" thickBot="1" x14ac:dyDescent="0.3">
      <c r="A524" s="499"/>
      <c r="B524" s="504"/>
      <c r="C524" s="505"/>
      <c r="D524" s="506"/>
      <c r="E524" s="494" t="s">
        <v>13</v>
      </c>
      <c r="F524" s="507"/>
      <c r="G524" s="437">
        <f>H524+I524</f>
        <v>0</v>
      </c>
      <c r="H524" s="437"/>
      <c r="I524" s="437"/>
    </row>
    <row r="525" spans="1:9" s="306" customFormat="1" ht="28.5" customHeight="1" collapsed="1" thickBot="1" x14ac:dyDescent="0.25">
      <c r="A525" s="512">
        <v>2800</v>
      </c>
      <c r="B525" s="516" t="s">
        <v>77</v>
      </c>
      <c r="C525" s="500">
        <v>0</v>
      </c>
      <c r="D525" s="501">
        <v>0</v>
      </c>
      <c r="E525" s="517" t="s">
        <v>869</v>
      </c>
      <c r="F525" s="513" t="s">
        <v>503</v>
      </c>
      <c r="G525" s="437">
        <f>H525+I525</f>
        <v>11808</v>
      </c>
      <c r="H525" s="437">
        <v>0</v>
      </c>
      <c r="I525" s="437">
        <f>I527+I543+I592+I606+I620</f>
        <v>11808</v>
      </c>
    </row>
    <row r="526" spans="1:9" ht="11.25" customHeight="1" thickBot="1" x14ac:dyDescent="0.3">
      <c r="A526" s="493"/>
      <c r="B526" s="488"/>
      <c r="C526" s="489"/>
      <c r="D526" s="490"/>
      <c r="E526" s="494" t="s">
        <v>803</v>
      </c>
      <c r="F526" s="495"/>
      <c r="G526" s="437"/>
      <c r="H526" s="437"/>
      <c r="I526" s="437"/>
    </row>
    <row r="527" spans="1:9" ht="16.5" hidden="1" outlineLevel="1" thickBot="1" x14ac:dyDescent="0.3">
      <c r="A527" s="499">
        <v>2810</v>
      </c>
      <c r="B527" s="518" t="s">
        <v>77</v>
      </c>
      <c r="C527" s="505">
        <v>1</v>
      </c>
      <c r="D527" s="506">
        <v>0</v>
      </c>
      <c r="E527" s="502" t="s">
        <v>504</v>
      </c>
      <c r="F527" s="503" t="s">
        <v>505</v>
      </c>
      <c r="G527" s="558">
        <f>H527+I527</f>
        <v>0</v>
      </c>
      <c r="H527" s="558">
        <f>H529</f>
        <v>0</v>
      </c>
      <c r="I527" s="548">
        <f>I529</f>
        <v>0</v>
      </c>
    </row>
    <row r="528" spans="1:9" s="307" customFormat="1" ht="10.5" hidden="1" customHeight="1" outlineLevel="1" thickBot="1" x14ac:dyDescent="0.3">
      <c r="A528" s="499"/>
      <c r="B528" s="488"/>
      <c r="C528" s="500"/>
      <c r="D528" s="501"/>
      <c r="E528" s="494" t="s">
        <v>804</v>
      </c>
      <c r="F528" s="503"/>
      <c r="G528" s="548"/>
      <c r="H528" s="548"/>
      <c r="I528" s="548"/>
    </row>
    <row r="529" spans="1:13" ht="16.5" hidden="1" outlineLevel="1" thickBot="1" x14ac:dyDescent="0.3">
      <c r="A529" s="499">
        <v>2811</v>
      </c>
      <c r="B529" s="518" t="s">
        <v>77</v>
      </c>
      <c r="C529" s="505">
        <v>1</v>
      </c>
      <c r="D529" s="506">
        <v>1</v>
      </c>
      <c r="E529" s="494" t="s">
        <v>504</v>
      </c>
      <c r="F529" s="510" t="s">
        <v>506</v>
      </c>
      <c r="G529" s="548">
        <f>H529+I529</f>
        <v>0</v>
      </c>
      <c r="H529" s="550">
        <f>SUM(H531:H541)</f>
        <v>0</v>
      </c>
      <c r="I529" s="548">
        <f>SUM(I531:I542)</f>
        <v>0</v>
      </c>
      <c r="K529" s="312"/>
      <c r="M529" s="334"/>
    </row>
    <row r="530" spans="1:13" ht="24.75" hidden="1" customHeight="1" outlineLevel="1" thickBot="1" x14ac:dyDescent="0.3">
      <c r="A530" s="499"/>
      <c r="B530" s="504"/>
      <c r="C530" s="505"/>
      <c r="D530" s="506"/>
      <c r="E530" s="494" t="s">
        <v>12</v>
      </c>
      <c r="F530" s="507"/>
      <c r="G530" s="548"/>
      <c r="H530" s="548"/>
      <c r="I530" s="548"/>
    </row>
    <row r="531" spans="1:13" ht="16.5" hidden="1" outlineLevel="1" thickBot="1" x14ac:dyDescent="0.3">
      <c r="A531" s="499"/>
      <c r="B531" s="504"/>
      <c r="C531" s="505"/>
      <c r="D531" s="506"/>
      <c r="E531" s="494">
        <v>4111</v>
      </c>
      <c r="F531" s="507"/>
      <c r="G531" s="559">
        <f t="shared" ref="G531:G543" si="6">H531+I531</f>
        <v>0</v>
      </c>
      <c r="H531" s="560"/>
      <c r="I531" s="548"/>
    </row>
    <row r="532" spans="1:13" ht="16.5" hidden="1" outlineLevel="1" thickBot="1" x14ac:dyDescent="0.3">
      <c r="A532" s="499"/>
      <c r="B532" s="504"/>
      <c r="C532" s="505"/>
      <c r="D532" s="506"/>
      <c r="E532" s="494">
        <v>4131</v>
      </c>
      <c r="F532" s="507"/>
      <c r="G532" s="558">
        <f t="shared" si="6"/>
        <v>0</v>
      </c>
      <c r="H532" s="558"/>
      <c r="I532" s="548"/>
    </row>
    <row r="533" spans="1:13" ht="16.5" hidden="1" outlineLevel="1" thickBot="1" x14ac:dyDescent="0.3">
      <c r="A533" s="499"/>
      <c r="B533" s="504"/>
      <c r="C533" s="505"/>
      <c r="D533" s="506"/>
      <c r="E533" s="494">
        <v>4269</v>
      </c>
      <c r="F533" s="507"/>
      <c r="G533" s="558">
        <f t="shared" si="6"/>
        <v>0</v>
      </c>
      <c r="H533" s="558"/>
      <c r="I533" s="548"/>
    </row>
    <row r="534" spans="1:13" ht="16.5" hidden="1" outlineLevel="1" thickBot="1" x14ac:dyDescent="0.3">
      <c r="A534" s="499"/>
      <c r="B534" s="504"/>
      <c r="C534" s="505"/>
      <c r="D534" s="506"/>
      <c r="E534" s="494">
        <v>4266</v>
      </c>
      <c r="F534" s="507"/>
      <c r="G534" s="560">
        <f t="shared" si="6"/>
        <v>0</v>
      </c>
      <c r="H534" s="558"/>
      <c r="I534" s="548"/>
    </row>
    <row r="535" spans="1:13" ht="16.5" hidden="1" outlineLevel="1" thickBot="1" x14ac:dyDescent="0.3">
      <c r="A535" s="499"/>
      <c r="B535" s="504"/>
      <c r="C535" s="505"/>
      <c r="D535" s="506"/>
      <c r="E535" s="494">
        <v>4212</v>
      </c>
      <c r="F535" s="507"/>
      <c r="G535" s="558">
        <f t="shared" si="6"/>
        <v>0</v>
      </c>
      <c r="H535" s="558"/>
      <c r="I535" s="548"/>
    </row>
    <row r="536" spans="1:13" ht="16.5" hidden="1" outlineLevel="1" thickBot="1" x14ac:dyDescent="0.3">
      <c r="A536" s="499"/>
      <c r="B536" s="504"/>
      <c r="C536" s="505"/>
      <c r="D536" s="506"/>
      <c r="E536" s="494">
        <v>4267</v>
      </c>
      <c r="F536" s="507"/>
      <c r="G536" s="558">
        <f t="shared" si="6"/>
        <v>0</v>
      </c>
      <c r="H536" s="558"/>
      <c r="I536" s="548"/>
    </row>
    <row r="537" spans="1:13" ht="14.25" hidden="1" customHeight="1" outlineLevel="1" thickBot="1" x14ac:dyDescent="0.3">
      <c r="A537" s="499"/>
      <c r="B537" s="504"/>
      <c r="C537" s="505"/>
      <c r="D537" s="506"/>
      <c r="E537" s="494">
        <v>4241</v>
      </c>
      <c r="F537" s="507"/>
      <c r="G537" s="558">
        <f t="shared" si="6"/>
        <v>0</v>
      </c>
      <c r="H537" s="558"/>
      <c r="I537" s="548"/>
    </row>
    <row r="538" spans="1:13" ht="0.75" hidden="1" customHeight="1" outlineLevel="1" thickBot="1" x14ac:dyDescent="0.3">
      <c r="A538" s="499"/>
      <c r="B538" s="504"/>
      <c r="C538" s="505"/>
      <c r="D538" s="506"/>
      <c r="E538" s="494" t="s">
        <v>13</v>
      </c>
      <c r="F538" s="507"/>
      <c r="G538" s="558">
        <f t="shared" si="6"/>
        <v>0</v>
      </c>
      <c r="H538" s="548"/>
      <c r="I538" s="548"/>
    </row>
    <row r="539" spans="1:13" ht="0.75" hidden="1" customHeight="1" outlineLevel="1" thickBot="1" x14ac:dyDescent="0.3">
      <c r="A539" s="499"/>
      <c r="B539" s="504"/>
      <c r="C539" s="505"/>
      <c r="D539" s="506"/>
      <c r="E539" s="494"/>
      <c r="F539" s="507"/>
      <c r="G539" s="558">
        <f t="shared" si="6"/>
        <v>0</v>
      </c>
      <c r="H539" s="548"/>
      <c r="I539" s="548"/>
    </row>
    <row r="540" spans="1:13" ht="0.75" hidden="1" customHeight="1" outlineLevel="1" thickBot="1" x14ac:dyDescent="0.3">
      <c r="A540" s="499"/>
      <c r="B540" s="504"/>
      <c r="C540" s="505"/>
      <c r="D540" s="506"/>
      <c r="E540" s="494"/>
      <c r="F540" s="507"/>
      <c r="G540" s="558"/>
      <c r="H540" s="548"/>
      <c r="I540" s="548"/>
    </row>
    <row r="541" spans="1:13" ht="17.25" hidden="1" customHeight="1" outlineLevel="1" thickBot="1" x14ac:dyDescent="0.3">
      <c r="A541" s="499"/>
      <c r="B541" s="504"/>
      <c r="C541" s="505"/>
      <c r="D541" s="506"/>
      <c r="E541" s="494">
        <v>4511</v>
      </c>
      <c r="F541" s="507"/>
      <c r="G541" s="558">
        <f t="shared" si="6"/>
        <v>0</v>
      </c>
      <c r="H541" s="550"/>
      <c r="I541" s="548"/>
      <c r="J541" s="320"/>
      <c r="K541" s="318"/>
    </row>
    <row r="542" spans="1:13" ht="17.25" hidden="1" customHeight="1" outlineLevel="1" thickBot="1" x14ac:dyDescent="0.3">
      <c r="A542" s="499"/>
      <c r="B542" s="504"/>
      <c r="C542" s="505"/>
      <c r="D542" s="506"/>
      <c r="E542" s="494">
        <v>5113</v>
      </c>
      <c r="F542" s="507"/>
      <c r="G542" s="558">
        <f t="shared" si="6"/>
        <v>0</v>
      </c>
      <c r="H542" s="548"/>
      <c r="I542" s="548">
        <v>0</v>
      </c>
    </row>
    <row r="543" spans="1:13" ht="16.5" collapsed="1" thickBot="1" x14ac:dyDescent="0.3">
      <c r="A543" s="499">
        <v>2820</v>
      </c>
      <c r="B543" s="516" t="s">
        <v>77</v>
      </c>
      <c r="C543" s="500">
        <v>2</v>
      </c>
      <c r="D543" s="501">
        <v>0</v>
      </c>
      <c r="E543" s="502" t="s">
        <v>507</v>
      </c>
      <c r="F543" s="503" t="s">
        <v>508</v>
      </c>
      <c r="G543" s="437">
        <f t="shared" si="6"/>
        <v>11808</v>
      </c>
      <c r="H543" s="437">
        <v>0</v>
      </c>
      <c r="I543" s="437">
        <f>I545+I551+I556+I565+I574+I584+I588</f>
        <v>11808</v>
      </c>
    </row>
    <row r="544" spans="1:13" s="307" customFormat="1" ht="10.5" customHeight="1" thickBot="1" x14ac:dyDescent="0.3">
      <c r="A544" s="499"/>
      <c r="B544" s="488"/>
      <c r="C544" s="500"/>
      <c r="D544" s="501"/>
      <c r="E544" s="494" t="s">
        <v>804</v>
      </c>
      <c r="F544" s="503"/>
      <c r="G544" s="437"/>
      <c r="H544" s="437"/>
      <c r="I544" s="437"/>
    </row>
    <row r="545" spans="1:9" ht="16.5" thickBot="1" x14ac:dyDescent="0.3">
      <c r="A545" s="499">
        <v>2821</v>
      </c>
      <c r="B545" s="518" t="s">
        <v>77</v>
      </c>
      <c r="C545" s="505">
        <v>2</v>
      </c>
      <c r="D545" s="506">
        <v>1</v>
      </c>
      <c r="E545" s="494" t="s">
        <v>78</v>
      </c>
      <c r="F545" s="503"/>
      <c r="G545" s="437">
        <f>H545+I545</f>
        <v>0</v>
      </c>
      <c r="H545" s="437">
        <f>SUM(H547:H555)</f>
        <v>0</v>
      </c>
      <c r="I545" s="548">
        <f>SUM(I547:I550)</f>
        <v>0</v>
      </c>
    </row>
    <row r="546" spans="1:9" ht="24.75" customHeight="1" thickBot="1" x14ac:dyDescent="0.3">
      <c r="A546" s="499"/>
      <c r="B546" s="504"/>
      <c r="C546" s="505"/>
      <c r="D546" s="506"/>
      <c r="E546" s="494" t="s">
        <v>12</v>
      </c>
      <c r="F546" s="507"/>
      <c r="G546" s="437"/>
      <c r="H546" s="437"/>
      <c r="I546" s="437"/>
    </row>
    <row r="547" spans="1:9" ht="16.5" thickBot="1" x14ac:dyDescent="0.3">
      <c r="A547" s="499"/>
      <c r="B547" s="504"/>
      <c r="C547" s="505"/>
      <c r="D547" s="506"/>
      <c r="E547" s="494">
        <v>4111</v>
      </c>
      <c r="F547" s="507"/>
      <c r="G547" s="437">
        <f>H547+I547</f>
        <v>0</v>
      </c>
      <c r="H547" s="437"/>
      <c r="I547" s="437"/>
    </row>
    <row r="548" spans="1:9" ht="16.5" thickBot="1" x14ac:dyDescent="0.3">
      <c r="A548" s="499"/>
      <c r="B548" s="504"/>
      <c r="C548" s="505"/>
      <c r="D548" s="506"/>
      <c r="E548" s="494">
        <v>4131</v>
      </c>
      <c r="F548" s="507"/>
      <c r="G548" s="437">
        <f>H548+I548</f>
        <v>0</v>
      </c>
      <c r="H548" s="437"/>
      <c r="I548" s="437"/>
    </row>
    <row r="549" spans="1:9" ht="16.5" thickBot="1" x14ac:dyDescent="0.3">
      <c r="A549" s="499"/>
      <c r="B549" s="504"/>
      <c r="C549" s="505"/>
      <c r="D549" s="506"/>
      <c r="E549" s="494">
        <v>4261</v>
      </c>
      <c r="F549" s="507"/>
      <c r="G549" s="437">
        <f>H549+I549</f>
        <v>0</v>
      </c>
      <c r="H549" s="437"/>
      <c r="I549" s="437"/>
    </row>
    <row r="550" spans="1:9" ht="0.75" customHeight="1" thickBot="1" x14ac:dyDescent="0.3">
      <c r="A550" s="499"/>
      <c r="B550" s="504"/>
      <c r="C550" s="505"/>
      <c r="D550" s="506"/>
      <c r="E550" s="494" t="s">
        <v>13</v>
      </c>
      <c r="F550" s="507"/>
      <c r="G550" s="437">
        <f t="shared" ref="G550:G555" si="7">H550+I550</f>
        <v>0</v>
      </c>
      <c r="H550" s="548"/>
      <c r="I550" s="548"/>
    </row>
    <row r="551" spans="1:9" ht="16.5" hidden="1" outlineLevel="1" thickBot="1" x14ac:dyDescent="0.3">
      <c r="A551" s="499">
        <v>2822</v>
      </c>
      <c r="B551" s="518" t="s">
        <v>77</v>
      </c>
      <c r="C551" s="505">
        <v>2</v>
      </c>
      <c r="D551" s="506">
        <v>2</v>
      </c>
      <c r="E551" s="494" t="s">
        <v>79</v>
      </c>
      <c r="F551" s="503"/>
      <c r="G551" s="437">
        <f t="shared" si="7"/>
        <v>0</v>
      </c>
      <c r="H551" s="548">
        <f>H553+H554</f>
        <v>0</v>
      </c>
      <c r="I551" s="548">
        <f>I553+I554</f>
        <v>0</v>
      </c>
    </row>
    <row r="552" spans="1:9" ht="36.75" hidden="1" outlineLevel="1" thickBot="1" x14ac:dyDescent="0.3">
      <c r="A552" s="499"/>
      <c r="B552" s="504"/>
      <c r="C552" s="505"/>
      <c r="D552" s="506"/>
      <c r="E552" s="494" t="s">
        <v>12</v>
      </c>
      <c r="F552" s="507"/>
      <c r="G552" s="437">
        <f t="shared" si="7"/>
        <v>0</v>
      </c>
      <c r="H552" s="548"/>
      <c r="I552" s="548"/>
    </row>
    <row r="553" spans="1:9" ht="16.5" hidden="1" outlineLevel="1" thickBot="1" x14ac:dyDescent="0.3">
      <c r="A553" s="499"/>
      <c r="B553" s="504"/>
      <c r="C553" s="505"/>
      <c r="D553" s="506"/>
      <c r="E553" s="494" t="s">
        <v>13</v>
      </c>
      <c r="F553" s="507"/>
      <c r="G553" s="437">
        <f t="shared" si="7"/>
        <v>0</v>
      </c>
      <c r="H553" s="548"/>
      <c r="I553" s="548"/>
    </row>
    <row r="554" spans="1:9" ht="16.5" hidden="1" outlineLevel="1" thickBot="1" x14ac:dyDescent="0.3">
      <c r="A554" s="499"/>
      <c r="B554" s="504"/>
      <c r="C554" s="505"/>
      <c r="D554" s="506"/>
      <c r="E554" s="494" t="s">
        <v>13</v>
      </c>
      <c r="F554" s="507"/>
      <c r="G554" s="437">
        <f t="shared" si="7"/>
        <v>0</v>
      </c>
      <c r="H554" s="548"/>
      <c r="I554" s="548"/>
    </row>
    <row r="555" spans="1:9" ht="16.5" outlineLevel="1" thickBot="1" x14ac:dyDescent="0.3">
      <c r="A555" s="499"/>
      <c r="B555" s="504"/>
      <c r="C555" s="505"/>
      <c r="D555" s="506"/>
      <c r="E555" s="494">
        <v>4511</v>
      </c>
      <c r="F555" s="507"/>
      <c r="G555" s="437">
        <f t="shared" si="7"/>
        <v>0</v>
      </c>
      <c r="H555" s="548"/>
      <c r="I555" s="548"/>
    </row>
    <row r="556" spans="1:9" ht="16.5" thickBot="1" x14ac:dyDescent="0.3">
      <c r="A556" s="499">
        <v>2823</v>
      </c>
      <c r="B556" s="518" t="s">
        <v>77</v>
      </c>
      <c r="C556" s="505">
        <v>2</v>
      </c>
      <c r="D556" s="506">
        <v>3</v>
      </c>
      <c r="E556" s="494" t="s">
        <v>114</v>
      </c>
      <c r="F556" s="510" t="s">
        <v>509</v>
      </c>
      <c r="G556" s="437">
        <f>H556+I556</f>
        <v>0</v>
      </c>
      <c r="H556" s="437">
        <v>0</v>
      </c>
      <c r="I556" s="437">
        <f>SUM(I558:I564)</f>
        <v>0</v>
      </c>
    </row>
    <row r="557" spans="1:9" ht="27" customHeight="1" thickBot="1" x14ac:dyDescent="0.3">
      <c r="A557" s="499"/>
      <c r="B557" s="504"/>
      <c r="C557" s="505"/>
      <c r="D557" s="506"/>
      <c r="E557" s="494" t="s">
        <v>12</v>
      </c>
      <c r="F557" s="507"/>
      <c r="G557" s="437"/>
      <c r="H557" s="437"/>
      <c r="I557" s="437"/>
    </row>
    <row r="558" spans="1:9" ht="16.5" thickBot="1" x14ac:dyDescent="0.3">
      <c r="A558" s="499"/>
      <c r="B558" s="504"/>
      <c r="C558" s="505"/>
      <c r="D558" s="506"/>
      <c r="E558" s="494">
        <v>4111</v>
      </c>
      <c r="F558" s="507"/>
      <c r="G558" s="437">
        <f t="shared" ref="G558:G570" si="8">H558+I558</f>
        <v>0</v>
      </c>
      <c r="H558" s="437"/>
      <c r="I558" s="437"/>
    </row>
    <row r="559" spans="1:9" ht="16.5" thickBot="1" x14ac:dyDescent="0.3">
      <c r="A559" s="499"/>
      <c r="B559" s="504"/>
      <c r="C559" s="505"/>
      <c r="D559" s="506"/>
      <c r="E559" s="494">
        <v>4131</v>
      </c>
      <c r="F559" s="507"/>
      <c r="G559" s="437">
        <f t="shared" si="8"/>
        <v>0</v>
      </c>
      <c r="H559" s="437"/>
      <c r="I559" s="437"/>
    </row>
    <row r="560" spans="1:9" ht="16.5" thickBot="1" x14ac:dyDescent="0.3">
      <c r="A560" s="499"/>
      <c r="B560" s="504"/>
      <c r="C560" s="505"/>
      <c r="D560" s="506"/>
      <c r="E560" s="494">
        <v>4261</v>
      </c>
      <c r="F560" s="507"/>
      <c r="G560" s="437">
        <f t="shared" si="8"/>
        <v>0</v>
      </c>
      <c r="H560" s="437"/>
      <c r="I560" s="437"/>
    </row>
    <row r="561" spans="1:12" ht="16.5" thickBot="1" x14ac:dyDescent="0.3">
      <c r="A561" s="499"/>
      <c r="B561" s="504"/>
      <c r="C561" s="505"/>
      <c r="D561" s="506"/>
      <c r="E561" s="494">
        <v>4214</v>
      </c>
      <c r="F561" s="507"/>
      <c r="G561" s="437">
        <f t="shared" si="8"/>
        <v>0</v>
      </c>
      <c r="H561" s="437"/>
      <c r="I561" s="437"/>
    </row>
    <row r="562" spans="1:12" ht="16.5" thickBot="1" x14ac:dyDescent="0.3">
      <c r="A562" s="499"/>
      <c r="B562" s="504"/>
      <c r="C562" s="505"/>
      <c r="D562" s="506"/>
      <c r="E562" s="494">
        <v>4269</v>
      </c>
      <c r="F562" s="507"/>
      <c r="G562" s="437">
        <v>0</v>
      </c>
      <c r="H562" s="437">
        <v>0</v>
      </c>
      <c r="I562" s="437"/>
    </row>
    <row r="563" spans="1:12" ht="16.5" thickBot="1" x14ac:dyDescent="0.3">
      <c r="A563" s="499"/>
      <c r="B563" s="504"/>
      <c r="C563" s="505"/>
      <c r="D563" s="506"/>
      <c r="E563" s="494">
        <v>4251</v>
      </c>
      <c r="F563" s="507"/>
      <c r="G563" s="437">
        <f t="shared" si="8"/>
        <v>0</v>
      </c>
      <c r="H563" s="437">
        <v>0</v>
      </c>
      <c r="I563" s="437"/>
    </row>
    <row r="564" spans="1:12" ht="16.5" thickBot="1" x14ac:dyDescent="0.3">
      <c r="A564" s="499"/>
      <c r="B564" s="504"/>
      <c r="C564" s="505"/>
      <c r="D564" s="506"/>
      <c r="E564" s="494">
        <v>4212</v>
      </c>
      <c r="F564" s="507"/>
      <c r="G564" s="437">
        <f t="shared" si="8"/>
        <v>0</v>
      </c>
      <c r="H564" s="437"/>
      <c r="I564" s="437"/>
    </row>
    <row r="565" spans="1:12" ht="16.5" hidden="1" outlineLevel="1" thickBot="1" x14ac:dyDescent="0.3">
      <c r="A565" s="499">
        <v>2824</v>
      </c>
      <c r="B565" s="518" t="s">
        <v>77</v>
      </c>
      <c r="C565" s="505">
        <v>2</v>
      </c>
      <c r="D565" s="506">
        <v>4</v>
      </c>
      <c r="E565" s="494" t="s">
        <v>80</v>
      </c>
      <c r="F565" s="510"/>
      <c r="G565" s="437">
        <f t="shared" si="8"/>
        <v>0</v>
      </c>
      <c r="H565" s="548">
        <f>H567+H568</f>
        <v>0</v>
      </c>
      <c r="I565" s="548">
        <f>I567+I568</f>
        <v>0</v>
      </c>
    </row>
    <row r="566" spans="1:12" ht="36.75" hidden="1" outlineLevel="1" thickBot="1" x14ac:dyDescent="0.3">
      <c r="A566" s="499"/>
      <c r="B566" s="504"/>
      <c r="C566" s="505"/>
      <c r="D566" s="506"/>
      <c r="E566" s="494" t="s">
        <v>12</v>
      </c>
      <c r="F566" s="507"/>
      <c r="G566" s="437">
        <f t="shared" si="8"/>
        <v>0</v>
      </c>
      <c r="H566" s="437"/>
      <c r="I566" s="437"/>
    </row>
    <row r="567" spans="1:12" ht="16.5" hidden="1" outlineLevel="1" thickBot="1" x14ac:dyDescent="0.3">
      <c r="A567" s="499"/>
      <c r="B567" s="504"/>
      <c r="C567" s="505"/>
      <c r="D567" s="506"/>
      <c r="E567" s="494" t="s">
        <v>13</v>
      </c>
      <c r="F567" s="507"/>
      <c r="G567" s="437">
        <f t="shared" si="8"/>
        <v>0</v>
      </c>
      <c r="H567" s="437"/>
      <c r="I567" s="437"/>
    </row>
    <row r="568" spans="1:12" ht="16.5" hidden="1" outlineLevel="1" thickBot="1" x14ac:dyDescent="0.3">
      <c r="A568" s="499"/>
      <c r="B568" s="504"/>
      <c r="C568" s="505"/>
      <c r="D568" s="506"/>
      <c r="E568" s="494" t="s">
        <v>13</v>
      </c>
      <c r="F568" s="507"/>
      <c r="G568" s="437">
        <f t="shared" si="8"/>
        <v>0</v>
      </c>
      <c r="H568" s="437"/>
      <c r="I568" s="437"/>
    </row>
    <row r="569" spans="1:12" ht="16.5" outlineLevel="1" thickBot="1" x14ac:dyDescent="0.3">
      <c r="A569" s="499"/>
      <c r="B569" s="504"/>
      <c r="C569" s="505"/>
      <c r="D569" s="506"/>
      <c r="E569" s="494">
        <v>5112</v>
      </c>
      <c r="F569" s="507"/>
      <c r="G569" s="437">
        <f t="shared" si="8"/>
        <v>9350</v>
      </c>
      <c r="H569" s="437"/>
      <c r="I569" s="561">
        <v>9350</v>
      </c>
    </row>
    <row r="570" spans="1:12" ht="16.5" outlineLevel="1" thickBot="1" x14ac:dyDescent="0.3">
      <c r="A570" s="499">
        <v>2824</v>
      </c>
      <c r="B570" s="504" t="s">
        <v>77</v>
      </c>
      <c r="C570" s="505">
        <v>2</v>
      </c>
      <c r="D570" s="506">
        <v>4</v>
      </c>
      <c r="E570" s="494" t="s">
        <v>80</v>
      </c>
      <c r="F570" s="507"/>
      <c r="G570" s="437">
        <f t="shared" si="8"/>
        <v>0</v>
      </c>
      <c r="H570" s="437">
        <f>SUM(H572:H573)</f>
        <v>0</v>
      </c>
      <c r="I570" s="437"/>
    </row>
    <row r="571" spans="1:12" ht="25.5" customHeight="1" outlineLevel="1" thickBot="1" x14ac:dyDescent="0.3">
      <c r="A571" s="499"/>
      <c r="B571" s="504"/>
      <c r="C571" s="505"/>
      <c r="D571" s="506"/>
      <c r="E571" s="494" t="s">
        <v>12</v>
      </c>
      <c r="F571" s="507"/>
      <c r="G571" s="437"/>
      <c r="H571" s="437"/>
      <c r="I571" s="437"/>
    </row>
    <row r="572" spans="1:12" ht="16.5" outlineLevel="1" thickBot="1" x14ac:dyDescent="0.3">
      <c r="A572" s="499"/>
      <c r="B572" s="504"/>
      <c r="C572" s="505"/>
      <c r="D572" s="506"/>
      <c r="E572" s="494">
        <v>4239</v>
      </c>
      <c r="F572" s="507"/>
      <c r="G572" s="437">
        <f>H572+I572</f>
        <v>0</v>
      </c>
      <c r="H572" s="437"/>
      <c r="I572" s="437"/>
      <c r="L572" s="335"/>
    </row>
    <row r="573" spans="1:12" ht="16.5" outlineLevel="1" thickBot="1" x14ac:dyDescent="0.3">
      <c r="A573" s="499"/>
      <c r="B573" s="504"/>
      <c r="C573" s="505"/>
      <c r="D573" s="506"/>
      <c r="E573" s="494">
        <v>4269</v>
      </c>
      <c r="F573" s="507"/>
      <c r="G573" s="437">
        <f>H573+I573</f>
        <v>0</v>
      </c>
      <c r="H573" s="437"/>
      <c r="I573" s="437"/>
      <c r="J573" s="318"/>
      <c r="K573" s="321"/>
      <c r="L573" s="313"/>
    </row>
    <row r="574" spans="1:12" ht="16.5" thickBot="1" x14ac:dyDescent="0.3">
      <c r="A574" s="499">
        <v>2825</v>
      </c>
      <c r="B574" s="518" t="s">
        <v>77</v>
      </c>
      <c r="C574" s="505">
        <v>2</v>
      </c>
      <c r="D574" s="506">
        <v>5</v>
      </c>
      <c r="E574" s="494" t="s">
        <v>81</v>
      </c>
      <c r="F574" s="510"/>
      <c r="G574" s="437">
        <f>H574+I574</f>
        <v>0</v>
      </c>
      <c r="H574" s="437">
        <f>SUM(H576:H583)</f>
        <v>0</v>
      </c>
      <c r="I574" s="437">
        <f>SUM(I576:I583)</f>
        <v>0</v>
      </c>
    </row>
    <row r="575" spans="1:12" ht="25.5" customHeight="1" thickBot="1" x14ac:dyDescent="0.3">
      <c r="A575" s="499"/>
      <c r="B575" s="504"/>
      <c r="C575" s="505"/>
      <c r="D575" s="506"/>
      <c r="E575" s="494" t="s">
        <v>12</v>
      </c>
      <c r="F575" s="507"/>
      <c r="G575" s="437"/>
      <c r="H575" s="437"/>
      <c r="I575" s="437"/>
    </row>
    <row r="576" spans="1:12" ht="16.5" thickBot="1" x14ac:dyDescent="0.3">
      <c r="A576" s="499"/>
      <c r="B576" s="504"/>
      <c r="C576" s="505"/>
      <c r="D576" s="506"/>
      <c r="E576" s="494">
        <v>4111</v>
      </c>
      <c r="F576" s="507"/>
      <c r="G576" s="437">
        <f t="shared" ref="G576:G584" si="9">H576+I576</f>
        <v>0</v>
      </c>
      <c r="H576" s="437"/>
      <c r="I576" s="437"/>
    </row>
    <row r="577" spans="1:9" ht="16.5" thickBot="1" x14ac:dyDescent="0.3">
      <c r="A577" s="499"/>
      <c r="B577" s="504"/>
      <c r="C577" s="505"/>
      <c r="D577" s="506"/>
      <c r="E577" s="494">
        <v>4131</v>
      </c>
      <c r="F577" s="507"/>
      <c r="G577" s="437">
        <f t="shared" si="9"/>
        <v>0</v>
      </c>
      <c r="H577" s="437">
        <v>0</v>
      </c>
      <c r="I577" s="437"/>
    </row>
    <row r="578" spans="1:9" ht="16.5" thickBot="1" x14ac:dyDescent="0.3">
      <c r="A578" s="499"/>
      <c r="B578" s="504"/>
      <c r="C578" s="505"/>
      <c r="D578" s="506"/>
      <c r="E578" s="494">
        <v>4261</v>
      </c>
      <c r="F578" s="507"/>
      <c r="G578" s="437">
        <f t="shared" si="9"/>
        <v>0</v>
      </c>
      <c r="H578" s="437"/>
      <c r="I578" s="437"/>
    </row>
    <row r="579" spans="1:9" ht="16.5" thickBot="1" x14ac:dyDescent="0.3">
      <c r="A579" s="499"/>
      <c r="B579" s="504"/>
      <c r="C579" s="505"/>
      <c r="D579" s="506"/>
      <c r="E579" s="494">
        <v>4269</v>
      </c>
      <c r="F579" s="507"/>
      <c r="G579" s="437">
        <f t="shared" si="9"/>
        <v>0</v>
      </c>
      <c r="H579" s="437"/>
      <c r="I579" s="437"/>
    </row>
    <row r="580" spans="1:9" ht="16.5" thickBot="1" x14ac:dyDescent="0.3">
      <c r="A580" s="499"/>
      <c r="B580" s="504"/>
      <c r="C580" s="505"/>
      <c r="D580" s="506"/>
      <c r="E580" s="494">
        <v>4214</v>
      </c>
      <c r="F580" s="507"/>
      <c r="G580" s="437">
        <f t="shared" si="9"/>
        <v>0</v>
      </c>
      <c r="H580" s="437"/>
      <c r="I580" s="437"/>
    </row>
    <row r="581" spans="1:9" ht="16.5" thickBot="1" x14ac:dyDescent="0.3">
      <c r="A581" s="499"/>
      <c r="B581" s="504"/>
      <c r="C581" s="505"/>
      <c r="D581" s="506"/>
      <c r="E581" s="494">
        <v>4212</v>
      </c>
      <c r="F581" s="507"/>
      <c r="G581" s="437">
        <f t="shared" si="9"/>
        <v>0</v>
      </c>
      <c r="H581" s="437"/>
      <c r="I581" s="437"/>
    </row>
    <row r="582" spans="1:9" ht="16.5" thickBot="1" x14ac:dyDescent="0.3">
      <c r="A582" s="499"/>
      <c r="B582" s="504"/>
      <c r="C582" s="505"/>
      <c r="D582" s="506"/>
      <c r="E582" s="494">
        <v>4231</v>
      </c>
      <c r="F582" s="507"/>
      <c r="G582" s="437">
        <f t="shared" si="9"/>
        <v>0</v>
      </c>
      <c r="H582" s="437"/>
      <c r="I582" s="437"/>
    </row>
    <row r="583" spans="1:9" ht="16.5" hidden="1" thickBot="1" x14ac:dyDescent="0.3">
      <c r="A583" s="499"/>
      <c r="B583" s="504"/>
      <c r="C583" s="505"/>
      <c r="D583" s="506"/>
      <c r="E583" s="494" t="s">
        <v>13</v>
      </c>
      <c r="F583" s="507"/>
      <c r="G583" s="437">
        <f t="shared" si="9"/>
        <v>0</v>
      </c>
      <c r="H583" s="437"/>
      <c r="I583" s="437"/>
    </row>
    <row r="584" spans="1:9" ht="16.5" outlineLevel="1" thickBot="1" x14ac:dyDescent="0.3">
      <c r="A584" s="499">
        <v>2826</v>
      </c>
      <c r="B584" s="518" t="s">
        <v>77</v>
      </c>
      <c r="C584" s="505">
        <v>2</v>
      </c>
      <c r="D584" s="506">
        <v>6</v>
      </c>
      <c r="E584" s="494" t="s">
        <v>82</v>
      </c>
      <c r="F584" s="510"/>
      <c r="G584" s="437">
        <f t="shared" si="9"/>
        <v>0</v>
      </c>
      <c r="H584" s="437">
        <f>H586+H587</f>
        <v>0</v>
      </c>
      <c r="I584" s="437">
        <f>I586+I587</f>
        <v>0</v>
      </c>
    </row>
    <row r="585" spans="1:9" ht="36.75" outlineLevel="1" thickBot="1" x14ac:dyDescent="0.3">
      <c r="A585" s="499"/>
      <c r="B585" s="504"/>
      <c r="C585" s="505"/>
      <c r="D585" s="506"/>
      <c r="E585" s="494" t="s">
        <v>12</v>
      </c>
      <c r="F585" s="507"/>
      <c r="G585" s="437"/>
      <c r="H585" s="437"/>
      <c r="I585" s="437"/>
    </row>
    <row r="586" spans="1:9" ht="16.5" outlineLevel="1" thickBot="1" x14ac:dyDescent="0.3">
      <c r="A586" s="499"/>
      <c r="B586" s="504"/>
      <c r="C586" s="505"/>
      <c r="D586" s="506"/>
      <c r="E586" s="494" t="s">
        <v>13</v>
      </c>
      <c r="F586" s="507"/>
      <c r="G586" s="437">
        <f>H586+I586</f>
        <v>0</v>
      </c>
      <c r="H586" s="437"/>
      <c r="I586" s="437"/>
    </row>
    <row r="587" spans="1:9" ht="16.5" outlineLevel="1" thickBot="1" x14ac:dyDescent="0.3">
      <c r="A587" s="499"/>
      <c r="B587" s="504"/>
      <c r="C587" s="505"/>
      <c r="D587" s="506"/>
      <c r="E587" s="494" t="s">
        <v>13</v>
      </c>
      <c r="F587" s="507"/>
      <c r="G587" s="437">
        <f>H587+I587</f>
        <v>0</v>
      </c>
      <c r="H587" s="437"/>
      <c r="I587" s="437"/>
    </row>
    <row r="588" spans="1:9" ht="24.75" outlineLevel="1" thickBot="1" x14ac:dyDescent="0.3">
      <c r="A588" s="499">
        <v>2827</v>
      </c>
      <c r="B588" s="518" t="s">
        <v>77</v>
      </c>
      <c r="C588" s="505">
        <v>2</v>
      </c>
      <c r="D588" s="506">
        <v>7</v>
      </c>
      <c r="E588" s="494" t="s">
        <v>83</v>
      </c>
      <c r="F588" s="510"/>
      <c r="G588" s="437">
        <f>H588+I588</f>
        <v>14324.8</v>
      </c>
      <c r="H588" s="437">
        <f>H590+H591</f>
        <v>2516.8000000000002</v>
      </c>
      <c r="I588" s="437">
        <f>I590+I591</f>
        <v>11808</v>
      </c>
    </row>
    <row r="589" spans="1:9" ht="36.75" outlineLevel="1" thickBot="1" x14ac:dyDescent="0.3">
      <c r="A589" s="499"/>
      <c r="B589" s="504"/>
      <c r="C589" s="505"/>
      <c r="D589" s="506"/>
      <c r="E589" s="494" t="s">
        <v>12</v>
      </c>
      <c r="F589" s="507"/>
      <c r="G589" s="437"/>
      <c r="H589" s="437"/>
      <c r="I589" s="437"/>
    </row>
    <row r="590" spans="1:9" ht="16.5" outlineLevel="1" thickBot="1" x14ac:dyDescent="0.3">
      <c r="A590" s="499"/>
      <c r="B590" s="504"/>
      <c r="C590" s="505"/>
      <c r="D590" s="506"/>
      <c r="E590" s="494">
        <v>5112</v>
      </c>
      <c r="F590" s="507"/>
      <c r="G590" s="437">
        <f>H590+I590</f>
        <v>14324.8</v>
      </c>
      <c r="H590" s="522">
        <v>2516.8000000000002</v>
      </c>
      <c r="I590" s="523">
        <v>11808</v>
      </c>
    </row>
    <row r="591" spans="1:9" ht="16.5" outlineLevel="1" thickBot="1" x14ac:dyDescent="0.3">
      <c r="A591" s="499"/>
      <c r="B591" s="504"/>
      <c r="C591" s="505"/>
      <c r="D591" s="506"/>
      <c r="E591" s="494">
        <v>4241</v>
      </c>
      <c r="F591" s="507"/>
      <c r="G591" s="437">
        <f>H591+I591</f>
        <v>0</v>
      </c>
      <c r="H591" s="437"/>
      <c r="I591" s="437"/>
    </row>
    <row r="592" spans="1:9" ht="29.25" customHeight="1" outlineLevel="1" thickBot="1" x14ac:dyDescent="0.3">
      <c r="A592" s="499">
        <v>2830</v>
      </c>
      <c r="B592" s="516" t="s">
        <v>77</v>
      </c>
      <c r="C592" s="500">
        <v>3</v>
      </c>
      <c r="D592" s="501">
        <v>0</v>
      </c>
      <c r="E592" s="502" t="s">
        <v>510</v>
      </c>
      <c r="F592" s="514" t="s">
        <v>511</v>
      </c>
      <c r="G592" s="437">
        <f>H592+I592</f>
        <v>0</v>
      </c>
      <c r="H592" s="437">
        <f>H594+H598+H602</f>
        <v>0</v>
      </c>
      <c r="I592" s="437">
        <f>I594+I598+I602</f>
        <v>0</v>
      </c>
    </row>
    <row r="593" spans="1:9" s="307" customFormat="1" ht="10.5" customHeight="1" outlineLevel="1" thickBot="1" x14ac:dyDescent="0.3">
      <c r="A593" s="499"/>
      <c r="B593" s="488"/>
      <c r="C593" s="500"/>
      <c r="D593" s="501"/>
      <c r="E593" s="494" t="s">
        <v>804</v>
      </c>
      <c r="F593" s="503"/>
      <c r="G593" s="437"/>
      <c r="H593" s="437"/>
      <c r="I593" s="437"/>
    </row>
    <row r="594" spans="1:9" ht="16.5" outlineLevel="1" thickBot="1" x14ac:dyDescent="0.3">
      <c r="A594" s="499">
        <v>2831</v>
      </c>
      <c r="B594" s="518" t="s">
        <v>77</v>
      </c>
      <c r="C594" s="505">
        <v>3</v>
      </c>
      <c r="D594" s="506">
        <v>1</v>
      </c>
      <c r="E594" s="494" t="s">
        <v>115</v>
      </c>
      <c r="F594" s="514"/>
      <c r="G594" s="437">
        <f>H594+I594</f>
        <v>0</v>
      </c>
      <c r="H594" s="437">
        <f>H596+H597</f>
        <v>0</v>
      </c>
      <c r="I594" s="437">
        <f>I596+I597</f>
        <v>0</v>
      </c>
    </row>
    <row r="595" spans="1:9" ht="36.75" outlineLevel="1" thickBot="1" x14ac:dyDescent="0.3">
      <c r="A595" s="499"/>
      <c r="B595" s="504"/>
      <c r="C595" s="505"/>
      <c r="D595" s="506"/>
      <c r="E595" s="494" t="s">
        <v>12</v>
      </c>
      <c r="F595" s="507"/>
      <c r="G595" s="437"/>
      <c r="H595" s="437"/>
      <c r="I595" s="437"/>
    </row>
    <row r="596" spans="1:9" ht="16.5" outlineLevel="1" thickBot="1" x14ac:dyDescent="0.3">
      <c r="A596" s="499"/>
      <c r="B596" s="504"/>
      <c r="C596" s="505"/>
      <c r="D596" s="506"/>
      <c r="E596" s="494" t="s">
        <v>13</v>
      </c>
      <c r="F596" s="507"/>
      <c r="G596" s="437">
        <f>H596+I596</f>
        <v>0</v>
      </c>
      <c r="H596" s="437"/>
      <c r="I596" s="437"/>
    </row>
    <row r="597" spans="1:9" ht="16.5" outlineLevel="1" thickBot="1" x14ac:dyDescent="0.3">
      <c r="A597" s="499"/>
      <c r="B597" s="504"/>
      <c r="C597" s="505"/>
      <c r="D597" s="506"/>
      <c r="E597" s="494" t="s">
        <v>13</v>
      </c>
      <c r="F597" s="507"/>
      <c r="G597" s="437">
        <f>H597+I597</f>
        <v>0</v>
      </c>
      <c r="H597" s="437"/>
      <c r="I597" s="437"/>
    </row>
    <row r="598" spans="1:9" ht="16.5" outlineLevel="1" thickBot="1" x14ac:dyDescent="0.3">
      <c r="A598" s="499">
        <v>2832</v>
      </c>
      <c r="B598" s="518" t="s">
        <v>77</v>
      </c>
      <c r="C598" s="505">
        <v>3</v>
      </c>
      <c r="D598" s="506">
        <v>2</v>
      </c>
      <c r="E598" s="494" t="s">
        <v>125</v>
      </c>
      <c r="F598" s="514"/>
      <c r="G598" s="437">
        <f>H598+I598</f>
        <v>0</v>
      </c>
      <c r="H598" s="437">
        <f>H600+H601</f>
        <v>0</v>
      </c>
      <c r="I598" s="437">
        <f>I600+I601</f>
        <v>0</v>
      </c>
    </row>
    <row r="599" spans="1:9" ht="36.75" outlineLevel="1" thickBot="1" x14ac:dyDescent="0.3">
      <c r="A599" s="499"/>
      <c r="B599" s="504"/>
      <c r="C599" s="505"/>
      <c r="D599" s="506"/>
      <c r="E599" s="494" t="s">
        <v>12</v>
      </c>
      <c r="F599" s="507"/>
      <c r="G599" s="437"/>
      <c r="H599" s="437"/>
      <c r="I599" s="437"/>
    </row>
    <row r="600" spans="1:9" ht="16.5" outlineLevel="1" thickBot="1" x14ac:dyDescent="0.3">
      <c r="A600" s="499"/>
      <c r="B600" s="504"/>
      <c r="C600" s="505"/>
      <c r="D600" s="506"/>
      <c r="E600" s="494" t="s">
        <v>13</v>
      </c>
      <c r="F600" s="507"/>
      <c r="G600" s="437">
        <f>H600+I600</f>
        <v>0</v>
      </c>
      <c r="H600" s="437"/>
      <c r="I600" s="437"/>
    </row>
    <row r="601" spans="1:9" ht="16.5" outlineLevel="1" thickBot="1" x14ac:dyDescent="0.3">
      <c r="A601" s="499"/>
      <c r="B601" s="504"/>
      <c r="C601" s="505"/>
      <c r="D601" s="506"/>
      <c r="E601" s="494" t="s">
        <v>13</v>
      </c>
      <c r="F601" s="507"/>
      <c r="G601" s="437">
        <f>H601+I601</f>
        <v>0</v>
      </c>
      <c r="H601" s="437"/>
      <c r="I601" s="437"/>
    </row>
    <row r="602" spans="1:9" ht="16.5" outlineLevel="1" thickBot="1" x14ac:dyDescent="0.3">
      <c r="A602" s="499">
        <v>2833</v>
      </c>
      <c r="B602" s="518" t="s">
        <v>77</v>
      </c>
      <c r="C602" s="505">
        <v>3</v>
      </c>
      <c r="D602" s="506">
        <v>3</v>
      </c>
      <c r="E602" s="494" t="s">
        <v>126</v>
      </c>
      <c r="F602" s="510" t="s">
        <v>512</v>
      </c>
      <c r="G602" s="437">
        <f>H602+I602</f>
        <v>0</v>
      </c>
      <c r="H602" s="437">
        <f>H604+H605</f>
        <v>0</v>
      </c>
      <c r="I602" s="437">
        <f>I604+I605</f>
        <v>0</v>
      </c>
    </row>
    <row r="603" spans="1:9" ht="36.75" outlineLevel="1" thickBot="1" x14ac:dyDescent="0.3">
      <c r="A603" s="499"/>
      <c r="B603" s="504"/>
      <c r="C603" s="505"/>
      <c r="D603" s="506"/>
      <c r="E603" s="494" t="s">
        <v>12</v>
      </c>
      <c r="F603" s="507"/>
      <c r="G603" s="437"/>
      <c r="H603" s="437"/>
      <c r="I603" s="437"/>
    </row>
    <row r="604" spans="1:9" ht="16.5" outlineLevel="1" thickBot="1" x14ac:dyDescent="0.3">
      <c r="A604" s="499"/>
      <c r="B604" s="504"/>
      <c r="C604" s="505"/>
      <c r="D604" s="506"/>
      <c r="E604" s="494" t="s">
        <v>13</v>
      </c>
      <c r="F604" s="507"/>
      <c r="G604" s="437">
        <f>H604+I604</f>
        <v>0</v>
      </c>
      <c r="H604" s="437"/>
      <c r="I604" s="437"/>
    </row>
    <row r="605" spans="1:9" ht="16.5" outlineLevel="1" thickBot="1" x14ac:dyDescent="0.3">
      <c r="A605" s="499"/>
      <c r="B605" s="504"/>
      <c r="C605" s="505"/>
      <c r="D605" s="506"/>
      <c r="E605" s="494" t="s">
        <v>13</v>
      </c>
      <c r="F605" s="507"/>
      <c r="G605" s="437">
        <f>H605+I605</f>
        <v>0</v>
      </c>
      <c r="H605" s="437"/>
      <c r="I605" s="437"/>
    </row>
    <row r="606" spans="1:9" ht="14.25" customHeight="1" outlineLevel="1" thickBot="1" x14ac:dyDescent="0.3">
      <c r="A606" s="499">
        <v>2840</v>
      </c>
      <c r="B606" s="516" t="s">
        <v>77</v>
      </c>
      <c r="C606" s="500">
        <v>4</v>
      </c>
      <c r="D606" s="501">
        <v>0</v>
      </c>
      <c r="E606" s="502" t="s">
        <v>127</v>
      </c>
      <c r="F606" s="514" t="s">
        <v>513</v>
      </c>
      <c r="G606" s="437">
        <f>H606+I606</f>
        <v>0</v>
      </c>
      <c r="H606" s="437">
        <f>H608+H612+H616</f>
        <v>0</v>
      </c>
      <c r="I606" s="437">
        <f>I608+I612+I616</f>
        <v>0</v>
      </c>
    </row>
    <row r="607" spans="1:9" s="307" customFormat="1" ht="10.5" customHeight="1" outlineLevel="1" thickBot="1" x14ac:dyDescent="0.3">
      <c r="A607" s="499"/>
      <c r="B607" s="488"/>
      <c r="C607" s="500"/>
      <c r="D607" s="501"/>
      <c r="E607" s="494" t="s">
        <v>804</v>
      </c>
      <c r="F607" s="503"/>
      <c r="G607" s="437"/>
      <c r="H607" s="437"/>
      <c r="I607" s="437"/>
    </row>
    <row r="608" spans="1:9" ht="14.25" customHeight="1" outlineLevel="1" thickBot="1" x14ac:dyDescent="0.3">
      <c r="A608" s="499">
        <v>2841</v>
      </c>
      <c r="B608" s="518" t="s">
        <v>77</v>
      </c>
      <c r="C608" s="505">
        <v>4</v>
      </c>
      <c r="D608" s="506">
        <v>1</v>
      </c>
      <c r="E608" s="494" t="s">
        <v>128</v>
      </c>
      <c r="F608" s="514"/>
      <c r="G608" s="437">
        <f>H608+I608</f>
        <v>0</v>
      </c>
      <c r="H608" s="437">
        <f>H610+H611</f>
        <v>0</v>
      </c>
      <c r="I608" s="437">
        <f>I610+I611</f>
        <v>0</v>
      </c>
    </row>
    <row r="609" spans="1:9" ht="36.75" outlineLevel="1" thickBot="1" x14ac:dyDescent="0.3">
      <c r="A609" s="499"/>
      <c r="B609" s="504"/>
      <c r="C609" s="505"/>
      <c r="D609" s="506"/>
      <c r="E609" s="494" t="s">
        <v>12</v>
      </c>
      <c r="F609" s="507"/>
      <c r="G609" s="437"/>
      <c r="H609" s="437"/>
      <c r="I609" s="437"/>
    </row>
    <row r="610" spans="1:9" ht="16.5" outlineLevel="1" thickBot="1" x14ac:dyDescent="0.3">
      <c r="A610" s="499"/>
      <c r="B610" s="504"/>
      <c r="C610" s="505"/>
      <c r="D610" s="506"/>
      <c r="E610" s="494" t="s">
        <v>13</v>
      </c>
      <c r="F610" s="507"/>
      <c r="G610" s="437">
        <f>H610+I610</f>
        <v>0</v>
      </c>
      <c r="H610" s="437"/>
      <c r="I610" s="437"/>
    </row>
    <row r="611" spans="1:9" ht="16.5" outlineLevel="1" thickBot="1" x14ac:dyDescent="0.3">
      <c r="A611" s="499"/>
      <c r="B611" s="504"/>
      <c r="C611" s="505"/>
      <c r="D611" s="506"/>
      <c r="E611" s="494" t="s">
        <v>13</v>
      </c>
      <c r="F611" s="507"/>
      <c r="G611" s="437">
        <f>H611+I611</f>
        <v>0</v>
      </c>
      <c r="H611" s="437"/>
      <c r="I611" s="437"/>
    </row>
    <row r="612" spans="1:9" ht="29.25" customHeight="1" outlineLevel="1" thickBot="1" x14ac:dyDescent="0.3">
      <c r="A612" s="499">
        <v>2842</v>
      </c>
      <c r="B612" s="518" t="s">
        <v>77</v>
      </c>
      <c r="C612" s="505">
        <v>4</v>
      </c>
      <c r="D612" s="506">
        <v>2</v>
      </c>
      <c r="E612" s="494" t="s">
        <v>129</v>
      </c>
      <c r="F612" s="514"/>
      <c r="G612" s="437">
        <f>H612+I612</f>
        <v>0</v>
      </c>
      <c r="H612" s="437">
        <f>H614+H615</f>
        <v>0</v>
      </c>
      <c r="I612" s="437">
        <f>I614+I615</f>
        <v>0</v>
      </c>
    </row>
    <row r="613" spans="1:9" ht="36.75" outlineLevel="1" thickBot="1" x14ac:dyDescent="0.3">
      <c r="A613" s="499"/>
      <c r="B613" s="504"/>
      <c r="C613" s="505"/>
      <c r="D613" s="506"/>
      <c r="E613" s="494" t="s">
        <v>12</v>
      </c>
      <c r="F613" s="507"/>
      <c r="G613" s="437"/>
      <c r="H613" s="437"/>
      <c r="I613" s="437"/>
    </row>
    <row r="614" spans="1:9" ht="16.5" outlineLevel="1" thickBot="1" x14ac:dyDescent="0.3">
      <c r="A614" s="499"/>
      <c r="B614" s="504"/>
      <c r="C614" s="505"/>
      <c r="D614" s="506"/>
      <c r="E614" s="494">
        <v>4819</v>
      </c>
      <c r="F614" s="507"/>
      <c r="G614" s="437">
        <f>H614+I614</f>
        <v>0</v>
      </c>
      <c r="H614" s="437">
        <v>0</v>
      </c>
      <c r="I614" s="437"/>
    </row>
    <row r="615" spans="1:9" ht="16.5" outlineLevel="1" thickBot="1" x14ac:dyDescent="0.3">
      <c r="A615" s="499"/>
      <c r="B615" s="504"/>
      <c r="C615" s="505"/>
      <c r="D615" s="506"/>
      <c r="E615" s="494" t="s">
        <v>13</v>
      </c>
      <c r="F615" s="507"/>
      <c r="G615" s="437">
        <f>H615+I615</f>
        <v>0</v>
      </c>
      <c r="H615" s="437"/>
      <c r="I615" s="437"/>
    </row>
    <row r="616" spans="1:9" ht="16.5" outlineLevel="1" thickBot="1" x14ac:dyDescent="0.3">
      <c r="A616" s="499">
        <v>2843</v>
      </c>
      <c r="B616" s="518" t="s">
        <v>77</v>
      </c>
      <c r="C616" s="505">
        <v>4</v>
      </c>
      <c r="D616" s="506">
        <v>3</v>
      </c>
      <c r="E616" s="494" t="s">
        <v>127</v>
      </c>
      <c r="F616" s="510" t="s">
        <v>514</v>
      </c>
      <c r="G616" s="437">
        <f>H616+I616</f>
        <v>0</v>
      </c>
      <c r="H616" s="437">
        <f>H618+H619</f>
        <v>0</v>
      </c>
      <c r="I616" s="437">
        <f>I618+I619</f>
        <v>0</v>
      </c>
    </row>
    <row r="617" spans="1:9" ht="36.75" outlineLevel="1" thickBot="1" x14ac:dyDescent="0.3">
      <c r="A617" s="499"/>
      <c r="B617" s="504"/>
      <c r="C617" s="505"/>
      <c r="D617" s="506"/>
      <c r="E617" s="494" t="s">
        <v>12</v>
      </c>
      <c r="F617" s="507"/>
      <c r="G617" s="437"/>
      <c r="H617" s="437"/>
      <c r="I617" s="437"/>
    </row>
    <row r="618" spans="1:9" ht="16.5" outlineLevel="1" thickBot="1" x14ac:dyDescent="0.3">
      <c r="A618" s="499"/>
      <c r="B618" s="504"/>
      <c r="C618" s="505"/>
      <c r="D618" s="506"/>
      <c r="E618" s="494" t="s">
        <v>13</v>
      </c>
      <c r="F618" s="507"/>
      <c r="G618" s="437">
        <f>H618+I618</f>
        <v>0</v>
      </c>
      <c r="H618" s="437"/>
      <c r="I618" s="437"/>
    </row>
    <row r="619" spans="1:9" ht="16.5" outlineLevel="1" thickBot="1" x14ac:dyDescent="0.3">
      <c r="A619" s="499"/>
      <c r="B619" s="504"/>
      <c r="C619" s="505"/>
      <c r="D619" s="506"/>
      <c r="E619" s="494" t="s">
        <v>13</v>
      </c>
      <c r="F619" s="507"/>
      <c r="G619" s="437">
        <f>H619+I619</f>
        <v>0</v>
      </c>
      <c r="H619" s="437"/>
      <c r="I619" s="437"/>
    </row>
    <row r="620" spans="1:9" ht="26.25" customHeight="1" outlineLevel="1" thickBot="1" x14ac:dyDescent="0.3">
      <c r="A620" s="499">
        <v>2850</v>
      </c>
      <c r="B620" s="516" t="s">
        <v>77</v>
      </c>
      <c r="C620" s="500">
        <v>5</v>
      </c>
      <c r="D620" s="501">
        <v>0</v>
      </c>
      <c r="E620" s="524" t="s">
        <v>515</v>
      </c>
      <c r="F620" s="514" t="s">
        <v>516</v>
      </c>
      <c r="G620" s="437">
        <f>H620+I620</f>
        <v>0</v>
      </c>
      <c r="H620" s="437">
        <f>H622</f>
        <v>0</v>
      </c>
      <c r="I620" s="437">
        <f>I622</f>
        <v>0</v>
      </c>
    </row>
    <row r="621" spans="1:9" s="307" customFormat="1" ht="10.5" customHeight="1" outlineLevel="1" thickBot="1" x14ac:dyDescent="0.3">
      <c r="A621" s="499"/>
      <c r="B621" s="488"/>
      <c r="C621" s="500"/>
      <c r="D621" s="501"/>
      <c r="E621" s="494" t="s">
        <v>804</v>
      </c>
      <c r="F621" s="503"/>
      <c r="G621" s="437"/>
      <c r="H621" s="437"/>
      <c r="I621" s="437"/>
    </row>
    <row r="622" spans="1:9" ht="24" customHeight="1" outlineLevel="1" thickBot="1" x14ac:dyDescent="0.3">
      <c r="A622" s="499">
        <v>2851</v>
      </c>
      <c r="B622" s="516" t="s">
        <v>77</v>
      </c>
      <c r="C622" s="500">
        <v>5</v>
      </c>
      <c r="D622" s="501">
        <v>1</v>
      </c>
      <c r="E622" s="525" t="s">
        <v>515</v>
      </c>
      <c r="F622" s="510" t="s">
        <v>517</v>
      </c>
      <c r="G622" s="437">
        <f>H622+I622</f>
        <v>0</v>
      </c>
      <c r="H622" s="437">
        <f>H624+H625</f>
        <v>0</v>
      </c>
      <c r="I622" s="437">
        <f>I624+I625</f>
        <v>0</v>
      </c>
    </row>
    <row r="623" spans="1:9" ht="36.75" outlineLevel="1" thickBot="1" x14ac:dyDescent="0.3">
      <c r="A623" s="499"/>
      <c r="B623" s="504"/>
      <c r="C623" s="505"/>
      <c r="D623" s="506"/>
      <c r="E623" s="494" t="s">
        <v>12</v>
      </c>
      <c r="F623" s="507"/>
      <c r="G623" s="437"/>
      <c r="H623" s="437"/>
      <c r="I623" s="437"/>
    </row>
    <row r="624" spans="1:9" ht="16.5" outlineLevel="1" thickBot="1" x14ac:dyDescent="0.3">
      <c r="A624" s="499"/>
      <c r="B624" s="504"/>
      <c r="C624" s="505"/>
      <c r="D624" s="506"/>
      <c r="E624" s="494" t="s">
        <v>13</v>
      </c>
      <c r="F624" s="507"/>
      <c r="G624" s="437">
        <f>H624+I624</f>
        <v>0</v>
      </c>
      <c r="H624" s="437"/>
      <c r="I624" s="437"/>
    </row>
    <row r="625" spans="1:12" ht="16.5" outlineLevel="1" thickBot="1" x14ac:dyDescent="0.3">
      <c r="A625" s="499"/>
      <c r="B625" s="504"/>
      <c r="C625" s="505"/>
      <c r="D625" s="506"/>
      <c r="E625" s="494" t="s">
        <v>13</v>
      </c>
      <c r="F625" s="507"/>
      <c r="G625" s="437">
        <f>H625+I625</f>
        <v>0</v>
      </c>
      <c r="H625" s="437"/>
      <c r="I625" s="437"/>
    </row>
    <row r="626" spans="1:12" ht="27" customHeight="1" outlineLevel="1" thickBot="1" x14ac:dyDescent="0.3">
      <c r="A626" s="499">
        <v>2860</v>
      </c>
      <c r="B626" s="516" t="s">
        <v>77</v>
      </c>
      <c r="C626" s="500">
        <v>6</v>
      </c>
      <c r="D626" s="501">
        <v>0</v>
      </c>
      <c r="E626" s="524" t="s">
        <v>518</v>
      </c>
      <c r="F626" s="514" t="s">
        <v>637</v>
      </c>
      <c r="G626" s="437">
        <f>H626+I626</f>
        <v>0</v>
      </c>
      <c r="H626" s="437">
        <f>H628</f>
        <v>0</v>
      </c>
      <c r="I626" s="437">
        <f>I628</f>
        <v>0</v>
      </c>
    </row>
    <row r="627" spans="1:12" s="307" customFormat="1" ht="10.5" customHeight="1" outlineLevel="1" thickBot="1" x14ac:dyDescent="0.3">
      <c r="A627" s="499"/>
      <c r="B627" s="488"/>
      <c r="C627" s="500"/>
      <c r="D627" s="501"/>
      <c r="E627" s="494" t="s">
        <v>804</v>
      </c>
      <c r="F627" s="503"/>
      <c r="G627" s="437"/>
      <c r="H627" s="437"/>
      <c r="I627" s="437"/>
    </row>
    <row r="628" spans="1:12" ht="12" customHeight="1" outlineLevel="1" thickBot="1" x14ac:dyDescent="0.3">
      <c r="A628" s="499">
        <v>2861</v>
      </c>
      <c r="B628" s="518" t="s">
        <v>77</v>
      </c>
      <c r="C628" s="505">
        <v>6</v>
      </c>
      <c r="D628" s="506">
        <v>1</v>
      </c>
      <c r="E628" s="525" t="s">
        <v>518</v>
      </c>
      <c r="F628" s="510" t="s">
        <v>638</v>
      </c>
      <c r="G628" s="437">
        <f>H628+I628</f>
        <v>0</v>
      </c>
      <c r="H628" s="437">
        <f>H630+H631</f>
        <v>0</v>
      </c>
      <c r="I628" s="437">
        <f>I630+I631</f>
        <v>0</v>
      </c>
    </row>
    <row r="629" spans="1:12" ht="36.75" outlineLevel="1" thickBot="1" x14ac:dyDescent="0.3">
      <c r="A629" s="499"/>
      <c r="B629" s="504"/>
      <c r="C629" s="505"/>
      <c r="D629" s="506"/>
      <c r="E629" s="494" t="s">
        <v>12</v>
      </c>
      <c r="F629" s="507"/>
      <c r="G629" s="437"/>
      <c r="H629" s="437"/>
      <c r="I629" s="437"/>
    </row>
    <row r="630" spans="1:12" ht="16.5" outlineLevel="1" thickBot="1" x14ac:dyDescent="0.3">
      <c r="A630" s="499"/>
      <c r="B630" s="504"/>
      <c r="C630" s="505"/>
      <c r="D630" s="506"/>
      <c r="E630" s="494" t="s">
        <v>13</v>
      </c>
      <c r="F630" s="507"/>
      <c r="G630" s="437">
        <f>H630+I630</f>
        <v>0</v>
      </c>
      <c r="H630" s="437"/>
      <c r="I630" s="437"/>
    </row>
    <row r="631" spans="1:12" ht="16.5" outlineLevel="1" thickBot="1" x14ac:dyDescent="0.3">
      <c r="A631" s="499"/>
      <c r="B631" s="504"/>
      <c r="C631" s="505"/>
      <c r="D631" s="506"/>
      <c r="E631" s="494" t="s">
        <v>13</v>
      </c>
      <c r="F631" s="507"/>
      <c r="G631" s="437">
        <f>H631+I631</f>
        <v>0</v>
      </c>
      <c r="H631" s="437"/>
      <c r="I631" s="437"/>
    </row>
    <row r="632" spans="1:12" s="306" customFormat="1" ht="35.25" customHeight="1" thickBot="1" x14ac:dyDescent="0.25">
      <c r="A632" s="512">
        <v>2900</v>
      </c>
      <c r="B632" s="516" t="s">
        <v>84</v>
      </c>
      <c r="C632" s="500">
        <v>0</v>
      </c>
      <c r="D632" s="501">
        <v>0</v>
      </c>
      <c r="E632" s="517" t="s">
        <v>870</v>
      </c>
      <c r="F632" s="513" t="s">
        <v>639</v>
      </c>
      <c r="G632" s="437">
        <f>H632+I632</f>
        <v>0</v>
      </c>
      <c r="H632" s="437">
        <f>H634+H655+H665+H675+H686+H704+H710+H716</f>
        <v>0</v>
      </c>
      <c r="I632" s="437">
        <f>I634+I655+I665+I675+I686+I704+I710+I716</f>
        <v>0</v>
      </c>
    </row>
    <row r="633" spans="1:12" ht="11.25" customHeight="1" thickBot="1" x14ac:dyDescent="0.3">
      <c r="A633" s="493"/>
      <c r="B633" s="488"/>
      <c r="C633" s="489"/>
      <c r="D633" s="490"/>
      <c r="E633" s="494" t="s">
        <v>803</v>
      </c>
      <c r="F633" s="495"/>
      <c r="G633" s="437"/>
      <c r="H633" s="437"/>
      <c r="I633" s="437"/>
    </row>
    <row r="634" spans="1:12" ht="24.75" thickBot="1" x14ac:dyDescent="0.3">
      <c r="A634" s="499">
        <v>2910</v>
      </c>
      <c r="B634" s="516" t="s">
        <v>84</v>
      </c>
      <c r="C634" s="500">
        <v>1</v>
      </c>
      <c r="D634" s="501">
        <v>0</v>
      </c>
      <c r="E634" s="502" t="s">
        <v>118</v>
      </c>
      <c r="F634" s="503" t="s">
        <v>640</v>
      </c>
      <c r="G634" s="437">
        <f>H634+I634</f>
        <v>0</v>
      </c>
      <c r="H634" s="437">
        <f>H636+H651</f>
        <v>0</v>
      </c>
      <c r="I634" s="437">
        <f>I636+I651</f>
        <v>0</v>
      </c>
    </row>
    <row r="635" spans="1:12" s="307" customFormat="1" ht="10.5" customHeight="1" thickBot="1" x14ac:dyDescent="0.3">
      <c r="A635" s="499"/>
      <c r="B635" s="488"/>
      <c r="C635" s="500"/>
      <c r="D635" s="501"/>
      <c r="E635" s="494" t="s">
        <v>804</v>
      </c>
      <c r="F635" s="503"/>
      <c r="G635" s="437"/>
      <c r="H635" s="437"/>
      <c r="I635" s="437"/>
    </row>
    <row r="636" spans="1:12" ht="16.5" thickBot="1" x14ac:dyDescent="0.3">
      <c r="A636" s="499">
        <v>2911</v>
      </c>
      <c r="B636" s="518" t="s">
        <v>84</v>
      </c>
      <c r="C636" s="505">
        <v>1</v>
      </c>
      <c r="D636" s="506">
        <v>1</v>
      </c>
      <c r="E636" s="494" t="s">
        <v>641</v>
      </c>
      <c r="F636" s="510" t="s">
        <v>642</v>
      </c>
      <c r="G636" s="437">
        <f>H636+I636</f>
        <v>0</v>
      </c>
      <c r="H636" s="437">
        <f>SUM(H638:H685)</f>
        <v>0</v>
      </c>
      <c r="I636" s="437">
        <f>SUM(I638:I650)</f>
        <v>0</v>
      </c>
      <c r="K636" s="322"/>
      <c r="L636" s="323"/>
    </row>
    <row r="637" spans="1:12" ht="28.5" customHeight="1" thickBot="1" x14ac:dyDescent="0.3">
      <c r="A637" s="499"/>
      <c r="B637" s="504"/>
      <c r="C637" s="505"/>
      <c r="D637" s="506"/>
      <c r="E637" s="494" t="s">
        <v>12</v>
      </c>
      <c r="F637" s="507"/>
      <c r="G637" s="437"/>
      <c r="H637" s="437"/>
      <c r="I637" s="437"/>
      <c r="K637" s="324"/>
      <c r="L637" s="325"/>
    </row>
    <row r="638" spans="1:12" ht="16.5" hidden="1" thickBot="1" x14ac:dyDescent="0.3">
      <c r="A638" s="499"/>
      <c r="B638" s="504"/>
      <c r="C638" s="505"/>
      <c r="D638" s="506"/>
      <c r="E638" s="494">
        <v>4111</v>
      </c>
      <c r="F638" s="507"/>
      <c r="G638" s="437">
        <f t="shared" ref="G638:G685" si="10">H638+I638</f>
        <v>0</v>
      </c>
      <c r="H638" s="437"/>
      <c r="I638" s="437"/>
      <c r="K638" s="323"/>
      <c r="L638" s="323"/>
    </row>
    <row r="639" spans="1:12" ht="16.5" hidden="1" thickBot="1" x14ac:dyDescent="0.3">
      <c r="A639" s="499"/>
      <c r="B639" s="504"/>
      <c r="C639" s="505"/>
      <c r="D639" s="506"/>
      <c r="E639" s="494">
        <v>4131</v>
      </c>
      <c r="F639" s="507"/>
      <c r="G639" s="437">
        <f t="shared" si="10"/>
        <v>0</v>
      </c>
      <c r="H639" s="437"/>
      <c r="I639" s="437"/>
      <c r="K639" s="323"/>
      <c r="L639" s="323"/>
    </row>
    <row r="640" spans="1:12" ht="16.5" hidden="1" thickBot="1" x14ac:dyDescent="0.3">
      <c r="A640" s="499"/>
      <c r="B640" s="504"/>
      <c r="C640" s="505"/>
      <c r="D640" s="506"/>
      <c r="E640" s="494">
        <v>4261</v>
      </c>
      <c r="F640" s="507"/>
      <c r="G640" s="437">
        <f t="shared" si="10"/>
        <v>0</v>
      </c>
      <c r="H640" s="437"/>
      <c r="I640" s="437"/>
      <c r="K640" s="323"/>
      <c r="L640" s="323"/>
    </row>
    <row r="641" spans="1:12" ht="14.25" hidden="1" customHeight="1" thickBot="1" x14ac:dyDescent="0.3">
      <c r="A641" s="499"/>
      <c r="B641" s="504"/>
      <c r="C641" s="505"/>
      <c r="D641" s="506"/>
      <c r="E641" s="494">
        <v>4266</v>
      </c>
      <c r="F641" s="507"/>
      <c r="G641" s="437">
        <f t="shared" si="10"/>
        <v>0</v>
      </c>
      <c r="H641" s="437"/>
      <c r="I641" s="437"/>
      <c r="K641" s="323"/>
      <c r="L641" s="323"/>
    </row>
    <row r="642" spans="1:12" ht="14.25" hidden="1" customHeight="1" thickBot="1" x14ac:dyDescent="0.3">
      <c r="A642" s="499"/>
      <c r="B642" s="504"/>
      <c r="C642" s="505"/>
      <c r="D642" s="506"/>
      <c r="E642" s="494">
        <v>4267</v>
      </c>
      <c r="F642" s="507"/>
      <c r="G642" s="437">
        <f t="shared" si="10"/>
        <v>0</v>
      </c>
      <c r="H642" s="437"/>
      <c r="I642" s="437"/>
      <c r="K642" s="323"/>
      <c r="L642" s="323"/>
    </row>
    <row r="643" spans="1:12" ht="15.75" hidden="1" customHeight="1" thickBot="1" x14ac:dyDescent="0.3">
      <c r="A643" s="499"/>
      <c r="B643" s="504"/>
      <c r="C643" s="505"/>
      <c r="D643" s="506"/>
      <c r="E643" s="494">
        <v>4269</v>
      </c>
      <c r="F643" s="507"/>
      <c r="G643" s="437">
        <f t="shared" si="10"/>
        <v>0</v>
      </c>
      <c r="H643" s="437"/>
      <c r="I643" s="437"/>
      <c r="K643" s="323"/>
      <c r="L643" s="323"/>
    </row>
    <row r="644" spans="1:12" ht="16.5" hidden="1" customHeight="1" thickBot="1" x14ac:dyDescent="0.3">
      <c r="A644" s="499"/>
      <c r="B644" s="504"/>
      <c r="C644" s="505"/>
      <c r="D644" s="506"/>
      <c r="E644" s="494">
        <v>4214</v>
      </c>
      <c r="F644" s="507"/>
      <c r="G644" s="437">
        <f t="shared" si="10"/>
        <v>0</v>
      </c>
      <c r="H644" s="437"/>
      <c r="I644" s="437"/>
      <c r="K644" s="323"/>
      <c r="L644" s="323"/>
    </row>
    <row r="645" spans="1:12" ht="15.75" hidden="1" customHeight="1" thickBot="1" x14ac:dyDescent="0.3">
      <c r="A645" s="499"/>
      <c r="B645" s="504"/>
      <c r="C645" s="505"/>
      <c r="D645" s="506"/>
      <c r="E645" s="494">
        <v>4212</v>
      </c>
      <c r="F645" s="507"/>
      <c r="G645" s="437">
        <f t="shared" si="10"/>
        <v>0</v>
      </c>
      <c r="H645" s="437"/>
      <c r="I645" s="437"/>
      <c r="K645" s="323"/>
      <c r="L645" s="323"/>
    </row>
    <row r="646" spans="1:12" ht="15" hidden="1" customHeight="1" thickBot="1" x14ac:dyDescent="0.3">
      <c r="A646" s="499"/>
      <c r="B646" s="504"/>
      <c r="C646" s="505"/>
      <c r="D646" s="506"/>
      <c r="E646" s="494">
        <v>4231</v>
      </c>
      <c r="F646" s="507"/>
      <c r="G646" s="437">
        <f t="shared" si="10"/>
        <v>0</v>
      </c>
      <c r="H646" s="437"/>
      <c r="I646" s="437"/>
      <c r="K646" s="323"/>
      <c r="L646" s="323"/>
    </row>
    <row r="647" spans="1:12" ht="9" hidden="1" customHeight="1" thickBot="1" x14ac:dyDescent="0.3">
      <c r="A647" s="499"/>
      <c r="B647" s="504"/>
      <c r="C647" s="505"/>
      <c r="D647" s="506"/>
      <c r="E647" s="494">
        <v>4241</v>
      </c>
      <c r="F647" s="507"/>
      <c r="G647" s="437">
        <f t="shared" si="10"/>
        <v>0</v>
      </c>
      <c r="H647" s="437"/>
      <c r="I647" s="437"/>
      <c r="K647" s="323"/>
      <c r="L647" s="323"/>
    </row>
    <row r="648" spans="1:12" ht="1.5" customHeight="1" thickBot="1" x14ac:dyDescent="0.3">
      <c r="A648" s="499"/>
      <c r="B648" s="504"/>
      <c r="C648" s="505"/>
      <c r="D648" s="506"/>
      <c r="E648" s="494">
        <v>5129</v>
      </c>
      <c r="F648" s="507"/>
      <c r="G648" s="437"/>
      <c r="H648" s="437"/>
      <c r="I648" s="437"/>
      <c r="K648" s="323"/>
      <c r="L648" s="323"/>
    </row>
    <row r="649" spans="1:12" ht="21.75" customHeight="1" thickBot="1" x14ac:dyDescent="0.3">
      <c r="A649" s="499"/>
      <c r="B649" s="504"/>
      <c r="C649" s="505"/>
      <c r="D649" s="506"/>
      <c r="E649" s="494">
        <v>5122</v>
      </c>
      <c r="F649" s="507"/>
      <c r="G649" s="437">
        <f t="shared" si="10"/>
        <v>0</v>
      </c>
      <c r="H649" s="437"/>
      <c r="I649" s="437">
        <v>0</v>
      </c>
      <c r="K649" s="323"/>
      <c r="L649" s="323"/>
    </row>
    <row r="650" spans="1:12" ht="15.75" customHeight="1" thickBot="1" x14ac:dyDescent="0.3">
      <c r="A650" s="499"/>
      <c r="B650" s="504"/>
      <c r="C650" s="505"/>
      <c r="D650" s="506"/>
      <c r="E650" s="494">
        <v>5113</v>
      </c>
      <c r="F650" s="507"/>
      <c r="G650" s="437">
        <f t="shared" si="10"/>
        <v>0</v>
      </c>
      <c r="H650" s="437"/>
      <c r="I650" s="437">
        <v>0</v>
      </c>
      <c r="K650" s="323"/>
      <c r="L650" s="323"/>
    </row>
    <row r="651" spans="1:12" ht="16.5" customHeight="1" outlineLevel="1" thickBot="1" x14ac:dyDescent="0.3">
      <c r="A651" s="499">
        <v>2912</v>
      </c>
      <c r="B651" s="518" t="s">
        <v>84</v>
      </c>
      <c r="C651" s="505">
        <v>1</v>
      </c>
      <c r="D651" s="506">
        <v>2</v>
      </c>
      <c r="E651" s="494" t="s">
        <v>85</v>
      </c>
      <c r="F651" s="510" t="s">
        <v>643</v>
      </c>
      <c r="G651" s="437">
        <f t="shared" si="10"/>
        <v>0</v>
      </c>
      <c r="H651" s="437">
        <f>H653+H654</f>
        <v>0</v>
      </c>
      <c r="I651" s="437">
        <f>I653+I654</f>
        <v>0</v>
      </c>
      <c r="K651" s="323"/>
      <c r="L651" s="323"/>
    </row>
    <row r="652" spans="1:12" ht="12.75" customHeight="1" outlineLevel="1" thickBot="1" x14ac:dyDescent="0.3">
      <c r="A652" s="499"/>
      <c r="B652" s="504"/>
      <c r="C652" s="505"/>
      <c r="D652" s="506"/>
      <c r="E652" s="494" t="s">
        <v>12</v>
      </c>
      <c r="F652" s="507"/>
      <c r="G652" s="437">
        <f t="shared" si="10"/>
        <v>0</v>
      </c>
      <c r="H652" s="437"/>
      <c r="I652" s="437"/>
      <c r="K652" s="323"/>
      <c r="L652" s="323"/>
    </row>
    <row r="653" spans="1:12" ht="12.75" customHeight="1" outlineLevel="1" thickBot="1" x14ac:dyDescent="0.3">
      <c r="A653" s="499"/>
      <c r="B653" s="504"/>
      <c r="C653" s="505"/>
      <c r="D653" s="506"/>
      <c r="E653" s="494" t="s">
        <v>13</v>
      </c>
      <c r="F653" s="507"/>
      <c r="G653" s="437">
        <f t="shared" si="10"/>
        <v>0</v>
      </c>
      <c r="H653" s="437"/>
      <c r="I653" s="437"/>
      <c r="K653" s="323"/>
      <c r="L653" s="323"/>
    </row>
    <row r="654" spans="1:12" ht="17.25" customHeight="1" outlineLevel="1" thickBot="1" x14ac:dyDescent="0.3">
      <c r="A654" s="499"/>
      <c r="B654" s="504"/>
      <c r="C654" s="505"/>
      <c r="D654" s="506"/>
      <c r="E654" s="494" t="s">
        <v>13</v>
      </c>
      <c r="F654" s="507"/>
      <c r="G654" s="437">
        <f t="shared" si="10"/>
        <v>0</v>
      </c>
      <c r="H654" s="437"/>
      <c r="I654" s="437"/>
      <c r="K654" s="323"/>
      <c r="L654" s="323"/>
    </row>
    <row r="655" spans="1:12" ht="13.5" customHeight="1" outlineLevel="1" thickBot="1" x14ac:dyDescent="0.3">
      <c r="A655" s="499">
        <v>2920</v>
      </c>
      <c r="B655" s="516" t="s">
        <v>84</v>
      </c>
      <c r="C655" s="500">
        <v>2</v>
      </c>
      <c r="D655" s="501">
        <v>0</v>
      </c>
      <c r="E655" s="502" t="s">
        <v>86</v>
      </c>
      <c r="F655" s="503" t="s">
        <v>644</v>
      </c>
      <c r="G655" s="437">
        <f t="shared" si="10"/>
        <v>0</v>
      </c>
      <c r="H655" s="437">
        <f>H657+H661</f>
        <v>0</v>
      </c>
      <c r="I655" s="437">
        <f>I657+I661</f>
        <v>0</v>
      </c>
      <c r="K655" s="323"/>
      <c r="L655" s="323"/>
    </row>
    <row r="656" spans="1:12" s="307" customFormat="1" ht="18.75" hidden="1" customHeight="1" outlineLevel="1" thickBot="1" x14ac:dyDescent="0.3">
      <c r="A656" s="499"/>
      <c r="B656" s="488"/>
      <c r="C656" s="500"/>
      <c r="D656" s="501"/>
      <c r="E656" s="494" t="s">
        <v>804</v>
      </c>
      <c r="F656" s="503"/>
      <c r="G656" s="437">
        <f t="shared" si="10"/>
        <v>0</v>
      </c>
      <c r="H656" s="437"/>
      <c r="I656" s="437"/>
      <c r="K656" s="326"/>
      <c r="L656" s="326"/>
    </row>
    <row r="657" spans="1:12" ht="14.25" hidden="1" customHeight="1" outlineLevel="1" thickBot="1" x14ac:dyDescent="0.3">
      <c r="A657" s="499">
        <v>2921</v>
      </c>
      <c r="B657" s="518" t="s">
        <v>84</v>
      </c>
      <c r="C657" s="505">
        <v>2</v>
      </c>
      <c r="D657" s="506">
        <v>1</v>
      </c>
      <c r="E657" s="494" t="s">
        <v>87</v>
      </c>
      <c r="F657" s="510" t="s">
        <v>645</v>
      </c>
      <c r="G657" s="437">
        <f t="shared" si="10"/>
        <v>0</v>
      </c>
      <c r="H657" s="437">
        <f>H659+H660</f>
        <v>0</v>
      </c>
      <c r="I657" s="437">
        <f>I659+I660</f>
        <v>0</v>
      </c>
      <c r="K657" s="323"/>
      <c r="L657" s="323"/>
    </row>
    <row r="658" spans="1:12" ht="14.25" hidden="1" customHeight="1" outlineLevel="1" thickBot="1" x14ac:dyDescent="0.3">
      <c r="A658" s="499"/>
      <c r="B658" s="504"/>
      <c r="C658" s="505"/>
      <c r="D658" s="506"/>
      <c r="E658" s="494" t="s">
        <v>12</v>
      </c>
      <c r="F658" s="507"/>
      <c r="G658" s="437">
        <f t="shared" si="10"/>
        <v>0</v>
      </c>
      <c r="H658" s="437"/>
      <c r="I658" s="437"/>
      <c r="K658" s="323"/>
      <c r="L658" s="323"/>
    </row>
    <row r="659" spans="1:12" ht="19.5" hidden="1" customHeight="1" outlineLevel="1" thickBot="1" x14ac:dyDescent="0.3">
      <c r="A659" s="499"/>
      <c r="B659" s="504"/>
      <c r="C659" s="505"/>
      <c r="D659" s="506"/>
      <c r="E659" s="494" t="s">
        <v>13</v>
      </c>
      <c r="F659" s="507"/>
      <c r="G659" s="437">
        <f t="shared" si="10"/>
        <v>0</v>
      </c>
      <c r="H659" s="437"/>
      <c r="I659" s="437"/>
      <c r="K659" s="323"/>
      <c r="L659" s="323"/>
    </row>
    <row r="660" spans="1:12" ht="23.25" hidden="1" customHeight="1" outlineLevel="1" thickBot="1" x14ac:dyDescent="0.3">
      <c r="A660" s="499"/>
      <c r="B660" s="504"/>
      <c r="C660" s="505"/>
      <c r="D660" s="506"/>
      <c r="E660" s="494" t="s">
        <v>13</v>
      </c>
      <c r="F660" s="507"/>
      <c r="G660" s="437">
        <f t="shared" si="10"/>
        <v>0</v>
      </c>
      <c r="H660" s="437"/>
      <c r="I660" s="437"/>
      <c r="K660" s="323"/>
      <c r="L660" s="323"/>
    </row>
    <row r="661" spans="1:12" ht="17.25" hidden="1" customHeight="1" outlineLevel="1" thickBot="1" x14ac:dyDescent="0.3">
      <c r="A661" s="499">
        <v>2922</v>
      </c>
      <c r="B661" s="518" t="s">
        <v>84</v>
      </c>
      <c r="C661" s="505">
        <v>2</v>
      </c>
      <c r="D661" s="506">
        <v>2</v>
      </c>
      <c r="E661" s="494" t="s">
        <v>88</v>
      </c>
      <c r="F661" s="510" t="s">
        <v>646</v>
      </c>
      <c r="G661" s="437">
        <f t="shared" si="10"/>
        <v>0</v>
      </c>
      <c r="H661" s="437">
        <f>H663+H664</f>
        <v>0</v>
      </c>
      <c r="I661" s="437">
        <f>I663+I664</f>
        <v>0</v>
      </c>
      <c r="K661" s="323"/>
      <c r="L661" s="323"/>
    </row>
    <row r="662" spans="1:12" ht="22.5" hidden="1" customHeight="1" outlineLevel="1" thickBot="1" x14ac:dyDescent="0.3">
      <c r="A662" s="499"/>
      <c r="B662" s="504"/>
      <c r="C662" s="505"/>
      <c r="D662" s="506"/>
      <c r="E662" s="494" t="s">
        <v>12</v>
      </c>
      <c r="F662" s="507"/>
      <c r="G662" s="437">
        <f t="shared" si="10"/>
        <v>0</v>
      </c>
      <c r="H662" s="437"/>
      <c r="I662" s="437"/>
      <c r="K662" s="323"/>
      <c r="L662" s="323"/>
    </row>
    <row r="663" spans="1:12" ht="15" hidden="1" customHeight="1" outlineLevel="1" thickBot="1" x14ac:dyDescent="0.3">
      <c r="A663" s="499"/>
      <c r="B663" s="504"/>
      <c r="C663" s="505"/>
      <c r="D663" s="506"/>
      <c r="E663" s="494" t="s">
        <v>13</v>
      </c>
      <c r="F663" s="507"/>
      <c r="G663" s="437">
        <f t="shared" si="10"/>
        <v>0</v>
      </c>
      <c r="H663" s="437"/>
      <c r="I663" s="437"/>
      <c r="K663" s="323"/>
      <c r="L663" s="323"/>
    </row>
    <row r="664" spans="1:12" ht="13.5" hidden="1" customHeight="1" outlineLevel="1" thickBot="1" x14ac:dyDescent="0.3">
      <c r="A664" s="499"/>
      <c r="B664" s="504"/>
      <c r="C664" s="505"/>
      <c r="D664" s="506"/>
      <c r="E664" s="494" t="s">
        <v>13</v>
      </c>
      <c r="F664" s="507"/>
      <c r="G664" s="437">
        <f t="shared" si="10"/>
        <v>0</v>
      </c>
      <c r="H664" s="437"/>
      <c r="I664" s="437"/>
      <c r="K664" s="323"/>
      <c r="L664" s="323"/>
    </row>
    <row r="665" spans="1:12" ht="13.5" hidden="1" customHeight="1" outlineLevel="1" thickBot="1" x14ac:dyDescent="0.3">
      <c r="A665" s="499">
        <v>2930</v>
      </c>
      <c r="B665" s="516" t="s">
        <v>84</v>
      </c>
      <c r="C665" s="500">
        <v>3</v>
      </c>
      <c r="D665" s="501">
        <v>0</v>
      </c>
      <c r="E665" s="502" t="s">
        <v>89</v>
      </c>
      <c r="F665" s="503" t="s">
        <v>647</v>
      </c>
      <c r="G665" s="437">
        <f t="shared" si="10"/>
        <v>0</v>
      </c>
      <c r="H665" s="437">
        <f>H667+H671</f>
        <v>0</v>
      </c>
      <c r="I665" s="437">
        <f>I667+I671</f>
        <v>0</v>
      </c>
      <c r="K665" s="323"/>
      <c r="L665" s="323"/>
    </row>
    <row r="666" spans="1:12" s="307" customFormat="1" ht="14.25" hidden="1" customHeight="1" outlineLevel="1" thickBot="1" x14ac:dyDescent="0.3">
      <c r="A666" s="499"/>
      <c r="B666" s="488"/>
      <c r="C666" s="500"/>
      <c r="D666" s="501"/>
      <c r="E666" s="494" t="s">
        <v>804</v>
      </c>
      <c r="F666" s="503"/>
      <c r="G666" s="437">
        <f t="shared" si="10"/>
        <v>0</v>
      </c>
      <c r="H666" s="437"/>
      <c r="I666" s="437"/>
      <c r="K666" s="326"/>
      <c r="L666" s="326"/>
    </row>
    <row r="667" spans="1:12" ht="18.75" hidden="1" customHeight="1" outlineLevel="1" thickBot="1" x14ac:dyDescent="0.3">
      <c r="A667" s="499">
        <v>2931</v>
      </c>
      <c r="B667" s="518" t="s">
        <v>84</v>
      </c>
      <c r="C667" s="505">
        <v>3</v>
      </c>
      <c r="D667" s="506">
        <v>1</v>
      </c>
      <c r="E667" s="494" t="s">
        <v>90</v>
      </c>
      <c r="F667" s="510" t="s">
        <v>648</v>
      </c>
      <c r="G667" s="437">
        <f t="shared" si="10"/>
        <v>0</v>
      </c>
      <c r="H667" s="437">
        <f>H669+H670</f>
        <v>0</v>
      </c>
      <c r="I667" s="437">
        <f>I669+I670</f>
        <v>0</v>
      </c>
      <c r="K667" s="323"/>
      <c r="L667" s="323"/>
    </row>
    <row r="668" spans="1:12" ht="18.75" hidden="1" customHeight="1" outlineLevel="1" thickBot="1" x14ac:dyDescent="0.3">
      <c r="A668" s="499"/>
      <c r="B668" s="504"/>
      <c r="C668" s="505"/>
      <c r="D668" s="506"/>
      <c r="E668" s="494" t="s">
        <v>12</v>
      </c>
      <c r="F668" s="507"/>
      <c r="G668" s="437">
        <f t="shared" si="10"/>
        <v>0</v>
      </c>
      <c r="H668" s="437"/>
      <c r="I668" s="437"/>
      <c r="K668" s="323"/>
      <c r="L668" s="323"/>
    </row>
    <row r="669" spans="1:12" ht="14.25" hidden="1" customHeight="1" outlineLevel="1" thickBot="1" x14ac:dyDescent="0.3">
      <c r="A669" s="499"/>
      <c r="B669" s="504"/>
      <c r="C669" s="505"/>
      <c r="D669" s="506"/>
      <c r="E669" s="494" t="s">
        <v>13</v>
      </c>
      <c r="F669" s="507"/>
      <c r="G669" s="437">
        <f t="shared" si="10"/>
        <v>0</v>
      </c>
      <c r="H669" s="437"/>
      <c r="I669" s="437"/>
      <c r="K669" s="323"/>
      <c r="L669" s="323"/>
    </row>
    <row r="670" spans="1:12" ht="12.75" hidden="1" customHeight="1" outlineLevel="1" thickBot="1" x14ac:dyDescent="0.3">
      <c r="A670" s="499"/>
      <c r="B670" s="504"/>
      <c r="C670" s="505"/>
      <c r="D670" s="506"/>
      <c r="E670" s="494" t="s">
        <v>13</v>
      </c>
      <c r="F670" s="507"/>
      <c r="G670" s="437">
        <f t="shared" si="10"/>
        <v>0</v>
      </c>
      <c r="H670" s="437"/>
      <c r="I670" s="437"/>
      <c r="K670" s="323"/>
      <c r="L670" s="323"/>
    </row>
    <row r="671" spans="1:12" ht="13.5" hidden="1" customHeight="1" outlineLevel="1" thickBot="1" x14ac:dyDescent="0.3">
      <c r="A671" s="499">
        <v>2932</v>
      </c>
      <c r="B671" s="518" t="s">
        <v>84</v>
      </c>
      <c r="C671" s="505">
        <v>3</v>
      </c>
      <c r="D671" s="506">
        <v>2</v>
      </c>
      <c r="E671" s="494" t="s">
        <v>91</v>
      </c>
      <c r="F671" s="510"/>
      <c r="G671" s="437">
        <f t="shared" si="10"/>
        <v>0</v>
      </c>
      <c r="H671" s="437">
        <f>H673+H674</f>
        <v>0</v>
      </c>
      <c r="I671" s="437">
        <f>I673+I674</f>
        <v>0</v>
      </c>
      <c r="K671" s="323"/>
      <c r="L671" s="323"/>
    </row>
    <row r="672" spans="1:12" ht="15" hidden="1" customHeight="1" outlineLevel="1" thickBot="1" x14ac:dyDescent="0.3">
      <c r="A672" s="499"/>
      <c r="B672" s="504"/>
      <c r="C672" s="505"/>
      <c r="D672" s="506"/>
      <c r="E672" s="494" t="s">
        <v>12</v>
      </c>
      <c r="F672" s="507"/>
      <c r="G672" s="437">
        <f t="shared" si="10"/>
        <v>0</v>
      </c>
      <c r="H672" s="437"/>
      <c r="I672" s="437"/>
      <c r="K672" s="323"/>
      <c r="L672" s="323"/>
    </row>
    <row r="673" spans="1:12" ht="15.75" hidden="1" customHeight="1" outlineLevel="1" thickBot="1" x14ac:dyDescent="0.3">
      <c r="A673" s="499"/>
      <c r="B673" s="504"/>
      <c r="C673" s="505"/>
      <c r="D673" s="506"/>
      <c r="E673" s="494" t="s">
        <v>13</v>
      </c>
      <c r="F673" s="507"/>
      <c r="G673" s="437">
        <f t="shared" si="10"/>
        <v>0</v>
      </c>
      <c r="H673" s="437"/>
      <c r="I673" s="437"/>
      <c r="K673" s="323"/>
      <c r="L673" s="323"/>
    </row>
    <row r="674" spans="1:12" ht="13.5" hidden="1" customHeight="1" outlineLevel="1" thickBot="1" x14ac:dyDescent="0.3">
      <c r="A674" s="499"/>
      <c r="B674" s="504"/>
      <c r="C674" s="505"/>
      <c r="D674" s="506"/>
      <c r="E674" s="494" t="s">
        <v>13</v>
      </c>
      <c r="F674" s="507"/>
      <c r="G674" s="437">
        <f t="shared" si="10"/>
        <v>0</v>
      </c>
      <c r="H674" s="437"/>
      <c r="I674" s="437"/>
      <c r="K674" s="323"/>
      <c r="L674" s="323"/>
    </row>
    <row r="675" spans="1:12" ht="13.5" hidden="1" customHeight="1" outlineLevel="1" thickBot="1" x14ac:dyDescent="0.3">
      <c r="A675" s="499">
        <v>2940</v>
      </c>
      <c r="B675" s="516" t="s">
        <v>84</v>
      </c>
      <c r="C675" s="500">
        <v>4</v>
      </c>
      <c r="D675" s="501">
        <v>0</v>
      </c>
      <c r="E675" s="502" t="s">
        <v>649</v>
      </c>
      <c r="F675" s="503" t="s">
        <v>650</v>
      </c>
      <c r="G675" s="437">
        <f t="shared" si="10"/>
        <v>0</v>
      </c>
      <c r="H675" s="437">
        <f>H677+H681</f>
        <v>0</v>
      </c>
      <c r="I675" s="437">
        <f>I677+I681</f>
        <v>0</v>
      </c>
      <c r="K675" s="323"/>
      <c r="L675" s="323"/>
    </row>
    <row r="676" spans="1:12" s="307" customFormat="1" ht="14.25" hidden="1" customHeight="1" outlineLevel="1" thickBot="1" x14ac:dyDescent="0.3">
      <c r="A676" s="499"/>
      <c r="B676" s="488"/>
      <c r="C676" s="500"/>
      <c r="D676" s="501"/>
      <c r="E676" s="494" t="s">
        <v>804</v>
      </c>
      <c r="F676" s="503"/>
      <c r="G676" s="437">
        <f t="shared" si="10"/>
        <v>0</v>
      </c>
      <c r="H676" s="437"/>
      <c r="I676" s="437"/>
      <c r="K676" s="326"/>
      <c r="L676" s="326"/>
    </row>
    <row r="677" spans="1:12" ht="15" hidden="1" customHeight="1" outlineLevel="1" thickBot="1" x14ac:dyDescent="0.3">
      <c r="A677" s="499">
        <v>2941</v>
      </c>
      <c r="B677" s="518" t="s">
        <v>84</v>
      </c>
      <c r="C677" s="505">
        <v>4</v>
      </c>
      <c r="D677" s="506">
        <v>1</v>
      </c>
      <c r="E677" s="494" t="s">
        <v>92</v>
      </c>
      <c r="F677" s="510" t="s">
        <v>651</v>
      </c>
      <c r="G677" s="437">
        <f t="shared" si="10"/>
        <v>0</v>
      </c>
      <c r="H677" s="437">
        <f>H679+H680</f>
        <v>0</v>
      </c>
      <c r="I677" s="437">
        <f>I679+I680</f>
        <v>0</v>
      </c>
      <c r="K677" s="323"/>
      <c r="L677" s="323"/>
    </row>
    <row r="678" spans="1:12" ht="15" hidden="1" customHeight="1" outlineLevel="1" thickBot="1" x14ac:dyDescent="0.3">
      <c r="A678" s="499"/>
      <c r="B678" s="504"/>
      <c r="C678" s="505"/>
      <c r="D678" s="506"/>
      <c r="E678" s="494" t="s">
        <v>12</v>
      </c>
      <c r="F678" s="507"/>
      <c r="G678" s="437">
        <f t="shared" si="10"/>
        <v>0</v>
      </c>
      <c r="H678" s="437"/>
      <c r="I678" s="437"/>
      <c r="K678" s="323"/>
      <c r="L678" s="323"/>
    </row>
    <row r="679" spans="1:12" ht="15" hidden="1" customHeight="1" outlineLevel="1" thickBot="1" x14ac:dyDescent="0.3">
      <c r="A679" s="499"/>
      <c r="B679" s="504"/>
      <c r="C679" s="505"/>
      <c r="D679" s="506"/>
      <c r="E679" s="494" t="s">
        <v>13</v>
      </c>
      <c r="F679" s="507"/>
      <c r="G679" s="437">
        <f t="shared" si="10"/>
        <v>0</v>
      </c>
      <c r="H679" s="437"/>
      <c r="I679" s="437"/>
      <c r="K679" s="323"/>
      <c r="L679" s="323"/>
    </row>
    <row r="680" spans="1:12" ht="15" hidden="1" customHeight="1" outlineLevel="1" thickBot="1" x14ac:dyDescent="0.3">
      <c r="A680" s="499"/>
      <c r="B680" s="504"/>
      <c r="C680" s="505"/>
      <c r="D680" s="506"/>
      <c r="E680" s="494" t="s">
        <v>13</v>
      </c>
      <c r="F680" s="507"/>
      <c r="G680" s="437">
        <f t="shared" si="10"/>
        <v>0</v>
      </c>
      <c r="H680" s="437"/>
      <c r="I680" s="437"/>
      <c r="K680" s="323"/>
      <c r="L680" s="323"/>
    </row>
    <row r="681" spans="1:12" ht="15" hidden="1" customHeight="1" outlineLevel="1" thickBot="1" x14ac:dyDescent="0.3">
      <c r="A681" s="499">
        <v>2942</v>
      </c>
      <c r="B681" s="518" t="s">
        <v>84</v>
      </c>
      <c r="C681" s="505">
        <v>4</v>
      </c>
      <c r="D681" s="506">
        <v>2</v>
      </c>
      <c r="E681" s="494" t="s">
        <v>93</v>
      </c>
      <c r="F681" s="510" t="s">
        <v>652</v>
      </c>
      <c r="G681" s="437">
        <f t="shared" si="10"/>
        <v>0</v>
      </c>
      <c r="H681" s="437">
        <f>H683+H684</f>
        <v>0</v>
      </c>
      <c r="I681" s="437">
        <f>I683+I684</f>
        <v>0</v>
      </c>
      <c r="K681" s="323"/>
      <c r="L681" s="323"/>
    </row>
    <row r="682" spans="1:12" ht="27" hidden="1" customHeight="1" outlineLevel="1" thickBot="1" x14ac:dyDescent="0.3">
      <c r="A682" s="499"/>
      <c r="B682" s="504"/>
      <c r="C682" s="505"/>
      <c r="D682" s="506"/>
      <c r="E682" s="494" t="s">
        <v>12</v>
      </c>
      <c r="F682" s="507"/>
      <c r="G682" s="437">
        <f t="shared" si="10"/>
        <v>0</v>
      </c>
      <c r="H682" s="437"/>
      <c r="I682" s="437"/>
      <c r="K682" s="323"/>
      <c r="L682" s="323"/>
    </row>
    <row r="683" spans="1:12" ht="14.25" customHeight="1" outlineLevel="1" thickBot="1" x14ac:dyDescent="0.3">
      <c r="A683" s="499"/>
      <c r="B683" s="504"/>
      <c r="C683" s="505"/>
      <c r="D683" s="506"/>
      <c r="E683" s="494" t="s">
        <v>13</v>
      </c>
      <c r="F683" s="507"/>
      <c r="G683" s="437">
        <f t="shared" si="10"/>
        <v>0</v>
      </c>
      <c r="H683" s="437"/>
      <c r="I683" s="437"/>
      <c r="K683" s="323"/>
      <c r="L683" s="323"/>
    </row>
    <row r="684" spans="1:12" ht="15.75" hidden="1" customHeight="1" outlineLevel="1" thickBot="1" x14ac:dyDescent="0.3">
      <c r="A684" s="499"/>
      <c r="B684" s="504"/>
      <c r="C684" s="505"/>
      <c r="D684" s="506"/>
      <c r="E684" s="494"/>
      <c r="F684" s="507"/>
      <c r="G684" s="437">
        <f t="shared" si="10"/>
        <v>0</v>
      </c>
      <c r="H684" s="437"/>
      <c r="I684" s="437"/>
      <c r="K684" s="323"/>
      <c r="L684" s="323"/>
    </row>
    <row r="685" spans="1:12" ht="14.25" customHeight="1" outlineLevel="1" thickBot="1" x14ac:dyDescent="0.3">
      <c r="A685" s="499"/>
      <c r="B685" s="504"/>
      <c r="C685" s="505"/>
      <c r="D685" s="506"/>
      <c r="E685" s="494">
        <v>4511</v>
      </c>
      <c r="F685" s="507"/>
      <c r="G685" s="437">
        <f t="shared" si="10"/>
        <v>0</v>
      </c>
      <c r="H685" s="437"/>
      <c r="I685" s="437"/>
      <c r="K685" s="327"/>
      <c r="L685" s="328"/>
    </row>
    <row r="686" spans="1:12" ht="24.75" thickBot="1" x14ac:dyDescent="0.3">
      <c r="A686" s="499">
        <v>2950</v>
      </c>
      <c r="B686" s="516" t="s">
        <v>84</v>
      </c>
      <c r="C686" s="500">
        <v>8</v>
      </c>
      <c r="D686" s="501">
        <v>0</v>
      </c>
      <c r="E686" s="502" t="s">
        <v>653</v>
      </c>
      <c r="F686" s="503" t="s">
        <v>654</v>
      </c>
      <c r="G686" s="437">
        <f>H686+I686</f>
        <v>0</v>
      </c>
      <c r="H686" s="437">
        <f>H688+H700</f>
        <v>0</v>
      </c>
      <c r="I686" s="437">
        <f>I688+I700</f>
        <v>0</v>
      </c>
    </row>
    <row r="687" spans="1:12" s="307" customFormat="1" ht="10.5" customHeight="1" thickBot="1" x14ac:dyDescent="0.3">
      <c r="A687" s="499"/>
      <c r="B687" s="488"/>
      <c r="C687" s="500"/>
      <c r="D687" s="501"/>
      <c r="E687" s="494" t="s">
        <v>804</v>
      </c>
      <c r="F687" s="503"/>
      <c r="G687" s="437"/>
      <c r="H687" s="437"/>
      <c r="I687" s="437"/>
    </row>
    <row r="688" spans="1:12" ht="16.5" thickBot="1" x14ac:dyDescent="0.3">
      <c r="A688" s="499">
        <v>2951</v>
      </c>
      <c r="B688" s="518" t="s">
        <v>84</v>
      </c>
      <c r="C688" s="505">
        <v>8</v>
      </c>
      <c r="D688" s="506">
        <v>1</v>
      </c>
      <c r="E688" s="494" t="s">
        <v>94</v>
      </c>
      <c r="F688" s="503"/>
      <c r="G688" s="437">
        <f>H688+I688</f>
        <v>0</v>
      </c>
      <c r="H688" s="437">
        <f>SUM(H690:H727)</f>
        <v>0</v>
      </c>
      <c r="I688" s="437">
        <f>SUM(I690:I727)</f>
        <v>0</v>
      </c>
      <c r="L688" s="48"/>
    </row>
    <row r="689" spans="1:11" ht="24" hidden="1" customHeight="1" thickBot="1" x14ac:dyDescent="0.3">
      <c r="A689" s="499"/>
      <c r="B689" s="504"/>
      <c r="C689" s="505"/>
      <c r="D689" s="506"/>
      <c r="E689" s="494" t="s">
        <v>12</v>
      </c>
      <c r="F689" s="507"/>
      <c r="G689" s="437"/>
      <c r="H689" s="437"/>
      <c r="I689" s="437"/>
    </row>
    <row r="690" spans="1:11" ht="16.5" hidden="1" thickBot="1" x14ac:dyDescent="0.3">
      <c r="A690" s="499"/>
      <c r="B690" s="504"/>
      <c r="C690" s="505"/>
      <c r="D690" s="506"/>
      <c r="E690" s="494">
        <v>4111</v>
      </c>
      <c r="F690" s="507"/>
      <c r="G690" s="437">
        <f t="shared" ref="G690:G697" si="11">H690+I690</f>
        <v>0</v>
      </c>
      <c r="H690" s="437"/>
      <c r="I690" s="437"/>
    </row>
    <row r="691" spans="1:11" ht="16.5" hidden="1" thickBot="1" x14ac:dyDescent="0.3">
      <c r="A691" s="499"/>
      <c r="B691" s="504"/>
      <c r="C691" s="505"/>
      <c r="D691" s="506"/>
      <c r="E691" s="494">
        <v>4131</v>
      </c>
      <c r="F691" s="507"/>
      <c r="G691" s="437">
        <f t="shared" si="11"/>
        <v>0</v>
      </c>
      <c r="H691" s="437"/>
      <c r="I691" s="437"/>
    </row>
    <row r="692" spans="1:11" ht="16.5" hidden="1" thickBot="1" x14ac:dyDescent="0.3">
      <c r="A692" s="499"/>
      <c r="B692" s="504"/>
      <c r="C692" s="505"/>
      <c r="D692" s="506"/>
      <c r="E692" s="494">
        <v>4261</v>
      </c>
      <c r="F692" s="507"/>
      <c r="G692" s="437">
        <f t="shared" si="11"/>
        <v>0</v>
      </c>
      <c r="H692" s="437"/>
      <c r="I692" s="437"/>
    </row>
    <row r="693" spans="1:11" ht="16.5" hidden="1" thickBot="1" x14ac:dyDescent="0.3">
      <c r="A693" s="499"/>
      <c r="B693" s="504"/>
      <c r="C693" s="505"/>
      <c r="D693" s="506"/>
      <c r="E693" s="494">
        <v>4269</v>
      </c>
      <c r="F693" s="507"/>
      <c r="G693" s="437">
        <f t="shared" si="11"/>
        <v>0</v>
      </c>
      <c r="H693" s="437"/>
      <c r="I693" s="437"/>
    </row>
    <row r="694" spans="1:11" ht="16.5" hidden="1" thickBot="1" x14ac:dyDescent="0.3">
      <c r="A694" s="499"/>
      <c r="B694" s="504"/>
      <c r="C694" s="505"/>
      <c r="D694" s="506"/>
      <c r="E694" s="494">
        <v>4214</v>
      </c>
      <c r="F694" s="507"/>
      <c r="G694" s="437">
        <f t="shared" si="11"/>
        <v>0</v>
      </c>
      <c r="H694" s="437"/>
      <c r="I694" s="437"/>
    </row>
    <row r="695" spans="1:11" ht="16.5" hidden="1" thickBot="1" x14ac:dyDescent="0.3">
      <c r="A695" s="499"/>
      <c r="B695" s="504"/>
      <c r="C695" s="505"/>
      <c r="D695" s="506"/>
      <c r="E695" s="494">
        <v>4212</v>
      </c>
      <c r="F695" s="507"/>
      <c r="G695" s="437">
        <f t="shared" si="11"/>
        <v>0</v>
      </c>
      <c r="H695" s="437"/>
      <c r="I695" s="437"/>
    </row>
    <row r="696" spans="1:11" ht="16.5" hidden="1" thickBot="1" x14ac:dyDescent="0.3">
      <c r="A696" s="499"/>
      <c r="B696" s="504"/>
      <c r="C696" s="505"/>
      <c r="D696" s="506"/>
      <c r="E696" s="494">
        <v>4231</v>
      </c>
      <c r="F696" s="507"/>
      <c r="G696" s="437">
        <f t="shared" si="11"/>
        <v>0</v>
      </c>
      <c r="H696" s="437"/>
      <c r="I696" s="437"/>
      <c r="K696" s="322"/>
    </row>
    <row r="697" spans="1:11" ht="16.5" thickBot="1" x14ac:dyDescent="0.3">
      <c r="A697" s="499"/>
      <c r="B697" s="504"/>
      <c r="C697" s="505"/>
      <c r="D697" s="506"/>
      <c r="E697" s="494">
        <v>4511</v>
      </c>
      <c r="F697" s="507"/>
      <c r="G697" s="437">
        <f t="shared" si="11"/>
        <v>0</v>
      </c>
      <c r="H697" s="437"/>
      <c r="I697" s="437"/>
      <c r="K697" s="319"/>
    </row>
    <row r="698" spans="1:11" ht="16.5" hidden="1" outlineLevel="2" thickBot="1" x14ac:dyDescent="0.3">
      <c r="A698" s="499"/>
      <c r="B698" s="504"/>
      <c r="C698" s="505"/>
      <c r="D698" s="506"/>
      <c r="E698" s="494" t="s">
        <v>13</v>
      </c>
      <c r="F698" s="507"/>
      <c r="G698" s="437">
        <f>H698+I698</f>
        <v>0</v>
      </c>
      <c r="H698" s="437"/>
      <c r="I698" s="437"/>
    </row>
    <row r="699" spans="1:11" ht="16.5" hidden="1" outlineLevel="2" thickBot="1" x14ac:dyDescent="0.3">
      <c r="A699" s="499"/>
      <c r="B699" s="504"/>
      <c r="C699" s="505"/>
      <c r="D699" s="506"/>
      <c r="E699" s="494" t="s">
        <v>13</v>
      </c>
      <c r="F699" s="507"/>
      <c r="G699" s="437">
        <f>H699+I699</f>
        <v>0</v>
      </c>
      <c r="H699" s="437"/>
      <c r="I699" s="437"/>
    </row>
    <row r="700" spans="1:11" ht="16.5" hidden="1" outlineLevel="2" thickBot="1" x14ac:dyDescent="0.3">
      <c r="A700" s="499">
        <v>2952</v>
      </c>
      <c r="B700" s="518" t="s">
        <v>84</v>
      </c>
      <c r="C700" s="505">
        <v>5</v>
      </c>
      <c r="D700" s="506">
        <v>2</v>
      </c>
      <c r="E700" s="494" t="s">
        <v>95</v>
      </c>
      <c r="F700" s="510" t="s">
        <v>655</v>
      </c>
      <c r="G700" s="437">
        <f>H700+I700</f>
        <v>0</v>
      </c>
      <c r="H700" s="437"/>
      <c r="I700" s="437">
        <f>I702+I703</f>
        <v>0</v>
      </c>
    </row>
    <row r="701" spans="1:11" ht="36.75" hidden="1" outlineLevel="2" thickBot="1" x14ac:dyDescent="0.3">
      <c r="A701" s="499"/>
      <c r="B701" s="504"/>
      <c r="C701" s="505"/>
      <c r="D701" s="506"/>
      <c r="E701" s="494" t="s">
        <v>12</v>
      </c>
      <c r="F701" s="507"/>
      <c r="G701" s="437"/>
      <c r="H701" s="437"/>
      <c r="I701" s="437"/>
    </row>
    <row r="702" spans="1:11" ht="16.5" hidden="1" outlineLevel="2" thickBot="1" x14ac:dyDescent="0.3">
      <c r="A702" s="499"/>
      <c r="B702" s="504"/>
      <c r="C702" s="505"/>
      <c r="D702" s="506"/>
      <c r="E702" s="494" t="s">
        <v>13</v>
      </c>
      <c r="F702" s="507"/>
      <c r="G702" s="437">
        <f>H702+I702</f>
        <v>0</v>
      </c>
      <c r="H702" s="437"/>
      <c r="I702" s="437"/>
    </row>
    <row r="703" spans="1:11" ht="16.5" hidden="1" outlineLevel="2" thickBot="1" x14ac:dyDescent="0.3">
      <c r="A703" s="499"/>
      <c r="B703" s="504"/>
      <c r="C703" s="505"/>
      <c r="D703" s="506"/>
      <c r="E703" s="494" t="s">
        <v>13</v>
      </c>
      <c r="F703" s="507"/>
      <c r="G703" s="437">
        <f>H703+I703</f>
        <v>0</v>
      </c>
      <c r="H703" s="437"/>
      <c r="I703" s="437"/>
    </row>
    <row r="704" spans="1:11" ht="24.75" hidden="1" outlineLevel="2" thickBot="1" x14ac:dyDescent="0.3">
      <c r="A704" s="499">
        <v>2960</v>
      </c>
      <c r="B704" s="516" t="s">
        <v>84</v>
      </c>
      <c r="C704" s="500">
        <v>6</v>
      </c>
      <c r="D704" s="501">
        <v>0</v>
      </c>
      <c r="E704" s="502" t="s">
        <v>656</v>
      </c>
      <c r="F704" s="503" t="s">
        <v>657</v>
      </c>
      <c r="G704" s="437">
        <f>H704+I704</f>
        <v>0</v>
      </c>
      <c r="H704" s="437"/>
      <c r="I704" s="437">
        <f>I706</f>
        <v>0</v>
      </c>
    </row>
    <row r="705" spans="1:9" s="307" customFormat="1" ht="10.5" hidden="1" customHeight="1" outlineLevel="2" thickBot="1" x14ac:dyDescent="0.3">
      <c r="A705" s="499"/>
      <c r="B705" s="488"/>
      <c r="C705" s="500"/>
      <c r="D705" s="501"/>
      <c r="E705" s="494" t="s">
        <v>804</v>
      </c>
      <c r="F705" s="503"/>
      <c r="G705" s="437"/>
      <c r="H705" s="437"/>
      <c r="I705" s="437"/>
    </row>
    <row r="706" spans="1:9" ht="16.5" hidden="1" outlineLevel="2" thickBot="1" x14ac:dyDescent="0.3">
      <c r="A706" s="499">
        <v>2961</v>
      </c>
      <c r="B706" s="518" t="s">
        <v>84</v>
      </c>
      <c r="C706" s="505">
        <v>6</v>
      </c>
      <c r="D706" s="506">
        <v>1</v>
      </c>
      <c r="E706" s="494" t="s">
        <v>656</v>
      </c>
      <c r="F706" s="510" t="s">
        <v>658</v>
      </c>
      <c r="G706" s="437">
        <f>H706+I706</f>
        <v>0</v>
      </c>
      <c r="H706" s="437"/>
      <c r="I706" s="437">
        <f>I708+I709</f>
        <v>0</v>
      </c>
    </row>
    <row r="707" spans="1:9" ht="36.75" hidden="1" outlineLevel="2" thickBot="1" x14ac:dyDescent="0.3">
      <c r="A707" s="499"/>
      <c r="B707" s="504"/>
      <c r="C707" s="505"/>
      <c r="D707" s="506"/>
      <c r="E707" s="494" t="s">
        <v>12</v>
      </c>
      <c r="F707" s="507"/>
      <c r="G707" s="437"/>
      <c r="H707" s="437"/>
      <c r="I707" s="437"/>
    </row>
    <row r="708" spans="1:9" ht="16.5" hidden="1" outlineLevel="2" thickBot="1" x14ac:dyDescent="0.3">
      <c r="A708" s="499"/>
      <c r="B708" s="504"/>
      <c r="C708" s="505"/>
      <c r="D708" s="506"/>
      <c r="E708" s="494" t="s">
        <v>13</v>
      </c>
      <c r="F708" s="507"/>
      <c r="G708" s="437">
        <f>H708+I708</f>
        <v>0</v>
      </c>
      <c r="H708" s="437"/>
      <c r="I708" s="437"/>
    </row>
    <row r="709" spans="1:9" ht="16.5" hidden="1" outlineLevel="2" thickBot="1" x14ac:dyDescent="0.3">
      <c r="A709" s="499"/>
      <c r="B709" s="504"/>
      <c r="C709" s="505"/>
      <c r="D709" s="506"/>
      <c r="E709" s="494" t="s">
        <v>13</v>
      </c>
      <c r="F709" s="507"/>
      <c r="G709" s="437">
        <f>H709+I709</f>
        <v>0</v>
      </c>
      <c r="H709" s="437"/>
      <c r="I709" s="437"/>
    </row>
    <row r="710" spans="1:9" ht="24.75" hidden="1" outlineLevel="2" thickBot="1" x14ac:dyDescent="0.3">
      <c r="A710" s="499">
        <v>2970</v>
      </c>
      <c r="B710" s="516" t="s">
        <v>84</v>
      </c>
      <c r="C710" s="500">
        <v>7</v>
      </c>
      <c r="D710" s="501">
        <v>0</v>
      </c>
      <c r="E710" s="502" t="s">
        <v>659</v>
      </c>
      <c r="F710" s="503" t="s">
        <v>660</v>
      </c>
      <c r="G710" s="437">
        <f>H710+I710</f>
        <v>0</v>
      </c>
      <c r="H710" s="437"/>
      <c r="I710" s="437">
        <f>I712</f>
        <v>0</v>
      </c>
    </row>
    <row r="711" spans="1:9" s="307" customFormat="1" ht="10.5" hidden="1" customHeight="1" outlineLevel="2" thickBot="1" x14ac:dyDescent="0.3">
      <c r="A711" s="499"/>
      <c r="B711" s="488"/>
      <c r="C711" s="500"/>
      <c r="D711" s="501"/>
      <c r="E711" s="494" t="s">
        <v>804</v>
      </c>
      <c r="F711" s="503"/>
      <c r="G711" s="437"/>
      <c r="H711" s="437"/>
      <c r="I711" s="437"/>
    </row>
    <row r="712" spans="1:9" ht="24.75" hidden="1" outlineLevel="2" thickBot="1" x14ac:dyDescent="0.3">
      <c r="A712" s="499">
        <v>2971</v>
      </c>
      <c r="B712" s="518" t="s">
        <v>84</v>
      </c>
      <c r="C712" s="505">
        <v>7</v>
      </c>
      <c r="D712" s="506">
        <v>1</v>
      </c>
      <c r="E712" s="494" t="s">
        <v>659</v>
      </c>
      <c r="F712" s="510" t="s">
        <v>660</v>
      </c>
      <c r="G712" s="437">
        <f>H712+I712</f>
        <v>0</v>
      </c>
      <c r="H712" s="437"/>
      <c r="I712" s="437">
        <f>I714+I715</f>
        <v>0</v>
      </c>
    </row>
    <row r="713" spans="1:9" ht="36.75" hidden="1" outlineLevel="2" thickBot="1" x14ac:dyDescent="0.3">
      <c r="A713" s="499"/>
      <c r="B713" s="504"/>
      <c r="C713" s="505"/>
      <c r="D713" s="506"/>
      <c r="E713" s="494" t="s">
        <v>12</v>
      </c>
      <c r="F713" s="507"/>
      <c r="G713" s="437"/>
      <c r="H713" s="437"/>
      <c r="I713" s="437"/>
    </row>
    <row r="714" spans="1:9" ht="16.5" hidden="1" outlineLevel="2" thickBot="1" x14ac:dyDescent="0.3">
      <c r="A714" s="499"/>
      <c r="B714" s="504"/>
      <c r="C714" s="505"/>
      <c r="D714" s="506"/>
      <c r="E714" s="494" t="s">
        <v>13</v>
      </c>
      <c r="F714" s="507"/>
      <c r="G714" s="437">
        <f>H714+I714</f>
        <v>0</v>
      </c>
      <c r="H714" s="437"/>
      <c r="I714" s="437"/>
    </row>
    <row r="715" spans="1:9" ht="16.5" hidden="1" outlineLevel="2" thickBot="1" x14ac:dyDescent="0.3">
      <c r="A715" s="499"/>
      <c r="B715" s="504"/>
      <c r="C715" s="505"/>
      <c r="D715" s="506"/>
      <c r="E715" s="494" t="s">
        <v>13</v>
      </c>
      <c r="F715" s="507"/>
      <c r="G715" s="437">
        <f>H715+I715</f>
        <v>0</v>
      </c>
      <c r="H715" s="437"/>
      <c r="I715" s="437"/>
    </row>
    <row r="716" spans="1:9" ht="16.5" hidden="1" outlineLevel="1" collapsed="1" thickBot="1" x14ac:dyDescent="0.3">
      <c r="A716" s="499">
        <v>2980</v>
      </c>
      <c r="B716" s="516" t="s">
        <v>84</v>
      </c>
      <c r="C716" s="500">
        <v>8</v>
      </c>
      <c r="D716" s="501">
        <v>0</v>
      </c>
      <c r="E716" s="502" t="s">
        <v>661</v>
      </c>
      <c r="F716" s="503" t="s">
        <v>662</v>
      </c>
      <c r="G716" s="437">
        <f>H716+I716</f>
        <v>0</v>
      </c>
      <c r="H716" s="437"/>
      <c r="I716" s="437">
        <f>I718</f>
        <v>0</v>
      </c>
    </row>
    <row r="717" spans="1:9" s="307" customFormat="1" ht="10.5" hidden="1" customHeight="1" outlineLevel="1" thickBot="1" x14ac:dyDescent="0.3">
      <c r="A717" s="499"/>
      <c r="B717" s="488"/>
      <c r="C717" s="500"/>
      <c r="D717" s="501"/>
      <c r="E717" s="494" t="s">
        <v>804</v>
      </c>
      <c r="F717" s="503"/>
      <c r="G717" s="437"/>
      <c r="H717" s="437"/>
      <c r="I717" s="437"/>
    </row>
    <row r="718" spans="1:9" ht="16.5" hidden="1" outlineLevel="1" thickBot="1" x14ac:dyDescent="0.3">
      <c r="A718" s="499">
        <v>2981</v>
      </c>
      <c r="B718" s="518" t="s">
        <v>84</v>
      </c>
      <c r="C718" s="505">
        <v>8</v>
      </c>
      <c r="D718" s="506">
        <v>1</v>
      </c>
      <c r="E718" s="494" t="s">
        <v>661</v>
      </c>
      <c r="F718" s="510" t="s">
        <v>663</v>
      </c>
      <c r="G718" s="437">
        <f>H718+I718</f>
        <v>0</v>
      </c>
      <c r="H718" s="437"/>
      <c r="I718" s="437">
        <f>SUM(I720:I722)</f>
        <v>0</v>
      </c>
    </row>
    <row r="719" spans="1:9" ht="36.75" hidden="1" outlineLevel="1" thickBot="1" x14ac:dyDescent="0.3">
      <c r="A719" s="499"/>
      <c r="B719" s="504"/>
      <c r="C719" s="505"/>
      <c r="D719" s="506"/>
      <c r="E719" s="494" t="s">
        <v>12</v>
      </c>
      <c r="F719" s="507"/>
      <c r="G719" s="437"/>
      <c r="H719" s="437"/>
      <c r="I719" s="437"/>
    </row>
    <row r="720" spans="1:9" ht="16.5" hidden="1" outlineLevel="1" thickBot="1" x14ac:dyDescent="0.3">
      <c r="A720" s="499"/>
      <c r="B720" s="504"/>
      <c r="C720" s="505"/>
      <c r="D720" s="506"/>
      <c r="E720" s="494" t="s">
        <v>13</v>
      </c>
      <c r="F720" s="507"/>
      <c r="G720" s="437">
        <f t="shared" ref="G720:G728" si="12">H720+I720</f>
        <v>0</v>
      </c>
      <c r="H720" s="437"/>
      <c r="I720" s="437"/>
    </row>
    <row r="721" spans="1:9" ht="16.5" hidden="1" outlineLevel="1" thickBot="1" x14ac:dyDescent="0.3">
      <c r="A721" s="499"/>
      <c r="B721" s="504"/>
      <c r="C721" s="505"/>
      <c r="D721" s="506"/>
      <c r="E721" s="494" t="s">
        <v>13</v>
      </c>
      <c r="F721" s="507"/>
      <c r="G721" s="437">
        <f t="shared" si="12"/>
        <v>0</v>
      </c>
      <c r="H721" s="437"/>
      <c r="I721" s="437"/>
    </row>
    <row r="722" spans="1:9" ht="16.5" hidden="1" outlineLevel="1" thickBot="1" x14ac:dyDescent="0.3">
      <c r="A722" s="499"/>
      <c r="B722" s="504"/>
      <c r="C722" s="505"/>
      <c r="D722" s="506"/>
      <c r="E722" s="494" t="s">
        <v>13</v>
      </c>
      <c r="F722" s="507"/>
      <c r="G722" s="437">
        <f t="shared" si="12"/>
        <v>0</v>
      </c>
      <c r="H722" s="437"/>
      <c r="I722" s="437"/>
    </row>
    <row r="723" spans="1:9" ht="16.5" hidden="1" outlineLevel="1" thickBot="1" x14ac:dyDescent="0.3">
      <c r="A723" s="499"/>
      <c r="B723" s="504"/>
      <c r="C723" s="505"/>
      <c r="D723" s="506"/>
      <c r="E723" s="494">
        <v>4241</v>
      </c>
      <c r="F723" s="507"/>
      <c r="G723" s="437">
        <f t="shared" si="12"/>
        <v>0</v>
      </c>
      <c r="H723" s="437"/>
      <c r="I723" s="437"/>
    </row>
    <row r="724" spans="1:9" ht="16.5" hidden="1" outlineLevel="1" thickBot="1" x14ac:dyDescent="0.3">
      <c r="A724" s="499"/>
      <c r="B724" s="504"/>
      <c r="C724" s="505"/>
      <c r="D724" s="506"/>
      <c r="E724" s="494">
        <v>4252</v>
      </c>
      <c r="F724" s="507"/>
      <c r="G724" s="437">
        <f t="shared" si="12"/>
        <v>0</v>
      </c>
      <c r="H724" s="437"/>
      <c r="I724" s="437"/>
    </row>
    <row r="725" spans="1:9" ht="16.5" hidden="1" outlineLevel="1" thickBot="1" x14ac:dyDescent="0.3">
      <c r="A725" s="499"/>
      <c r="B725" s="504"/>
      <c r="C725" s="505"/>
      <c r="D725" s="506"/>
      <c r="E725" s="494">
        <v>4267</v>
      </c>
      <c r="F725" s="507"/>
      <c r="G725" s="437">
        <f t="shared" si="12"/>
        <v>0</v>
      </c>
      <c r="H725" s="437"/>
      <c r="I725" s="437"/>
    </row>
    <row r="726" spans="1:9" ht="20.25" customHeight="1" outlineLevel="1" thickBot="1" x14ac:dyDescent="0.3">
      <c r="A726" s="499"/>
      <c r="B726" s="504"/>
      <c r="C726" s="505"/>
      <c r="D726" s="506"/>
      <c r="E726" s="494">
        <v>4112</v>
      </c>
      <c r="F726" s="507"/>
      <c r="G726" s="437">
        <f t="shared" si="12"/>
        <v>0</v>
      </c>
      <c r="H726" s="437"/>
      <c r="I726" s="437"/>
    </row>
    <row r="727" spans="1:9" ht="26.25" customHeight="1" outlineLevel="1" thickBot="1" x14ac:dyDescent="0.3">
      <c r="A727" s="499"/>
      <c r="B727" s="504"/>
      <c r="C727" s="505"/>
      <c r="D727" s="506"/>
      <c r="E727" s="494">
        <v>5129</v>
      </c>
      <c r="F727" s="507"/>
      <c r="G727" s="437">
        <f t="shared" si="12"/>
        <v>0</v>
      </c>
      <c r="H727" s="437">
        <v>0</v>
      </c>
      <c r="I727" s="437"/>
    </row>
    <row r="728" spans="1:9" s="306" customFormat="1" ht="36" customHeight="1" thickBot="1" x14ac:dyDescent="0.25">
      <c r="A728" s="512">
        <v>3000</v>
      </c>
      <c r="B728" s="516" t="s">
        <v>97</v>
      </c>
      <c r="C728" s="500">
        <v>0</v>
      </c>
      <c r="D728" s="501">
        <v>0</v>
      </c>
      <c r="E728" s="517" t="s">
        <v>871</v>
      </c>
      <c r="F728" s="513" t="s">
        <v>664</v>
      </c>
      <c r="G728" s="437">
        <f t="shared" si="12"/>
        <v>0</v>
      </c>
      <c r="H728" s="437">
        <f>H730+H740+H746+H752+H758+H764+H770+H776+H780</f>
        <v>0</v>
      </c>
      <c r="I728" s="548">
        <f>I730+I740+I746+I752+I758+I764+I770+I776+I780</f>
        <v>0</v>
      </c>
    </row>
    <row r="729" spans="1:9" ht="11.25" hidden="1" customHeight="1" outlineLevel="1" thickBot="1" x14ac:dyDescent="0.3">
      <c r="A729" s="493"/>
      <c r="B729" s="488"/>
      <c r="C729" s="489"/>
      <c r="D729" s="490"/>
      <c r="E729" s="494" t="s">
        <v>803</v>
      </c>
      <c r="F729" s="495"/>
      <c r="G729" s="562"/>
      <c r="H729" s="562"/>
      <c r="I729" s="562"/>
    </row>
    <row r="730" spans="1:9" ht="16.5" hidden="1" outlineLevel="1" thickBot="1" x14ac:dyDescent="0.3">
      <c r="A730" s="499">
        <v>3010</v>
      </c>
      <c r="B730" s="516" t="s">
        <v>97</v>
      </c>
      <c r="C730" s="500">
        <v>1</v>
      </c>
      <c r="D730" s="501">
        <v>0</v>
      </c>
      <c r="E730" s="502" t="s">
        <v>96</v>
      </c>
      <c r="F730" s="503" t="s">
        <v>665</v>
      </c>
      <c r="G730" s="562">
        <f>H730+I730</f>
        <v>0</v>
      </c>
      <c r="H730" s="562">
        <f>H732+H736</f>
        <v>0</v>
      </c>
      <c r="I730" s="562">
        <f>I732+I736</f>
        <v>0</v>
      </c>
    </row>
    <row r="731" spans="1:9" s="307" customFormat="1" ht="10.5" hidden="1" customHeight="1" outlineLevel="1" thickBot="1" x14ac:dyDescent="0.3">
      <c r="A731" s="499"/>
      <c r="B731" s="488"/>
      <c r="C731" s="500"/>
      <c r="D731" s="501"/>
      <c r="E731" s="494" t="s">
        <v>804</v>
      </c>
      <c r="F731" s="503"/>
      <c r="G731" s="562"/>
      <c r="H731" s="562"/>
      <c r="I731" s="562"/>
    </row>
    <row r="732" spans="1:9" ht="16.5" hidden="1" outlineLevel="1" thickBot="1" x14ac:dyDescent="0.3">
      <c r="A732" s="499">
        <v>3011</v>
      </c>
      <c r="B732" s="518" t="s">
        <v>97</v>
      </c>
      <c r="C732" s="505">
        <v>1</v>
      </c>
      <c r="D732" s="506">
        <v>1</v>
      </c>
      <c r="E732" s="494" t="s">
        <v>666</v>
      </c>
      <c r="F732" s="510" t="s">
        <v>667</v>
      </c>
      <c r="G732" s="562">
        <f>H732+I732</f>
        <v>0</v>
      </c>
      <c r="H732" s="562">
        <f>H734+H735</f>
        <v>0</v>
      </c>
      <c r="I732" s="562">
        <f>I734+I735</f>
        <v>0</v>
      </c>
    </row>
    <row r="733" spans="1:9" ht="36.75" hidden="1" outlineLevel="1" thickBot="1" x14ac:dyDescent="0.3">
      <c r="A733" s="499"/>
      <c r="B733" s="504"/>
      <c r="C733" s="505"/>
      <c r="D733" s="506"/>
      <c r="E733" s="494" t="s">
        <v>12</v>
      </c>
      <c r="F733" s="507"/>
      <c r="G733" s="562"/>
      <c r="H733" s="562"/>
      <c r="I733" s="562"/>
    </row>
    <row r="734" spans="1:9" ht="16.5" hidden="1" outlineLevel="1" thickBot="1" x14ac:dyDescent="0.3">
      <c r="A734" s="499"/>
      <c r="B734" s="504"/>
      <c r="C734" s="505"/>
      <c r="D734" s="506"/>
      <c r="E734" s="494" t="s">
        <v>13</v>
      </c>
      <c r="F734" s="507"/>
      <c r="G734" s="562">
        <f>H734+I734</f>
        <v>0</v>
      </c>
      <c r="H734" s="562"/>
      <c r="I734" s="562"/>
    </row>
    <row r="735" spans="1:9" ht="16.5" hidden="1" outlineLevel="1" thickBot="1" x14ac:dyDescent="0.3">
      <c r="A735" s="499"/>
      <c r="B735" s="504"/>
      <c r="C735" s="505"/>
      <c r="D735" s="506"/>
      <c r="E735" s="494" t="s">
        <v>13</v>
      </c>
      <c r="F735" s="507"/>
      <c r="G735" s="562">
        <f>H735+I735</f>
        <v>0</v>
      </c>
      <c r="H735" s="562"/>
      <c r="I735" s="562"/>
    </row>
    <row r="736" spans="1:9" ht="16.5" hidden="1" outlineLevel="1" thickBot="1" x14ac:dyDescent="0.3">
      <c r="A736" s="499">
        <v>3012</v>
      </c>
      <c r="B736" s="518" t="s">
        <v>97</v>
      </c>
      <c r="C736" s="505">
        <v>1</v>
      </c>
      <c r="D736" s="506">
        <v>2</v>
      </c>
      <c r="E736" s="494" t="s">
        <v>668</v>
      </c>
      <c r="F736" s="510" t="s">
        <v>669</v>
      </c>
      <c r="G736" s="562">
        <f>H736+I736</f>
        <v>0</v>
      </c>
      <c r="H736" s="562">
        <f>H738+H739</f>
        <v>0</v>
      </c>
      <c r="I736" s="562">
        <f>I738+I739</f>
        <v>0</v>
      </c>
    </row>
    <row r="737" spans="1:9" ht="36.75" hidden="1" outlineLevel="1" thickBot="1" x14ac:dyDescent="0.3">
      <c r="A737" s="499"/>
      <c r="B737" s="504"/>
      <c r="C737" s="505"/>
      <c r="D737" s="506"/>
      <c r="E737" s="494" t="s">
        <v>12</v>
      </c>
      <c r="F737" s="507"/>
      <c r="G737" s="562"/>
      <c r="H737" s="562"/>
      <c r="I737" s="562"/>
    </row>
    <row r="738" spans="1:9" ht="16.5" hidden="1" outlineLevel="1" thickBot="1" x14ac:dyDescent="0.3">
      <c r="A738" s="499"/>
      <c r="B738" s="504"/>
      <c r="C738" s="505"/>
      <c r="D738" s="506"/>
      <c r="E738" s="494"/>
      <c r="F738" s="507"/>
      <c r="G738" s="562">
        <f>H738+I738</f>
        <v>0</v>
      </c>
      <c r="H738" s="562"/>
      <c r="I738" s="562"/>
    </row>
    <row r="739" spans="1:9" ht="16.5" hidden="1" outlineLevel="1" thickBot="1" x14ac:dyDescent="0.3">
      <c r="A739" s="499"/>
      <c r="B739" s="504"/>
      <c r="C739" s="505"/>
      <c r="D739" s="506"/>
      <c r="E739" s="494" t="s">
        <v>13</v>
      </c>
      <c r="F739" s="507"/>
      <c r="G739" s="562">
        <f>H739+I739</f>
        <v>0</v>
      </c>
      <c r="H739" s="562"/>
      <c r="I739" s="562"/>
    </row>
    <row r="740" spans="1:9" ht="16.5" hidden="1" outlineLevel="1" thickBot="1" x14ac:dyDescent="0.3">
      <c r="A740" s="499">
        <v>3020</v>
      </c>
      <c r="B740" s="516" t="s">
        <v>97</v>
      </c>
      <c r="C740" s="500">
        <v>2</v>
      </c>
      <c r="D740" s="501">
        <v>0</v>
      </c>
      <c r="E740" s="502" t="s">
        <v>670</v>
      </c>
      <c r="F740" s="503" t="s">
        <v>671</v>
      </c>
      <c r="G740" s="562">
        <f>H740+I740</f>
        <v>0</v>
      </c>
      <c r="H740" s="562">
        <f>H742</f>
        <v>0</v>
      </c>
      <c r="I740" s="562">
        <f>I742</f>
        <v>0</v>
      </c>
    </row>
    <row r="741" spans="1:9" s="307" customFormat="1" ht="10.5" hidden="1" customHeight="1" outlineLevel="1" thickBot="1" x14ac:dyDescent="0.3">
      <c r="A741" s="499"/>
      <c r="B741" s="488"/>
      <c r="C741" s="500"/>
      <c r="D741" s="501"/>
      <c r="E741" s="494" t="s">
        <v>804</v>
      </c>
      <c r="F741" s="503"/>
      <c r="G741" s="562"/>
      <c r="H741" s="562"/>
      <c r="I741" s="562"/>
    </row>
    <row r="742" spans="1:9" ht="16.5" hidden="1" outlineLevel="1" thickBot="1" x14ac:dyDescent="0.3">
      <c r="A742" s="499">
        <v>3021</v>
      </c>
      <c r="B742" s="518" t="s">
        <v>97</v>
      </c>
      <c r="C742" s="505">
        <v>2</v>
      </c>
      <c r="D742" s="506">
        <v>1</v>
      </c>
      <c r="E742" s="494" t="s">
        <v>670</v>
      </c>
      <c r="F742" s="510" t="s">
        <v>672</v>
      </c>
      <c r="G742" s="562">
        <f>H742+I742</f>
        <v>0</v>
      </c>
      <c r="H742" s="562">
        <f>H744+H745</f>
        <v>0</v>
      </c>
      <c r="I742" s="562">
        <f>I744+I745</f>
        <v>0</v>
      </c>
    </row>
    <row r="743" spans="1:9" ht="36.75" hidden="1" outlineLevel="1" thickBot="1" x14ac:dyDescent="0.3">
      <c r="A743" s="499"/>
      <c r="B743" s="504"/>
      <c r="C743" s="505"/>
      <c r="D743" s="506"/>
      <c r="E743" s="494" t="s">
        <v>12</v>
      </c>
      <c r="F743" s="507"/>
      <c r="G743" s="562"/>
      <c r="H743" s="562"/>
      <c r="I743" s="562"/>
    </row>
    <row r="744" spans="1:9" ht="16.5" hidden="1" outlineLevel="1" thickBot="1" x14ac:dyDescent="0.3">
      <c r="A744" s="499"/>
      <c r="B744" s="504"/>
      <c r="C744" s="505"/>
      <c r="D744" s="506"/>
      <c r="E744" s="494" t="s">
        <v>13</v>
      </c>
      <c r="F744" s="507"/>
      <c r="G744" s="562">
        <f>H744+I744</f>
        <v>0</v>
      </c>
      <c r="H744" s="562"/>
      <c r="I744" s="562"/>
    </row>
    <row r="745" spans="1:9" ht="16.5" hidden="1" outlineLevel="1" thickBot="1" x14ac:dyDescent="0.3">
      <c r="A745" s="499"/>
      <c r="B745" s="504"/>
      <c r="C745" s="505"/>
      <c r="D745" s="506"/>
      <c r="E745" s="494" t="s">
        <v>13</v>
      </c>
      <c r="F745" s="507"/>
      <c r="G745" s="562">
        <f>H745+I745</f>
        <v>0</v>
      </c>
      <c r="H745" s="562"/>
      <c r="I745" s="562"/>
    </row>
    <row r="746" spans="1:9" ht="16.5" hidden="1" outlineLevel="1" thickBot="1" x14ac:dyDescent="0.3">
      <c r="A746" s="499">
        <v>3030</v>
      </c>
      <c r="B746" s="516" t="s">
        <v>97</v>
      </c>
      <c r="C746" s="500">
        <v>3</v>
      </c>
      <c r="D746" s="501">
        <v>0</v>
      </c>
      <c r="E746" s="502" t="s">
        <v>673</v>
      </c>
      <c r="F746" s="503" t="s">
        <v>674</v>
      </c>
      <c r="G746" s="562">
        <f>H746+I746</f>
        <v>0</v>
      </c>
      <c r="H746" s="562">
        <f>H748</f>
        <v>0</v>
      </c>
      <c r="I746" s="562">
        <f>I748</f>
        <v>0</v>
      </c>
    </row>
    <row r="747" spans="1:9" s="307" customFormat="1" ht="10.5" hidden="1" customHeight="1" outlineLevel="1" thickBot="1" x14ac:dyDescent="0.3">
      <c r="A747" s="499"/>
      <c r="B747" s="488"/>
      <c r="C747" s="500"/>
      <c r="D747" s="501"/>
      <c r="E747" s="494" t="s">
        <v>804</v>
      </c>
      <c r="F747" s="503"/>
      <c r="G747" s="562"/>
      <c r="H747" s="562"/>
      <c r="I747" s="562"/>
    </row>
    <row r="748" spans="1:9" s="307" customFormat="1" ht="15" hidden="1" customHeight="1" outlineLevel="1" thickBot="1" x14ac:dyDescent="0.3">
      <c r="A748" s="499">
        <v>3031</v>
      </c>
      <c r="B748" s="518" t="s">
        <v>97</v>
      </c>
      <c r="C748" s="505">
        <v>3</v>
      </c>
      <c r="D748" s="506">
        <v>1</v>
      </c>
      <c r="E748" s="494" t="s">
        <v>673</v>
      </c>
      <c r="F748" s="503"/>
      <c r="G748" s="562">
        <f>H748+I748</f>
        <v>0</v>
      </c>
      <c r="H748" s="562">
        <f>H750+H751</f>
        <v>0</v>
      </c>
      <c r="I748" s="562">
        <f>I750+I751</f>
        <v>0</v>
      </c>
    </row>
    <row r="749" spans="1:9" ht="36.75" hidden="1" outlineLevel="1" thickBot="1" x14ac:dyDescent="0.3">
      <c r="A749" s="499"/>
      <c r="B749" s="504"/>
      <c r="C749" s="505"/>
      <c r="D749" s="506"/>
      <c r="E749" s="494" t="s">
        <v>12</v>
      </c>
      <c r="F749" s="507"/>
      <c r="G749" s="562"/>
      <c r="H749" s="562"/>
      <c r="I749" s="562"/>
    </row>
    <row r="750" spans="1:9" ht="16.5" hidden="1" outlineLevel="1" thickBot="1" x14ac:dyDescent="0.3">
      <c r="A750" s="499"/>
      <c r="B750" s="504"/>
      <c r="C750" s="505"/>
      <c r="D750" s="506"/>
      <c r="E750" s="494" t="s">
        <v>13</v>
      </c>
      <c r="F750" s="507"/>
      <c r="G750" s="562">
        <f>H750+I750</f>
        <v>0</v>
      </c>
      <c r="H750" s="562"/>
      <c r="I750" s="562"/>
    </row>
    <row r="751" spans="1:9" ht="16.5" hidden="1" outlineLevel="1" thickBot="1" x14ac:dyDescent="0.3">
      <c r="A751" s="499"/>
      <c r="B751" s="504"/>
      <c r="C751" s="505"/>
      <c r="D751" s="506"/>
      <c r="E751" s="494" t="s">
        <v>13</v>
      </c>
      <c r="F751" s="507"/>
      <c r="G751" s="562">
        <f>H751+I751</f>
        <v>0</v>
      </c>
      <c r="H751" s="562"/>
      <c r="I751" s="562"/>
    </row>
    <row r="752" spans="1:9" ht="16.5" hidden="1" outlineLevel="1" thickBot="1" x14ac:dyDescent="0.3">
      <c r="A752" s="499">
        <v>3040</v>
      </c>
      <c r="B752" s="516" t="s">
        <v>97</v>
      </c>
      <c r="C752" s="500">
        <v>4</v>
      </c>
      <c r="D752" s="501">
        <v>0</v>
      </c>
      <c r="E752" s="502" t="s">
        <v>675</v>
      </c>
      <c r="F752" s="503" t="s">
        <v>676</v>
      </c>
      <c r="G752" s="562">
        <f>H752+I752</f>
        <v>0</v>
      </c>
      <c r="H752" s="562">
        <f>H754</f>
        <v>0</v>
      </c>
      <c r="I752" s="562">
        <f>I754</f>
        <v>0</v>
      </c>
    </row>
    <row r="753" spans="1:9" s="307" customFormat="1" ht="10.5" hidden="1" customHeight="1" outlineLevel="1" thickBot="1" x14ac:dyDescent="0.3">
      <c r="A753" s="499"/>
      <c r="B753" s="488"/>
      <c r="C753" s="500"/>
      <c r="D753" s="501"/>
      <c r="E753" s="494" t="s">
        <v>804</v>
      </c>
      <c r="F753" s="503"/>
      <c r="G753" s="562"/>
      <c r="H753" s="562"/>
      <c r="I753" s="562"/>
    </row>
    <row r="754" spans="1:9" ht="16.5" hidden="1" outlineLevel="1" thickBot="1" x14ac:dyDescent="0.3">
      <c r="A754" s="499">
        <v>3041</v>
      </c>
      <c r="B754" s="518" t="s">
        <v>97</v>
      </c>
      <c r="C754" s="505">
        <v>4</v>
      </c>
      <c r="D754" s="506">
        <v>1</v>
      </c>
      <c r="E754" s="494" t="s">
        <v>675</v>
      </c>
      <c r="F754" s="510" t="s">
        <v>677</v>
      </c>
      <c r="G754" s="562">
        <f>H754+I754</f>
        <v>0</v>
      </c>
      <c r="H754" s="562">
        <f>H756+H757</f>
        <v>0</v>
      </c>
      <c r="I754" s="562">
        <f>I756+I757</f>
        <v>0</v>
      </c>
    </row>
    <row r="755" spans="1:9" ht="36.75" hidden="1" outlineLevel="1" thickBot="1" x14ac:dyDescent="0.3">
      <c r="A755" s="499"/>
      <c r="B755" s="504"/>
      <c r="C755" s="505"/>
      <c r="D755" s="506"/>
      <c r="E755" s="494" t="s">
        <v>12</v>
      </c>
      <c r="F755" s="507"/>
      <c r="G755" s="562"/>
      <c r="H755" s="562"/>
      <c r="I755" s="562"/>
    </row>
    <row r="756" spans="1:9" ht="16.5" hidden="1" outlineLevel="1" thickBot="1" x14ac:dyDescent="0.3">
      <c r="A756" s="499"/>
      <c r="B756" s="504"/>
      <c r="C756" s="505"/>
      <c r="D756" s="506"/>
      <c r="E756" s="494" t="s">
        <v>13</v>
      </c>
      <c r="F756" s="507"/>
      <c r="G756" s="562">
        <f>H756+I756</f>
        <v>0</v>
      </c>
      <c r="H756" s="562"/>
      <c r="I756" s="562"/>
    </row>
    <row r="757" spans="1:9" ht="16.5" hidden="1" outlineLevel="1" thickBot="1" x14ac:dyDescent="0.3">
      <c r="A757" s="499"/>
      <c r="B757" s="504"/>
      <c r="C757" s="505"/>
      <c r="D757" s="506"/>
      <c r="E757" s="494" t="s">
        <v>13</v>
      </c>
      <c r="F757" s="507"/>
      <c r="G757" s="562">
        <f>H757+I757</f>
        <v>0</v>
      </c>
      <c r="H757" s="562"/>
      <c r="I757" s="562"/>
    </row>
    <row r="758" spans="1:9" ht="16.5" hidden="1" outlineLevel="1" thickBot="1" x14ac:dyDescent="0.3">
      <c r="A758" s="499">
        <v>3050</v>
      </c>
      <c r="B758" s="516" t="s">
        <v>97</v>
      </c>
      <c r="C758" s="500">
        <v>5</v>
      </c>
      <c r="D758" s="501">
        <v>0</v>
      </c>
      <c r="E758" s="502" t="s">
        <v>678</v>
      </c>
      <c r="F758" s="503" t="s">
        <v>679</v>
      </c>
      <c r="G758" s="562">
        <f>H758+I758</f>
        <v>0</v>
      </c>
      <c r="H758" s="562">
        <f>H760</f>
        <v>0</v>
      </c>
      <c r="I758" s="562">
        <f>I760</f>
        <v>0</v>
      </c>
    </row>
    <row r="759" spans="1:9" s="307" customFormat="1" ht="10.5" hidden="1" customHeight="1" outlineLevel="1" thickBot="1" x14ac:dyDescent="0.3">
      <c r="A759" s="499"/>
      <c r="B759" s="488"/>
      <c r="C759" s="500"/>
      <c r="D759" s="501"/>
      <c r="E759" s="494" t="s">
        <v>804</v>
      </c>
      <c r="F759" s="503"/>
      <c r="G759" s="562"/>
      <c r="H759" s="562"/>
      <c r="I759" s="562"/>
    </row>
    <row r="760" spans="1:9" ht="16.5" hidden="1" outlineLevel="1" thickBot="1" x14ac:dyDescent="0.3">
      <c r="A760" s="499">
        <v>3051</v>
      </c>
      <c r="B760" s="518" t="s">
        <v>97</v>
      </c>
      <c r="C760" s="505">
        <v>5</v>
      </c>
      <c r="D760" s="506">
        <v>1</v>
      </c>
      <c r="E760" s="494" t="s">
        <v>678</v>
      </c>
      <c r="F760" s="510" t="s">
        <v>679</v>
      </c>
      <c r="G760" s="562">
        <f>H760+I760</f>
        <v>0</v>
      </c>
      <c r="H760" s="562">
        <f>H762+H763</f>
        <v>0</v>
      </c>
      <c r="I760" s="562">
        <f>I762+I763</f>
        <v>0</v>
      </c>
    </row>
    <row r="761" spans="1:9" ht="36.75" hidden="1" outlineLevel="1" thickBot="1" x14ac:dyDescent="0.3">
      <c r="A761" s="499"/>
      <c r="B761" s="504"/>
      <c r="C761" s="505"/>
      <c r="D761" s="506"/>
      <c r="E761" s="494" t="s">
        <v>12</v>
      </c>
      <c r="F761" s="507"/>
      <c r="G761" s="562"/>
      <c r="H761" s="562"/>
      <c r="I761" s="562"/>
    </row>
    <row r="762" spans="1:9" ht="16.5" hidden="1" outlineLevel="1" thickBot="1" x14ac:dyDescent="0.3">
      <c r="A762" s="499"/>
      <c r="B762" s="504"/>
      <c r="C762" s="505"/>
      <c r="D762" s="506"/>
      <c r="E762" s="494" t="s">
        <v>13</v>
      </c>
      <c r="F762" s="507"/>
      <c r="G762" s="562">
        <f>H762+I762</f>
        <v>0</v>
      </c>
      <c r="H762" s="562"/>
      <c r="I762" s="562"/>
    </row>
    <row r="763" spans="1:9" ht="16.5" hidden="1" outlineLevel="1" thickBot="1" x14ac:dyDescent="0.3">
      <c r="A763" s="499"/>
      <c r="B763" s="504"/>
      <c r="C763" s="505"/>
      <c r="D763" s="506"/>
      <c r="E763" s="494" t="s">
        <v>13</v>
      </c>
      <c r="F763" s="507"/>
      <c r="G763" s="562">
        <f>H763+I763</f>
        <v>0</v>
      </c>
      <c r="H763" s="562"/>
      <c r="I763" s="562"/>
    </row>
    <row r="764" spans="1:9" ht="16.5" hidden="1" outlineLevel="1" thickBot="1" x14ac:dyDescent="0.3">
      <c r="A764" s="499">
        <v>3060</v>
      </c>
      <c r="B764" s="516" t="s">
        <v>97</v>
      </c>
      <c r="C764" s="500">
        <v>6</v>
      </c>
      <c r="D764" s="501">
        <v>0</v>
      </c>
      <c r="E764" s="502" t="s">
        <v>680</v>
      </c>
      <c r="F764" s="503" t="s">
        <v>681</v>
      </c>
      <c r="G764" s="562">
        <f>H764+I764</f>
        <v>0</v>
      </c>
      <c r="H764" s="562">
        <f>H766</f>
        <v>0</v>
      </c>
      <c r="I764" s="562">
        <f>I766</f>
        <v>0</v>
      </c>
    </row>
    <row r="765" spans="1:9" s="307" customFormat="1" ht="10.5" hidden="1" customHeight="1" outlineLevel="1" thickBot="1" x14ac:dyDescent="0.3">
      <c r="A765" s="499"/>
      <c r="B765" s="488"/>
      <c r="C765" s="500"/>
      <c r="D765" s="501"/>
      <c r="E765" s="494" t="s">
        <v>804</v>
      </c>
      <c r="F765" s="503"/>
      <c r="G765" s="562"/>
      <c r="H765" s="562"/>
      <c r="I765" s="562"/>
    </row>
    <row r="766" spans="1:9" ht="16.5" hidden="1" outlineLevel="1" thickBot="1" x14ac:dyDescent="0.3">
      <c r="A766" s="499">
        <v>3061</v>
      </c>
      <c r="B766" s="518" t="s">
        <v>97</v>
      </c>
      <c r="C766" s="505">
        <v>6</v>
      </c>
      <c r="D766" s="506">
        <v>1</v>
      </c>
      <c r="E766" s="494" t="s">
        <v>680</v>
      </c>
      <c r="F766" s="510" t="s">
        <v>681</v>
      </c>
      <c r="G766" s="562">
        <f>H766+I766</f>
        <v>0</v>
      </c>
      <c r="H766" s="562">
        <f>H768+H769</f>
        <v>0</v>
      </c>
      <c r="I766" s="562">
        <f>I768+I769</f>
        <v>0</v>
      </c>
    </row>
    <row r="767" spans="1:9" ht="36.75" hidden="1" outlineLevel="1" thickBot="1" x14ac:dyDescent="0.3">
      <c r="A767" s="499"/>
      <c r="B767" s="504"/>
      <c r="C767" s="505"/>
      <c r="D767" s="506"/>
      <c r="E767" s="494" t="s">
        <v>12</v>
      </c>
      <c r="F767" s="507"/>
      <c r="G767" s="562"/>
      <c r="H767" s="562"/>
      <c r="I767" s="562"/>
    </row>
    <row r="768" spans="1:9" ht="16.5" hidden="1" outlineLevel="1" thickBot="1" x14ac:dyDescent="0.3">
      <c r="A768" s="499"/>
      <c r="B768" s="504"/>
      <c r="C768" s="505"/>
      <c r="D768" s="506"/>
      <c r="E768" s="494" t="s">
        <v>13</v>
      </c>
      <c r="F768" s="507"/>
      <c r="G768" s="562">
        <f>H768+I768</f>
        <v>0</v>
      </c>
      <c r="H768" s="562"/>
      <c r="I768" s="562"/>
    </row>
    <row r="769" spans="1:9" ht="16.5" hidden="1" outlineLevel="1" thickBot="1" x14ac:dyDescent="0.3">
      <c r="A769" s="499"/>
      <c r="B769" s="504"/>
      <c r="C769" s="505"/>
      <c r="D769" s="506"/>
      <c r="E769" s="494" t="s">
        <v>13</v>
      </c>
      <c r="F769" s="507"/>
      <c r="G769" s="562">
        <f>H769+I769</f>
        <v>0</v>
      </c>
      <c r="H769" s="562"/>
      <c r="I769" s="562"/>
    </row>
    <row r="770" spans="1:9" ht="29.25" hidden="1" outlineLevel="1" thickBot="1" x14ac:dyDescent="0.3">
      <c r="A770" s="499">
        <v>3070</v>
      </c>
      <c r="B770" s="516" t="s">
        <v>97</v>
      </c>
      <c r="C770" s="500">
        <v>7</v>
      </c>
      <c r="D770" s="501">
        <v>0</v>
      </c>
      <c r="E770" s="502" t="s">
        <v>682</v>
      </c>
      <c r="F770" s="503" t="s">
        <v>683</v>
      </c>
      <c r="G770" s="562">
        <f>H770+I770</f>
        <v>0</v>
      </c>
      <c r="H770" s="562">
        <f>H772</f>
        <v>0</v>
      </c>
      <c r="I770" s="562">
        <f>I772</f>
        <v>0</v>
      </c>
    </row>
    <row r="771" spans="1:9" s="307" customFormat="1" ht="20.25" hidden="1" customHeight="1" outlineLevel="1" thickBot="1" x14ac:dyDescent="0.3">
      <c r="A771" s="499"/>
      <c r="B771" s="488"/>
      <c r="C771" s="500"/>
      <c r="D771" s="501"/>
      <c r="E771" s="494" t="s">
        <v>804</v>
      </c>
      <c r="F771" s="503"/>
      <c r="G771" s="562"/>
      <c r="H771" s="562"/>
      <c r="I771" s="562"/>
    </row>
    <row r="772" spans="1:9" ht="14.25" customHeight="1" outlineLevel="1" thickBot="1" x14ac:dyDescent="0.3">
      <c r="A772" s="499">
        <v>3071</v>
      </c>
      <c r="B772" s="518" t="s">
        <v>97</v>
      </c>
      <c r="C772" s="505">
        <v>7</v>
      </c>
      <c r="D772" s="506">
        <v>1</v>
      </c>
      <c r="E772" s="494" t="s">
        <v>682</v>
      </c>
      <c r="F772" s="510" t="s">
        <v>685</v>
      </c>
      <c r="G772" s="562">
        <f>H772+I772</f>
        <v>0</v>
      </c>
      <c r="H772" s="562">
        <f>H774+H775</f>
        <v>0</v>
      </c>
      <c r="I772" s="562">
        <f>I774+I775</f>
        <v>0</v>
      </c>
    </row>
    <row r="773" spans="1:9" ht="15" customHeight="1" outlineLevel="1" thickBot="1" x14ac:dyDescent="0.3">
      <c r="A773" s="499"/>
      <c r="B773" s="504"/>
      <c r="C773" s="505"/>
      <c r="D773" s="506"/>
      <c r="E773" s="494" t="s">
        <v>12</v>
      </c>
      <c r="F773" s="507"/>
      <c r="G773" s="562"/>
      <c r="H773" s="562"/>
      <c r="I773" s="562"/>
    </row>
    <row r="774" spans="1:9" ht="17.25" customHeight="1" outlineLevel="1" thickBot="1" x14ac:dyDescent="0.3">
      <c r="A774" s="499"/>
      <c r="B774" s="504"/>
      <c r="C774" s="505"/>
      <c r="D774" s="506"/>
      <c r="E774" s="494" t="s">
        <v>13</v>
      </c>
      <c r="F774" s="507"/>
      <c r="G774" s="562">
        <f>H774+I774</f>
        <v>0</v>
      </c>
      <c r="H774" s="562"/>
      <c r="I774" s="562"/>
    </row>
    <row r="775" spans="1:9" ht="18" customHeight="1" outlineLevel="1" thickBot="1" x14ac:dyDescent="0.3">
      <c r="A775" s="499"/>
      <c r="B775" s="504"/>
      <c r="C775" s="505"/>
      <c r="D775" s="506"/>
      <c r="E775" s="494" t="s">
        <v>13</v>
      </c>
      <c r="F775" s="507"/>
      <c r="G775" s="562">
        <f>H775+I775</f>
        <v>0</v>
      </c>
      <c r="H775" s="562"/>
      <c r="I775" s="562"/>
    </row>
    <row r="776" spans="1:9" ht="13.5" customHeight="1" outlineLevel="1" thickBot="1" x14ac:dyDescent="0.3">
      <c r="A776" s="499">
        <v>3080</v>
      </c>
      <c r="B776" s="516" t="s">
        <v>97</v>
      </c>
      <c r="C776" s="500">
        <v>8</v>
      </c>
      <c r="D776" s="501">
        <v>0</v>
      </c>
      <c r="E776" s="502" t="s">
        <v>686</v>
      </c>
      <c r="F776" s="503" t="s">
        <v>687</v>
      </c>
      <c r="G776" s="562">
        <f>H776+I776</f>
        <v>0</v>
      </c>
      <c r="H776" s="562">
        <f>H778</f>
        <v>0</v>
      </c>
      <c r="I776" s="562">
        <f>I778</f>
        <v>0</v>
      </c>
    </row>
    <row r="777" spans="1:9" s="307" customFormat="1" ht="14.25" customHeight="1" outlineLevel="1" thickBot="1" x14ac:dyDescent="0.3">
      <c r="A777" s="499"/>
      <c r="B777" s="488"/>
      <c r="C777" s="500"/>
      <c r="D777" s="501"/>
      <c r="E777" s="494" t="s">
        <v>804</v>
      </c>
      <c r="F777" s="503"/>
      <c r="G777" s="562"/>
      <c r="H777" s="562"/>
      <c r="I777" s="562"/>
    </row>
    <row r="778" spans="1:9" ht="13.5" customHeight="1" outlineLevel="1" thickBot="1" x14ac:dyDescent="0.3">
      <c r="A778" s="499">
        <v>3081</v>
      </c>
      <c r="B778" s="518" t="s">
        <v>97</v>
      </c>
      <c r="C778" s="505">
        <v>8</v>
      </c>
      <c r="D778" s="506">
        <v>1</v>
      </c>
      <c r="E778" s="494" t="s">
        <v>686</v>
      </c>
      <c r="F778" s="510" t="s">
        <v>688</v>
      </c>
      <c r="G778" s="562">
        <f>H778+I778</f>
        <v>0</v>
      </c>
      <c r="H778" s="562"/>
      <c r="I778" s="562">
        <f>I780</f>
        <v>0</v>
      </c>
    </row>
    <row r="779" spans="1:9" s="307" customFormat="1" ht="15.75" customHeight="1" outlineLevel="1" thickBot="1" x14ac:dyDescent="0.3">
      <c r="A779" s="499"/>
      <c r="B779" s="488"/>
      <c r="C779" s="500"/>
      <c r="D779" s="501"/>
      <c r="E779" s="494" t="s">
        <v>804</v>
      </c>
      <c r="F779" s="503"/>
      <c r="G779" s="562"/>
      <c r="H779" s="562"/>
      <c r="I779" s="562"/>
    </row>
    <row r="780" spans="1:9" ht="29.25" thickBot="1" x14ac:dyDescent="0.3">
      <c r="A780" s="499">
        <v>3070</v>
      </c>
      <c r="B780" s="516" t="s">
        <v>97</v>
      </c>
      <c r="C780" s="500">
        <v>7</v>
      </c>
      <c r="D780" s="501">
        <v>0</v>
      </c>
      <c r="E780" s="502" t="s">
        <v>291</v>
      </c>
      <c r="F780" s="503" t="s">
        <v>690</v>
      </c>
      <c r="G780" s="437">
        <f>H780+I780</f>
        <v>0</v>
      </c>
      <c r="H780" s="437">
        <f>H782+H786</f>
        <v>0</v>
      </c>
      <c r="I780" s="562">
        <f>I782+I786</f>
        <v>0</v>
      </c>
    </row>
    <row r="781" spans="1:9" s="307" customFormat="1" ht="9.75" customHeight="1" thickBot="1" x14ac:dyDescent="0.3">
      <c r="A781" s="499"/>
      <c r="B781" s="488"/>
      <c r="C781" s="500"/>
      <c r="D781" s="501"/>
      <c r="E781" s="494" t="s">
        <v>804</v>
      </c>
      <c r="F781" s="503"/>
      <c r="G781" s="562"/>
      <c r="H781" s="562"/>
      <c r="I781" s="562"/>
    </row>
    <row r="782" spans="1:9" ht="17.25" hidden="1" customHeight="1" thickBot="1" x14ac:dyDescent="0.3">
      <c r="A782" s="526">
        <v>3091</v>
      </c>
      <c r="B782" s="518" t="s">
        <v>97</v>
      </c>
      <c r="C782" s="527">
        <v>9</v>
      </c>
      <c r="D782" s="528">
        <v>1</v>
      </c>
      <c r="E782" s="529" t="s">
        <v>689</v>
      </c>
      <c r="F782" s="530" t="s">
        <v>691</v>
      </c>
      <c r="G782" s="562">
        <f>H782+I782</f>
        <v>0</v>
      </c>
      <c r="H782" s="562">
        <f>H784+H785</f>
        <v>0</v>
      </c>
      <c r="I782" s="562">
        <f>I784+I785</f>
        <v>0</v>
      </c>
    </row>
    <row r="783" spans="1:9" ht="36.75" hidden="1" thickBot="1" x14ac:dyDescent="0.3">
      <c r="A783" s="499"/>
      <c r="B783" s="504"/>
      <c r="C783" s="505"/>
      <c r="D783" s="506"/>
      <c r="E783" s="494" t="s">
        <v>12</v>
      </c>
      <c r="F783" s="507"/>
      <c r="G783" s="562"/>
      <c r="H783" s="562"/>
      <c r="I783" s="562"/>
    </row>
    <row r="784" spans="1:9" ht="16.5" hidden="1" thickBot="1" x14ac:dyDescent="0.3">
      <c r="A784" s="499"/>
      <c r="B784" s="504"/>
      <c r="C784" s="505"/>
      <c r="D784" s="506"/>
      <c r="E784" s="494" t="s">
        <v>13</v>
      </c>
      <c r="F784" s="507"/>
      <c r="G784" s="562">
        <f>H784+I784</f>
        <v>0</v>
      </c>
      <c r="H784" s="562"/>
      <c r="I784" s="562"/>
    </row>
    <row r="785" spans="1:15" ht="16.5" hidden="1" thickBot="1" x14ac:dyDescent="0.3">
      <c r="A785" s="499"/>
      <c r="B785" s="504"/>
      <c r="C785" s="505"/>
      <c r="D785" s="506"/>
      <c r="E785" s="494" t="s">
        <v>13</v>
      </c>
      <c r="F785" s="507"/>
      <c r="G785" s="562">
        <f>H785+I785</f>
        <v>0</v>
      </c>
      <c r="H785" s="562"/>
      <c r="I785" s="562"/>
    </row>
    <row r="786" spans="1:15" ht="30" customHeight="1" thickBot="1" x14ac:dyDescent="0.3">
      <c r="A786" s="526">
        <v>3071</v>
      </c>
      <c r="B786" s="518" t="s">
        <v>97</v>
      </c>
      <c r="C786" s="527">
        <v>7</v>
      </c>
      <c r="D786" s="528">
        <v>1</v>
      </c>
      <c r="E786" s="531" t="s">
        <v>291</v>
      </c>
      <c r="F786" s="530"/>
      <c r="G786" s="437">
        <f>H786+I786</f>
        <v>0</v>
      </c>
      <c r="H786" s="437">
        <v>0</v>
      </c>
      <c r="I786" s="437">
        <f>I788+I789</f>
        <v>0</v>
      </c>
    </row>
    <row r="787" spans="1:15" ht="36.75" thickBot="1" x14ac:dyDescent="0.3">
      <c r="A787" s="499"/>
      <c r="B787" s="504"/>
      <c r="C787" s="505"/>
      <c r="D787" s="506"/>
      <c r="E787" s="494" t="s">
        <v>12</v>
      </c>
      <c r="F787" s="507"/>
      <c r="G787" s="562"/>
      <c r="H787" s="562"/>
      <c r="I787" s="562"/>
      <c r="O787" s="48"/>
    </row>
    <row r="788" spans="1:15" ht="15" customHeight="1" thickBot="1" x14ac:dyDescent="0.3">
      <c r="A788" s="499"/>
      <c r="B788" s="504"/>
      <c r="C788" s="505"/>
      <c r="D788" s="506"/>
      <c r="E788" s="494">
        <v>4729</v>
      </c>
      <c r="F788" s="507"/>
      <c r="G788" s="437">
        <f>H788+I788</f>
        <v>0</v>
      </c>
      <c r="H788" s="437"/>
      <c r="I788" s="562"/>
      <c r="O788" s="48"/>
    </row>
    <row r="789" spans="1:15" ht="16.5" hidden="1" thickBot="1" x14ac:dyDescent="0.3">
      <c r="A789" s="499"/>
      <c r="B789" s="504"/>
      <c r="C789" s="505"/>
      <c r="D789" s="506"/>
      <c r="E789" s="494" t="s">
        <v>13</v>
      </c>
      <c r="F789" s="507"/>
      <c r="G789" s="562">
        <f>H789+I789</f>
        <v>0</v>
      </c>
      <c r="H789" s="562"/>
      <c r="I789" s="562"/>
      <c r="O789" s="48"/>
    </row>
    <row r="790" spans="1:15" s="306" customFormat="1" ht="32.25" customHeight="1" thickBot="1" x14ac:dyDescent="0.25">
      <c r="A790" s="563">
        <v>3100</v>
      </c>
      <c r="B790" s="564" t="s">
        <v>98</v>
      </c>
      <c r="C790" s="564">
        <v>0</v>
      </c>
      <c r="D790" s="565">
        <v>0</v>
      </c>
      <c r="E790" s="566" t="s">
        <v>872</v>
      </c>
      <c r="F790" s="567"/>
      <c r="G790" s="437"/>
      <c r="H790" s="437">
        <f>H792</f>
        <v>18158</v>
      </c>
      <c r="I790" s="562">
        <v>0</v>
      </c>
      <c r="O790" s="51"/>
    </row>
    <row r="791" spans="1:15" ht="15" customHeight="1" thickBot="1" x14ac:dyDescent="0.3">
      <c r="A791" s="526"/>
      <c r="B791" s="488"/>
      <c r="C791" s="489"/>
      <c r="D791" s="490"/>
      <c r="E791" s="494" t="s">
        <v>803</v>
      </c>
      <c r="F791" s="495"/>
      <c r="G791" s="562"/>
      <c r="H791" s="562"/>
      <c r="I791" s="562"/>
      <c r="O791" s="48"/>
    </row>
    <row r="792" spans="1:15" ht="21.75" customHeight="1" thickBot="1" x14ac:dyDescent="0.3">
      <c r="A792" s="526">
        <v>3110</v>
      </c>
      <c r="B792" s="532" t="s">
        <v>98</v>
      </c>
      <c r="C792" s="532">
        <v>1</v>
      </c>
      <c r="D792" s="533">
        <v>0</v>
      </c>
      <c r="E792" s="524" t="s">
        <v>734</v>
      </c>
      <c r="F792" s="510"/>
      <c r="G792" s="437"/>
      <c r="H792" s="437">
        <f>H794</f>
        <v>18158</v>
      </c>
      <c r="I792" s="437">
        <v>0</v>
      </c>
      <c r="O792" s="48"/>
    </row>
    <row r="793" spans="1:15" s="307" customFormat="1" ht="16.5" customHeight="1" thickBot="1" x14ac:dyDescent="0.3">
      <c r="A793" s="526"/>
      <c r="B793" s="488"/>
      <c r="C793" s="500"/>
      <c r="D793" s="501"/>
      <c r="E793" s="494" t="s">
        <v>804</v>
      </c>
      <c r="F793" s="503"/>
      <c r="G793" s="437"/>
      <c r="H793" s="437"/>
      <c r="I793" s="437"/>
    </row>
    <row r="794" spans="1:15" ht="16.5" thickBot="1" x14ac:dyDescent="0.3">
      <c r="A794" s="534">
        <v>3112</v>
      </c>
      <c r="B794" s="535" t="s">
        <v>98</v>
      </c>
      <c r="C794" s="535">
        <v>1</v>
      </c>
      <c r="D794" s="536">
        <v>2</v>
      </c>
      <c r="E794" s="537" t="s">
        <v>735</v>
      </c>
      <c r="F794" s="538"/>
      <c r="G794" s="437"/>
      <c r="H794" s="437">
        <f>SUM(H796:H797)</f>
        <v>18158</v>
      </c>
      <c r="I794" s="546">
        <v>0</v>
      </c>
    </row>
    <row r="795" spans="1:15" ht="24.75" customHeight="1" thickBot="1" x14ac:dyDescent="0.3">
      <c r="A795" s="499"/>
      <c r="B795" s="504"/>
      <c r="C795" s="505"/>
      <c r="D795" s="506"/>
      <c r="E795" s="494" t="s">
        <v>12</v>
      </c>
      <c r="F795" s="507"/>
      <c r="G795" s="437"/>
      <c r="H795" s="437"/>
      <c r="I795" s="437"/>
    </row>
    <row r="796" spans="1:15" ht="15" customHeight="1" thickBot="1" x14ac:dyDescent="0.3">
      <c r="A796" s="499"/>
      <c r="B796" s="504"/>
      <c r="C796" s="505"/>
      <c r="D796" s="506"/>
      <c r="E796" s="494">
        <v>4891</v>
      </c>
      <c r="F796" s="507"/>
      <c r="G796" s="437"/>
      <c r="H796" s="437">
        <f>Sheet1!F146</f>
        <v>18158</v>
      </c>
      <c r="I796" s="437"/>
    </row>
    <row r="797" spans="1:15" ht="16.5" hidden="1" thickBot="1" x14ac:dyDescent="0.3">
      <c r="A797" s="499"/>
      <c r="B797" s="504"/>
      <c r="C797" s="505"/>
      <c r="D797" s="506"/>
      <c r="E797" s="494" t="s">
        <v>13</v>
      </c>
      <c r="F797" s="507"/>
      <c r="G797" s="562">
        <f>H797+I797</f>
        <v>0</v>
      </c>
      <c r="H797" s="437"/>
      <c r="I797" s="437"/>
    </row>
    <row r="798" spans="1:15" x14ac:dyDescent="0.25">
      <c r="B798" s="539"/>
      <c r="C798" s="540"/>
      <c r="D798" s="541"/>
    </row>
    <row r="799" spans="1:15" x14ac:dyDescent="0.25">
      <c r="B799" s="542"/>
      <c r="C799" s="540"/>
      <c r="D799" s="541"/>
    </row>
    <row r="800" spans="1:15" x14ac:dyDescent="0.25">
      <c r="B800" s="542"/>
      <c r="C800" s="540"/>
      <c r="D800" s="541"/>
      <c r="E800" s="323"/>
    </row>
    <row r="801" spans="2:7" x14ac:dyDescent="0.25">
      <c r="B801" s="542"/>
      <c r="C801" s="543"/>
      <c r="D801" s="544"/>
    </row>
    <row r="809" spans="2:7" ht="28.5" customHeight="1" x14ac:dyDescent="0.25">
      <c r="E809" s="807"/>
      <c r="F809" s="807"/>
      <c r="G809" s="807"/>
    </row>
  </sheetData>
  <mergeCells count="15">
    <mergeCell ref="G2:J2"/>
    <mergeCell ref="G3:J3"/>
    <mergeCell ref="G4:J4"/>
    <mergeCell ref="C9:C10"/>
    <mergeCell ref="D9:D10"/>
    <mergeCell ref="H9:I9"/>
    <mergeCell ref="E809:G809"/>
    <mergeCell ref="A5:I5"/>
    <mergeCell ref="A6:I6"/>
    <mergeCell ref="H8:I8"/>
    <mergeCell ref="A9:A10"/>
    <mergeCell ref="E9:E10"/>
    <mergeCell ref="F9:F10"/>
    <mergeCell ref="G9:G10"/>
    <mergeCell ref="B9:B10"/>
  </mergeCells>
  <phoneticPr fontId="0" type="noConversion"/>
  <pageMargins left="0" right="0" top="0.26" bottom="0.45" header="0.17" footer="0.24"/>
  <pageSetup paperSize="9" scale="95" firstPageNumber="24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Sheet1</vt:lpstr>
      <vt:lpstr>Sheet2</vt:lpstr>
      <vt:lpstr>Sheet3</vt:lpstr>
      <vt:lpstr>Sheet4</vt:lpstr>
      <vt:lpstr>Sheet5</vt:lpstr>
      <vt:lpstr>Sheet6</vt:lpstr>
      <vt:lpstr>Sheet1!Print_Area</vt:lpstr>
      <vt:lpstr>Sheet1!Print_Titles</vt:lpstr>
      <vt:lpstr>Sheet2!Print_Titles</vt:lpstr>
      <vt:lpstr>Sheet3!Print_Titles</vt:lpstr>
      <vt:lpstr>Sheet6!Print_Titles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Tatevik Martirosyan</cp:lastModifiedBy>
  <cp:lastPrinted>2025-12-22T06:06:21Z</cp:lastPrinted>
  <dcterms:created xsi:type="dcterms:W3CDTF">1996-10-14T23:33:28Z</dcterms:created>
  <dcterms:modified xsi:type="dcterms:W3CDTF">2025-12-26T09:55:58Z</dcterms:modified>
</cp:coreProperties>
</file>