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8CE96A67-3A8D-4BF8-B806-A1EF53122616}" xr6:coauthVersionLast="47" xr6:coauthVersionMax="47" xr10:uidLastSave="{00000000-0000-0000-0000-000000000000}"/>
  <bookViews>
    <workbookView xWindow="1770" yWindow="1770" windowWidth="21600" windowHeight="11385" firstSheet="3" activeTab="3" xr2:uid="{00000000-000D-0000-FFFF-FFFF00000000}"/>
  </bookViews>
  <sheets>
    <sheet name="Հավելված 1" sheetId="20" state="hidden" r:id="rId1"/>
    <sheet name="Հավելված 2" sheetId="8" state="hidden" r:id="rId2"/>
    <sheet name="Հավելված 3" sheetId="10" state="hidden" r:id="rId3"/>
    <sheet name="Հավելված 4" sheetId="19" r:id="rId4"/>
  </sheets>
  <calcPr calcId="191029"/>
</workbook>
</file>

<file path=xl/calcChain.xml><?xml version="1.0" encoding="utf-8"?>
<calcChain xmlns="http://schemas.openxmlformats.org/spreadsheetml/2006/main">
  <c r="G297" i="19" l="1"/>
  <c r="E179" i="10"/>
  <c r="H206" i="19"/>
  <c r="G211" i="19"/>
  <c r="E154" i="10"/>
  <c r="E84" i="20"/>
  <c r="D93" i="20"/>
  <c r="H398" i="19"/>
  <c r="D87" i="20" l="1"/>
  <c r="D150" i="20" l="1"/>
  <c r="F145" i="20"/>
  <c r="E145" i="20"/>
  <c r="F140" i="20"/>
  <c r="E140" i="20"/>
  <c r="D140" i="20"/>
  <c r="E135" i="20"/>
  <c r="D135" i="20"/>
  <c r="D133" i="20"/>
  <c r="E130" i="20"/>
  <c r="D130" i="20"/>
  <c r="D129" i="20"/>
  <c r="D128" i="20"/>
  <c r="D127" i="20"/>
  <c r="E124" i="20"/>
  <c r="D124" i="20"/>
  <c r="D123" i="20"/>
  <c r="D122" i="20"/>
  <c r="E119" i="20"/>
  <c r="D119" i="20"/>
  <c r="D115" i="20"/>
  <c r="E112" i="20"/>
  <c r="D112" i="20"/>
  <c r="E109" i="20"/>
  <c r="D109" i="20"/>
  <c r="F106" i="20"/>
  <c r="E106" i="20"/>
  <c r="D106" i="20"/>
  <c r="D99" i="20"/>
  <c r="D96" i="20" s="1"/>
  <c r="F96" i="20"/>
  <c r="E96" i="20"/>
  <c r="D84" i="20"/>
  <c r="F81" i="20"/>
  <c r="E81" i="20"/>
  <c r="D81" i="20"/>
  <c r="E78" i="20"/>
  <c r="D78" i="20"/>
  <c r="E75" i="20"/>
  <c r="D75" i="20"/>
  <c r="E72" i="20"/>
  <c r="D72" i="20"/>
  <c r="E63" i="20"/>
  <c r="D63" i="20"/>
  <c r="E60" i="20"/>
  <c r="D60" i="20"/>
  <c r="D59" i="20"/>
  <c r="D58" i="20"/>
  <c r="E55" i="20"/>
  <c r="E53" i="20" s="1"/>
  <c r="D52" i="20"/>
  <c r="D51" i="20"/>
  <c r="D50" i="20"/>
  <c r="D49" i="20"/>
  <c r="D48" i="20"/>
  <c r="D47" i="20"/>
  <c r="D46" i="20"/>
  <c r="D45" i="20"/>
  <c r="D44" i="20"/>
  <c r="D43" i="20"/>
  <c r="D42" i="20"/>
  <c r="D41" i="20"/>
  <c r="D39" i="20"/>
  <c r="E37" i="20"/>
  <c r="D37" i="20" s="1"/>
  <c r="E34" i="20"/>
  <c r="E32" i="20" s="1"/>
  <c r="D31" i="20"/>
  <c r="E29" i="20"/>
  <c r="D29" i="20" s="1"/>
  <c r="D28" i="20"/>
  <c r="D27" i="20"/>
  <c r="D26" i="20"/>
  <c r="E24" i="20"/>
  <c r="D24" i="20"/>
  <c r="F69" i="20" l="1"/>
  <c r="F19" i="20" s="1"/>
  <c r="D145" i="20"/>
  <c r="D104" i="20"/>
  <c r="E104" i="20"/>
  <c r="D34" i="20"/>
  <c r="D32" i="20" s="1"/>
  <c r="D55" i="20"/>
  <c r="D53" i="20" s="1"/>
  <c r="D69" i="20"/>
  <c r="E69" i="20"/>
  <c r="D21" i="20"/>
  <c r="E21" i="20"/>
  <c r="H290" i="19"/>
  <c r="G294" i="19"/>
  <c r="H236" i="19"/>
  <c r="G240" i="19"/>
  <c r="I351" i="19"/>
  <c r="G138" i="19"/>
  <c r="G139" i="19"/>
  <c r="G140" i="19"/>
  <c r="G142" i="19"/>
  <c r="G134" i="19"/>
  <c r="G136" i="19"/>
  <c r="G137" i="19"/>
  <c r="G275" i="19"/>
  <c r="G276" i="19"/>
  <c r="G277" i="19"/>
  <c r="G278" i="19"/>
  <c r="G279" i="19"/>
  <c r="G280" i="19"/>
  <c r="G312" i="19"/>
  <c r="G313" i="19"/>
  <c r="G314" i="19"/>
  <c r="G315" i="19"/>
  <c r="G316" i="19"/>
  <c r="G317" i="19"/>
  <c r="I206" i="19"/>
  <c r="G206" i="19" s="1"/>
  <c r="G208" i="19"/>
  <c r="H188" i="19"/>
  <c r="G188" i="19" s="1"/>
  <c r="G361" i="19"/>
  <c r="G362" i="19"/>
  <c r="G363" i="19"/>
  <c r="G364" i="19"/>
  <c r="G365" i="19"/>
  <c r="G358" i="19"/>
  <c r="G353" i="19"/>
  <c r="G354" i="19"/>
  <c r="G355" i="19"/>
  <c r="G356" i="19"/>
  <c r="G300" i="19"/>
  <c r="G284" i="19"/>
  <c r="G288" i="19"/>
  <c r="G289" i="19"/>
  <c r="G287" i="19"/>
  <c r="G291" i="19"/>
  <c r="G292" i="19"/>
  <c r="G293" i="19"/>
  <c r="G295" i="19"/>
  <c r="H268" i="19"/>
  <c r="H266" i="19" s="1"/>
  <c r="I236" i="19"/>
  <c r="I235" i="19" s="1"/>
  <c r="G245" i="19"/>
  <c r="G238" i="19"/>
  <c r="G239" i="19"/>
  <c r="G241" i="19"/>
  <c r="G242" i="19"/>
  <c r="G243" i="19"/>
  <c r="G244" i="19"/>
  <c r="G246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H194" i="19"/>
  <c r="H193" i="19" s="1"/>
  <c r="I194" i="19"/>
  <c r="I193" i="19" s="1"/>
  <c r="G196" i="19"/>
  <c r="G197" i="19"/>
  <c r="H128" i="19"/>
  <c r="I128" i="19"/>
  <c r="G130" i="19"/>
  <c r="G131" i="19"/>
  <c r="G132" i="19"/>
  <c r="G129" i="19"/>
  <c r="G125" i="19"/>
  <c r="G124" i="19" s="1"/>
  <c r="G52" i="19"/>
  <c r="G53" i="19"/>
  <c r="G54" i="19"/>
  <c r="G55" i="19"/>
  <c r="G56" i="19"/>
  <c r="G57" i="19"/>
  <c r="G58" i="19"/>
  <c r="G51" i="19"/>
  <c r="G401" i="19"/>
  <c r="G400" i="19"/>
  <c r="G399" i="19"/>
  <c r="I398" i="19"/>
  <c r="I397" i="19" s="1"/>
  <c r="I396" i="19" s="1"/>
  <c r="H397" i="19"/>
  <c r="H396" i="19" s="1"/>
  <c r="G390" i="19"/>
  <c r="G389" i="19"/>
  <c r="G388" i="19"/>
  <c r="G387" i="19"/>
  <c r="I386" i="19"/>
  <c r="I385" i="19" s="1"/>
  <c r="I371" i="19" s="1"/>
  <c r="H386" i="19"/>
  <c r="H385" i="19" s="1"/>
  <c r="G370" i="19"/>
  <c r="I369" i="19"/>
  <c r="I368" i="19" s="1"/>
  <c r="H369" i="19"/>
  <c r="I360" i="19"/>
  <c r="I359" i="19" s="1"/>
  <c r="H360" i="19"/>
  <c r="I357" i="19"/>
  <c r="H357" i="19"/>
  <c r="G357" i="19" s="1"/>
  <c r="G352" i="19"/>
  <c r="H351" i="19"/>
  <c r="G349" i="19"/>
  <c r="G348" i="19"/>
  <c r="G347" i="19"/>
  <c r="G346" i="19"/>
  <c r="G345" i="19"/>
  <c r="I344" i="19"/>
  <c r="H344" i="19"/>
  <c r="G343" i="19"/>
  <c r="G342" i="19"/>
  <c r="G341" i="19"/>
  <c r="G340" i="19"/>
  <c r="I339" i="19"/>
  <c r="H339" i="19"/>
  <c r="H337" i="19" s="1"/>
  <c r="I337" i="19"/>
  <c r="G335" i="19"/>
  <c r="G334" i="19"/>
  <c r="G333" i="19"/>
  <c r="G332" i="19"/>
  <c r="G331" i="19"/>
  <c r="G330" i="19"/>
  <c r="G329" i="19"/>
  <c r="H328" i="19"/>
  <c r="G328" i="19" s="1"/>
  <c r="I327" i="19"/>
  <c r="I319" i="19"/>
  <c r="I318" i="19" s="1"/>
  <c r="H319" i="19"/>
  <c r="H318" i="19" s="1"/>
  <c r="G319" i="19"/>
  <c r="I311" i="19"/>
  <c r="I310" i="19" s="1"/>
  <c r="H311" i="19"/>
  <c r="H310" i="19" s="1"/>
  <c r="G310" i="19" s="1"/>
  <c r="I306" i="19"/>
  <c r="H306" i="19"/>
  <c r="G306" i="19" s="1"/>
  <c r="G305" i="19"/>
  <c r="G304" i="19"/>
  <c r="G303" i="19"/>
  <c r="I302" i="19"/>
  <c r="I301" i="19" s="1"/>
  <c r="H302" i="19"/>
  <c r="I299" i="19"/>
  <c r="H299" i="19"/>
  <c r="G299" i="19"/>
  <c r="I296" i="19"/>
  <c r="H296" i="19"/>
  <c r="I290" i="19"/>
  <c r="I286" i="19"/>
  <c r="H286" i="19"/>
  <c r="G286" i="19" s="1"/>
  <c r="G283" i="19"/>
  <c r="I282" i="19"/>
  <c r="H282" i="19"/>
  <c r="G282" i="19" s="1"/>
  <c r="G274" i="19"/>
  <c r="I273" i="19"/>
  <c r="I272" i="19" s="1"/>
  <c r="H273" i="19"/>
  <c r="G270" i="19"/>
  <c r="G269" i="19"/>
  <c r="I268" i="19"/>
  <c r="I266" i="19" s="1"/>
  <c r="I247" i="19" s="1"/>
  <c r="G237" i="19"/>
  <c r="I219" i="19"/>
  <c r="I218" i="19" s="1"/>
  <c r="H219" i="19"/>
  <c r="H218" i="19" s="1"/>
  <c r="G212" i="19"/>
  <c r="G210" i="19"/>
  <c r="G209" i="19"/>
  <c r="G207" i="19"/>
  <c r="G205" i="19"/>
  <c r="G204" i="19"/>
  <c r="G203" i="19"/>
  <c r="G202" i="19"/>
  <c r="G201" i="19"/>
  <c r="G200" i="19"/>
  <c r="G199" i="19"/>
  <c r="G198" i="19"/>
  <c r="G195" i="19"/>
  <c r="G192" i="19"/>
  <c r="G191" i="19"/>
  <c r="G190" i="19"/>
  <c r="G189" i="19"/>
  <c r="I187" i="19"/>
  <c r="H187" i="19"/>
  <c r="G187" i="19" s="1"/>
  <c r="G186" i="19"/>
  <c r="G185" i="19"/>
  <c r="G184" i="19"/>
  <c r="G183" i="19"/>
  <c r="G182" i="19"/>
  <c r="I181" i="19"/>
  <c r="I180" i="19" s="1"/>
  <c r="H181" i="19"/>
  <c r="I177" i="19"/>
  <c r="H177" i="19"/>
  <c r="G161" i="19"/>
  <c r="G160" i="19"/>
  <c r="H159" i="19"/>
  <c r="G159" i="19" s="1"/>
  <c r="G158" i="19"/>
  <c r="G157" i="19"/>
  <c r="G156" i="19"/>
  <c r="G155" i="19"/>
  <c r="G154" i="19"/>
  <c r="G153" i="19"/>
  <c r="G152" i="19"/>
  <c r="G151" i="19"/>
  <c r="G150" i="19"/>
  <c r="G149" i="19"/>
  <c r="I148" i="19"/>
  <c r="I147" i="19" s="1"/>
  <c r="H148" i="19"/>
  <c r="I141" i="19"/>
  <c r="H141" i="19"/>
  <c r="I135" i="19"/>
  <c r="H135" i="19"/>
  <c r="I124" i="19"/>
  <c r="I123" i="19" s="1"/>
  <c r="H124" i="19"/>
  <c r="G121" i="19"/>
  <c r="G120" i="19"/>
  <c r="G119" i="19"/>
  <c r="G118" i="19"/>
  <c r="G117" i="19"/>
  <c r="G116" i="19"/>
  <c r="I115" i="19"/>
  <c r="I114" i="19" s="1"/>
  <c r="H115" i="19"/>
  <c r="G72" i="19"/>
  <c r="G71" i="19"/>
  <c r="G70" i="19"/>
  <c r="I69" i="19"/>
  <c r="I68" i="19" s="1"/>
  <c r="H69" i="19"/>
  <c r="H68" i="19" s="1"/>
  <c r="G63" i="19"/>
  <c r="G62" i="19"/>
  <c r="G61" i="19"/>
  <c r="I60" i="19"/>
  <c r="H60" i="19"/>
  <c r="I50" i="19"/>
  <c r="H50" i="19"/>
  <c r="H49" i="19" s="1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I14" i="19"/>
  <c r="I13" i="19" s="1"/>
  <c r="H14" i="19"/>
  <c r="H13" i="19"/>
  <c r="D239" i="10"/>
  <c r="D231" i="10"/>
  <c r="D228" i="10" s="1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D132" i="10" s="1"/>
  <c r="E130" i="10"/>
  <c r="E126" i="10"/>
  <c r="D117" i="10"/>
  <c r="D113" i="10"/>
  <c r="D112" i="10"/>
  <c r="D110" i="10" s="1"/>
  <c r="D109" i="10"/>
  <c r="D108" i="10"/>
  <c r="D106" i="10" s="1"/>
  <c r="D103" i="10"/>
  <c r="D102" i="10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E23" i="10" s="1"/>
  <c r="D25" i="10"/>
  <c r="D182" i="10"/>
  <c r="D146" i="10"/>
  <c r="D147" i="10"/>
  <c r="D149" i="10"/>
  <c r="D118" i="10"/>
  <c r="D196" i="10"/>
  <c r="D159" i="10"/>
  <c r="F246" i="8"/>
  <c r="G182" i="8"/>
  <c r="G21" i="8"/>
  <c r="G275" i="8"/>
  <c r="F275" i="8" s="1"/>
  <c r="F192" i="10"/>
  <c r="D192" i="10" s="1"/>
  <c r="D194" i="10"/>
  <c r="D50" i="10"/>
  <c r="G256" i="8"/>
  <c r="F256" i="8" s="1"/>
  <c r="G252" i="8"/>
  <c r="G225" i="8"/>
  <c r="D195" i="10"/>
  <c r="G162" i="8"/>
  <c r="F33" i="8"/>
  <c r="F184" i="8"/>
  <c r="E150" i="10"/>
  <c r="D150" i="10" s="1"/>
  <c r="D128" i="10"/>
  <c r="F203" i="10"/>
  <c r="D203" i="10" s="1"/>
  <c r="D116" i="10"/>
  <c r="E96" i="10"/>
  <c r="D96" i="10"/>
  <c r="D94" i="10" s="1"/>
  <c r="E69" i="10"/>
  <c r="D69" i="10"/>
  <c r="F316" i="8"/>
  <c r="G40" i="8"/>
  <c r="F40" i="8"/>
  <c r="G315" i="8"/>
  <c r="G313" i="8" s="1"/>
  <c r="G123" i="8"/>
  <c r="H123" i="8"/>
  <c r="E114" i="10"/>
  <c r="E104" i="10" s="1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/>
  <c r="D68" i="10"/>
  <c r="D67" i="10"/>
  <c r="D64" i="10"/>
  <c r="E52" i="10"/>
  <c r="D52" i="10" s="1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70" i="8"/>
  <c r="H153" i="8"/>
  <c r="G153" i="8"/>
  <c r="F155" i="8"/>
  <c r="F125" i="8"/>
  <c r="F117" i="8"/>
  <c r="F116" i="8"/>
  <c r="F115" i="8"/>
  <c r="F113" i="8"/>
  <c r="F114" i="8"/>
  <c r="H110" i="8"/>
  <c r="F110" i="8"/>
  <c r="F109" i="8"/>
  <c r="F108" i="8"/>
  <c r="F107" i="8"/>
  <c r="F106" i="8"/>
  <c r="G104" i="8"/>
  <c r="H104" i="8"/>
  <c r="F104" i="8"/>
  <c r="H21" i="8"/>
  <c r="H19" i="8" s="1"/>
  <c r="F22" i="8"/>
  <c r="F94" i="8"/>
  <c r="F97" i="8"/>
  <c r="G95" i="8"/>
  <c r="G92" i="8"/>
  <c r="H95" i="8"/>
  <c r="F95" i="8" s="1"/>
  <c r="H92" i="8"/>
  <c r="F92" i="8" s="1"/>
  <c r="F81" i="8"/>
  <c r="F84" i="8"/>
  <c r="F85" i="8"/>
  <c r="F88" i="8"/>
  <c r="F91" i="8"/>
  <c r="G89" i="8"/>
  <c r="G86" i="8"/>
  <c r="G82" i="8"/>
  <c r="G79" i="8"/>
  <c r="F79" i="8" s="1"/>
  <c r="H89" i="8"/>
  <c r="F89" i="8" s="1"/>
  <c r="H86" i="8"/>
  <c r="F86" i="8" s="1"/>
  <c r="H82" i="8"/>
  <c r="F82" i="8"/>
  <c r="H79" i="8"/>
  <c r="D33" i="10"/>
  <c r="E33" i="10"/>
  <c r="E47" i="10"/>
  <c r="D47" i="10"/>
  <c r="E62" i="10"/>
  <c r="D62" i="10"/>
  <c r="E81" i="10"/>
  <c r="E79" i="10" s="1"/>
  <c r="E85" i="10"/>
  <c r="E89" i="10"/>
  <c r="D100" i="10"/>
  <c r="E100" i="10"/>
  <c r="E106" i="10"/>
  <c r="E110" i="10"/>
  <c r="F120" i="10"/>
  <c r="F130" i="10"/>
  <c r="D130" i="10"/>
  <c r="F126" i="10"/>
  <c r="D140" i="10"/>
  <c r="E140" i="10"/>
  <c r="E138" i="10" s="1"/>
  <c r="D138" i="10" s="1"/>
  <c r="E144" i="10"/>
  <c r="D144" i="10" s="1"/>
  <c r="E156" i="10"/>
  <c r="E160" i="10"/>
  <c r="D160" i="10"/>
  <c r="E166" i="10"/>
  <c r="E169" i="10"/>
  <c r="D169" i="10"/>
  <c r="E173" i="10"/>
  <c r="D173" i="10"/>
  <c r="E176" i="10"/>
  <c r="D176" i="10"/>
  <c r="D179" i="10"/>
  <c r="F209" i="10"/>
  <c r="D223" i="10"/>
  <c r="F223" i="10"/>
  <c r="F231" i="10"/>
  <c r="F228" i="10" s="1"/>
  <c r="F221" i="10" s="1"/>
  <c r="D221" i="10" s="1"/>
  <c r="D236" i="10"/>
  <c r="F236" i="10"/>
  <c r="F239" i="10"/>
  <c r="F23" i="8"/>
  <c r="F24" i="8"/>
  <c r="G25" i="8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F48" i="8" s="1"/>
  <c r="H48" i="8"/>
  <c r="H46" i="8"/>
  <c r="F50" i="8"/>
  <c r="F51" i="8"/>
  <c r="F52" i="8"/>
  <c r="F53" i="8"/>
  <c r="G56" i="8"/>
  <c r="H56" i="8"/>
  <c r="H54" i="8" s="1"/>
  <c r="F58" i="8"/>
  <c r="G59" i="8"/>
  <c r="F59" i="8" s="1"/>
  <c r="H59" i="8"/>
  <c r="F61" i="8"/>
  <c r="G62" i="8"/>
  <c r="H62" i="8"/>
  <c r="F62" i="8"/>
  <c r="F64" i="8"/>
  <c r="G65" i="8"/>
  <c r="F65" i="8" s="1"/>
  <c r="H65" i="8"/>
  <c r="F67" i="8"/>
  <c r="F68" i="8"/>
  <c r="G69" i="8"/>
  <c r="H69" i="8"/>
  <c r="F69" i="8"/>
  <c r="F71" i="8"/>
  <c r="F74" i="8"/>
  <c r="G74" i="8"/>
  <c r="H74" i="8"/>
  <c r="G100" i="8"/>
  <c r="G98" i="8" s="1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H133" i="8"/>
  <c r="F133" i="8" s="1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G151" i="8"/>
  <c r="H159" i="8"/>
  <c r="H151" i="8" s="1"/>
  <c r="F161" i="8"/>
  <c r="H162" i="8"/>
  <c r="F162" i="8"/>
  <c r="F164" i="8"/>
  <c r="G165" i="8"/>
  <c r="F165" i="8" s="1"/>
  <c r="H165" i="8"/>
  <c r="F167" i="8"/>
  <c r="G173" i="8"/>
  <c r="H173" i="8"/>
  <c r="F173" i="8" s="1"/>
  <c r="F175" i="8"/>
  <c r="G176" i="8"/>
  <c r="G171" i="8" s="1"/>
  <c r="H176" i="8"/>
  <c r="F176" i="8"/>
  <c r="F178" i="8"/>
  <c r="G179" i="8"/>
  <c r="F179" i="8" s="1"/>
  <c r="H179" i="8"/>
  <c r="F181" i="8"/>
  <c r="H182" i="8"/>
  <c r="F182" i="8"/>
  <c r="G185" i="8"/>
  <c r="F185" i="8" s="1"/>
  <c r="H185" i="8"/>
  <c r="F187" i="8"/>
  <c r="G188" i="8"/>
  <c r="F188" i="8" s="1"/>
  <c r="H188" i="8"/>
  <c r="G193" i="8"/>
  <c r="H193" i="8"/>
  <c r="F193" i="8" s="1"/>
  <c r="F195" i="8"/>
  <c r="F196" i="8"/>
  <c r="F197" i="8"/>
  <c r="G198" i="8"/>
  <c r="G191" i="8" s="1"/>
  <c r="H198" i="8"/>
  <c r="H191" i="8" s="1"/>
  <c r="F198" i="8"/>
  <c r="F200" i="8"/>
  <c r="F201" i="8"/>
  <c r="F202" i="8"/>
  <c r="F203" i="8"/>
  <c r="G204" i="8"/>
  <c r="H204" i="8"/>
  <c r="F204" i="8" s="1"/>
  <c r="F206" i="8"/>
  <c r="F207" i="8"/>
  <c r="F208" i="8"/>
  <c r="F209" i="8"/>
  <c r="G210" i="8"/>
  <c r="F210" i="8" s="1"/>
  <c r="H210" i="8"/>
  <c r="F212" i="8"/>
  <c r="G213" i="8"/>
  <c r="H213" i="8"/>
  <c r="F215" i="8" s="1"/>
  <c r="F213" i="8"/>
  <c r="G216" i="8"/>
  <c r="F216" i="8" s="1"/>
  <c r="H216" i="8"/>
  <c r="F218" i="8"/>
  <c r="F219" i="8"/>
  <c r="G222" i="8"/>
  <c r="H222" i="8"/>
  <c r="F222" i="8"/>
  <c r="H225" i="8"/>
  <c r="F227" i="8"/>
  <c r="F228" i="8"/>
  <c r="F231" i="8"/>
  <c r="F232" i="8"/>
  <c r="F233" i="8"/>
  <c r="G234" i="8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/>
  <c r="G268" i="8"/>
  <c r="F270" i="8"/>
  <c r="F271" i="8"/>
  <c r="G272" i="8"/>
  <c r="H272" i="8"/>
  <c r="H250" i="8"/>
  <c r="F274" i="8"/>
  <c r="H275" i="8"/>
  <c r="F277" i="8"/>
  <c r="G278" i="8"/>
  <c r="H278" i="8"/>
  <c r="F278" i="8"/>
  <c r="F280" i="8"/>
  <c r="G283" i="8"/>
  <c r="G281" i="8" s="1"/>
  <c r="F281" i="8" s="1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/>
  <c r="F304" i="8"/>
  <c r="G305" i="8"/>
  <c r="H305" i="8"/>
  <c r="F305" i="8"/>
  <c r="F307" i="8"/>
  <c r="G309" i="8"/>
  <c r="H309" i="8"/>
  <c r="F309" i="8"/>
  <c r="F311" i="8"/>
  <c r="F312" i="8"/>
  <c r="H315" i="8"/>
  <c r="H313" i="8" s="1"/>
  <c r="F283" i="8"/>
  <c r="D156" i="10"/>
  <c r="E94" i="10"/>
  <c r="D126" i="10"/>
  <c r="H272" i="19"/>
  <c r="G272" i="19" s="1"/>
  <c r="F153" i="8"/>
  <c r="G344" i="19" l="1"/>
  <c r="G386" i="19"/>
  <c r="I350" i="19"/>
  <c r="I326" i="19" s="1"/>
  <c r="G360" i="19"/>
  <c r="G236" i="19"/>
  <c r="G266" i="19"/>
  <c r="H327" i="19"/>
  <c r="G327" i="19" s="1"/>
  <c r="G115" i="19"/>
  <c r="G351" i="19"/>
  <c r="G398" i="19"/>
  <c r="G148" i="19"/>
  <c r="D114" i="10"/>
  <c r="F185" i="10"/>
  <c r="D185" i="10" s="1"/>
  <c r="F272" i="8"/>
  <c r="F151" i="8"/>
  <c r="F123" i="8"/>
  <c r="H98" i="8"/>
  <c r="G339" i="19"/>
  <c r="G318" i="19"/>
  <c r="G302" i="19"/>
  <c r="G181" i="19"/>
  <c r="G369" i="19"/>
  <c r="G219" i="19"/>
  <c r="G296" i="19"/>
  <c r="I49" i="19"/>
  <c r="G49" i="19" s="1"/>
  <c r="H359" i="19"/>
  <c r="G359" i="19" s="1"/>
  <c r="G396" i="19"/>
  <c r="G13" i="19"/>
  <c r="H114" i="19"/>
  <c r="G114" i="19" s="1"/>
  <c r="G68" i="19"/>
  <c r="H301" i="19"/>
  <c r="G301" i="19" s="1"/>
  <c r="G177" i="19"/>
  <c r="I281" i="19"/>
  <c r="I271" i="19" s="1"/>
  <c r="H180" i="19"/>
  <c r="H368" i="19"/>
  <c r="G368" i="19" s="1"/>
  <c r="G290" i="19"/>
  <c r="H123" i="19"/>
  <c r="G123" i="19" s="1"/>
  <c r="I133" i="19"/>
  <c r="I113" i="19" s="1"/>
  <c r="G273" i="19"/>
  <c r="G60" i="19"/>
  <c r="G141" i="19"/>
  <c r="H235" i="19"/>
  <c r="H213" i="19" s="1"/>
  <c r="I179" i="19"/>
  <c r="G194" i="19"/>
  <c r="G193" i="19"/>
  <c r="H147" i="19"/>
  <c r="G147" i="19" s="1"/>
  <c r="G14" i="19"/>
  <c r="I12" i="19"/>
  <c r="D154" i="10"/>
  <c r="E36" i="10"/>
  <c r="D36" i="10" s="1"/>
  <c r="F168" i="8"/>
  <c r="F252" i="8"/>
  <c r="G397" i="19"/>
  <c r="F268" i="8"/>
  <c r="H12" i="19"/>
  <c r="H371" i="19"/>
  <c r="G371" i="19" s="1"/>
  <c r="G385" i="19"/>
  <c r="G218" i="19"/>
  <c r="F234" i="8"/>
  <c r="F98" i="8"/>
  <c r="I213" i="19"/>
  <c r="F191" i="8"/>
  <c r="E21" i="10"/>
  <c r="D21" i="10" s="1"/>
  <c r="D23" i="10"/>
  <c r="F100" i="8"/>
  <c r="D166" i="10"/>
  <c r="E197" i="10"/>
  <c r="D197" i="10" s="1"/>
  <c r="G50" i="19"/>
  <c r="G69" i="19"/>
  <c r="H133" i="19"/>
  <c r="G135" i="19"/>
  <c r="H247" i="19"/>
  <c r="G247" i="19" s="1"/>
  <c r="F56" i="8"/>
  <c r="G46" i="8"/>
  <c r="F46" i="8" s="1"/>
  <c r="G54" i="8"/>
  <c r="F54" i="8" s="1"/>
  <c r="H171" i="8"/>
  <c r="H18" i="8" s="1"/>
  <c r="F159" i="8"/>
  <c r="F21" i="8"/>
  <c r="H281" i="19"/>
  <c r="G128" i="19"/>
  <c r="G337" i="19"/>
  <c r="G220" i="8"/>
  <c r="F220" i="8" s="1"/>
  <c r="G268" i="19"/>
  <c r="F236" i="8"/>
  <c r="H350" i="19"/>
  <c r="G350" i="19" s="1"/>
  <c r="G311" i="19"/>
  <c r="G250" i="8"/>
  <c r="F250" i="8" s="1"/>
  <c r="D104" i="10"/>
  <c r="F225" i="8"/>
  <c r="F313" i="8"/>
  <c r="F315" i="8"/>
  <c r="E19" i="20"/>
  <c r="D19" i="20" s="1"/>
  <c r="F183" i="10" l="1"/>
  <c r="F19" i="10" s="1"/>
  <c r="G213" i="19"/>
  <c r="G12" i="19"/>
  <c r="G235" i="19"/>
  <c r="G133" i="19"/>
  <c r="H179" i="19"/>
  <c r="G179" i="19" s="1"/>
  <c r="G180" i="19"/>
  <c r="H113" i="19"/>
  <c r="G113" i="19" s="1"/>
  <c r="G281" i="19"/>
  <c r="I11" i="19"/>
  <c r="H326" i="19"/>
  <c r="G326" i="19" s="1"/>
  <c r="F171" i="8"/>
  <c r="E19" i="10"/>
  <c r="H271" i="19"/>
  <c r="G271" i="19" s="1"/>
  <c r="D183" i="10"/>
  <c r="G19" i="8"/>
  <c r="H11" i="19" l="1"/>
  <c r="G11" i="19" s="1"/>
  <c r="D19" i="10"/>
  <c r="F19" i="8"/>
  <c r="G18" i="8"/>
  <c r="F18" i="8" s="1"/>
</calcChain>
</file>

<file path=xl/sharedStrings.xml><?xml version="1.0" encoding="utf-8"?>
<sst xmlns="http://schemas.openxmlformats.org/spreadsheetml/2006/main" count="2795" uniqueCount="1232">
  <si>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</si>
  <si>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</si>
  <si>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</si>
  <si>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</si>
  <si>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</si>
  <si>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</si>
  <si>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</si>
  <si>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</si>
  <si>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</si>
  <si>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</si>
  <si>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</si>
  <si>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</si>
  <si>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</si>
  <si>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</si>
  <si>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</si>
  <si>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</si>
  <si>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</si>
  <si>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</si>
  <si>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</si>
  <si>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</si>
  <si>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</si>
  <si>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</si>
  <si>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</si>
  <si>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</si>
  <si>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</si>
  <si>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</si>
  <si>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</si>
  <si>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</si>
  <si>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</si>
  <si>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</si>
  <si>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</si>
  <si>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</si>
  <si>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</si>
  <si>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</si>
  <si>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</si>
  <si>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</si>
  <si>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</si>
  <si>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</si>
  <si>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</si>
  <si>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</si>
  <si>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</si>
  <si>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</si>
  <si>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</si>
  <si>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</si>
  <si>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</si>
  <si>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</si>
  <si>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</si>
  <si>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</si>
  <si>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</si>
  <si>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</si>
  <si>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</si>
  <si>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</si>
  <si>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</si>
  <si>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</si>
  <si>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</si>
  <si>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</si>
  <si>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</si>
  <si>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</si>
  <si>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</si>
  <si>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</si>
  <si>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</si>
  <si>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</si>
  <si>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</si>
  <si>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</si>
  <si>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</si>
  <si>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</si>
  <si>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</si>
  <si>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</si>
  <si>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</si>
  <si>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</si>
  <si>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</si>
  <si>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</si>
  <si>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</si>
  <si>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</si>
  <si>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</si>
  <si>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</si>
  <si>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</si>
  <si>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</si>
  <si>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</si>
  <si>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</si>
  <si>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</si>
  <si>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</si>
  <si>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</si>
  <si>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</si>
  <si>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</si>
  <si>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</si>
  <si>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</si>
  <si>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</si>
  <si>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</si>
  <si>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</si>
  <si>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</si>
  <si>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</si>
  <si>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</si>
  <si>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</si>
  <si>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</si>
  <si>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</si>
  <si>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</si>
  <si>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</si>
  <si>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</si>
  <si>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</si>
  <si>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</si>
  <si>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</si>
  <si>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</si>
  <si>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</si>
  <si>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</si>
  <si>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</si>
  <si>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</si>
  <si>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</si>
  <si>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</si>
  <si>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</si>
  <si>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</si>
  <si>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</si>
  <si>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</si>
  <si>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</si>
  <si>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</si>
  <si>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</si>
  <si>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</si>
  <si>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</si>
  <si>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</si>
  <si>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</si>
  <si>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</si>
  <si>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</si>
  <si>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</si>
  <si>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</si>
  <si>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</si>
  <si>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</si>
  <si>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</si>
  <si>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</si>
  <si>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</si>
  <si>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</si>
  <si>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</si>
  <si>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</si>
  <si>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</si>
  <si>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</si>
  <si>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</si>
  <si>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</si>
  <si>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</si>
  <si>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</si>
  <si>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</si>
  <si>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</si>
  <si>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</si>
  <si>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</si>
  <si>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</si>
  <si>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</si>
  <si>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</si>
  <si>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</si>
  <si>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</si>
  <si>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</si>
  <si>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</si>
  <si>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</si>
  <si>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</si>
  <si>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</si>
  <si>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</si>
  <si>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</si>
  <si>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</si>
  <si>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</si>
  <si>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</si>
  <si>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</si>
  <si>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</si>
  <si>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</si>
  <si>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</si>
  <si>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</si>
  <si>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</si>
  <si>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</si>
  <si>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</si>
  <si>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</si>
  <si>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</si>
  <si>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</si>
  <si>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</si>
  <si>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</si>
  <si>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</si>
  <si>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</si>
  <si>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</si>
  <si>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</si>
  <si>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</si>
  <si>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</si>
  <si>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</si>
  <si>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</si>
  <si>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</si>
  <si>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</si>
  <si>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</si>
  <si>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</si>
  <si>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</si>
  <si>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</si>
  <si>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</si>
  <si>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</si>
  <si>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</si>
  <si>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</si>
  <si>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</si>
  <si>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</si>
  <si>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</si>
  <si>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</si>
  <si>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</si>
  <si>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</si>
  <si>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</si>
  <si>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</si>
  <si>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</si>
  <si>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</si>
  <si>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</si>
  <si>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</si>
  <si>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</si>
  <si>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</si>
  <si>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</si>
  <si>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</si>
  <si>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</si>
  <si>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</si>
  <si>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</si>
  <si>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</si>
  <si>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</si>
  <si>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</si>
  <si>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</si>
  <si>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</si>
  <si>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</si>
  <si>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</si>
  <si>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</si>
  <si>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</si>
  <si>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</si>
  <si>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</si>
  <si>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</si>
  <si>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</si>
  <si>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</si>
  <si>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</si>
  <si>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</si>
  <si>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</si>
  <si>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</si>
  <si>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</si>
  <si>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</si>
  <si>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</si>
  <si>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</si>
  <si>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</si>
  <si>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</si>
  <si>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</si>
  <si>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</si>
  <si>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</si>
  <si>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</si>
  <si>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</si>
  <si>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</si>
  <si>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</si>
  <si>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</si>
  <si>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</si>
  <si>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</si>
  <si>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</si>
  <si>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</si>
  <si>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</si>
  <si>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</si>
  <si>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</si>
  <si>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</si>
  <si>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</si>
  <si>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</si>
  <si>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</si>
  <si>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</si>
  <si>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</si>
  <si>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</si>
  <si>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</si>
  <si>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</si>
  <si>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</si>
  <si>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</si>
  <si>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</si>
  <si>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</si>
  <si>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</si>
  <si>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</si>
  <si>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</si>
  <si>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</si>
  <si>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</si>
  <si>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</si>
  <si>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</si>
  <si>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</si>
  <si>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</si>
  <si>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</si>
  <si>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</si>
  <si>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</si>
  <si>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</si>
  <si>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</si>
  <si>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</si>
  <si>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</si>
  <si>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</si>
  <si>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</si>
  <si>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</si>
  <si>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</si>
  <si>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</si>
  <si>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</si>
  <si>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</si>
  <si>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</si>
  <si>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</si>
  <si>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</si>
  <si>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</si>
  <si>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</si>
  <si>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</si>
  <si>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</si>
  <si>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</si>
  <si>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</si>
  <si>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</si>
  <si>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</si>
  <si>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</si>
  <si>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</si>
  <si>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</si>
  <si>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</si>
  <si>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</si>
  <si>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</si>
  <si>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</si>
  <si>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</si>
  <si>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</si>
  <si>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</si>
  <si>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</si>
  <si>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</si>
  <si>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</si>
  <si>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</si>
  <si>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</si>
  <si>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</si>
  <si>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</si>
  <si>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</si>
  <si>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</si>
  <si>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</si>
  <si>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</si>
  <si>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</si>
  <si>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</si>
  <si>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</si>
  <si>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</si>
  <si>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</si>
  <si>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</si>
  <si>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</si>
  <si>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</si>
  <si>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</si>
  <si>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</si>
  <si>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</si>
  <si>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</si>
  <si>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</si>
  <si>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</si>
  <si>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</si>
  <si>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</si>
  <si>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</si>
  <si>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</si>
  <si>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</si>
  <si>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</si>
  <si>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</si>
  <si>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</si>
  <si>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</si>
  <si>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</si>
  <si>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</si>
  <si>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</si>
  <si>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</si>
  <si>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</si>
  <si>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</si>
  <si>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</si>
  <si>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</si>
  <si>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</si>
  <si>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</si>
  <si>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</si>
  <si>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</si>
  <si>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</si>
  <si>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</si>
  <si>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</si>
  <si>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</si>
  <si>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</si>
  <si>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</si>
  <si>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</si>
  <si>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</si>
  <si>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</si>
  <si>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</si>
  <si>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</si>
  <si>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</si>
  <si>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</si>
  <si>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</si>
  <si>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</si>
  <si>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</si>
  <si>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</si>
  <si>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</si>
  <si>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</si>
  <si>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</si>
  <si>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</si>
  <si>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</si>
  <si>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</si>
  <si>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</si>
  <si>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</si>
  <si>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</si>
  <si>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</si>
  <si>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</si>
  <si>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</si>
  <si>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</si>
  <si>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</si>
  <si>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</si>
  <si>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</si>
  <si>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</si>
  <si>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</si>
  <si>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</si>
  <si>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</si>
  <si>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</si>
  <si>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</si>
  <si>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</si>
  <si>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</si>
  <si>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</si>
  <si>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</si>
  <si>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</si>
  <si>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</si>
  <si>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</si>
  <si>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</si>
  <si>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</si>
  <si>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</si>
  <si>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</si>
  <si>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</si>
  <si>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</si>
  <si>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</si>
  <si>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</si>
  <si>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</si>
  <si>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</si>
  <si>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</si>
  <si>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</si>
  <si>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</si>
  <si>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</si>
  <si>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</si>
  <si>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</si>
  <si>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</si>
  <si>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</si>
  <si>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</si>
  <si>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</si>
  <si>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</si>
  <si>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</si>
  <si>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</si>
  <si>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</si>
  <si>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</si>
  <si>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</si>
  <si>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</si>
  <si>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</si>
  <si>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</si>
  <si>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</si>
  <si>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</si>
  <si>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</si>
  <si>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</si>
  <si>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</si>
  <si>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</si>
  <si>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</si>
  <si>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</si>
  <si>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</si>
  <si>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</si>
  <si>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</si>
  <si>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</si>
  <si>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</si>
  <si>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</si>
  <si>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</si>
  <si>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</si>
  <si>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</si>
  <si>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</si>
  <si>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</si>
  <si>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</si>
  <si>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</si>
  <si>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</si>
  <si>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</si>
  <si>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</si>
  <si>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</si>
  <si>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</si>
  <si>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</si>
  <si>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</si>
  <si>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</si>
  <si>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</si>
  <si>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</si>
  <si>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</si>
  <si>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</si>
  <si>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</si>
  <si>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</si>
  <si>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</si>
  <si>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</si>
  <si>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</si>
  <si>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</si>
  <si>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</si>
  <si>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</si>
  <si>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</si>
  <si>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</si>
  <si>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</si>
  <si>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</si>
  <si>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</si>
  <si>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</si>
  <si>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</si>
  <si>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</si>
  <si>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</si>
  <si>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</si>
  <si>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</si>
  <si>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</si>
  <si>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</si>
  <si>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</si>
  <si>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</si>
  <si>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</si>
  <si>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</si>
  <si>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</si>
  <si>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</si>
  <si>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</si>
  <si>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</si>
  <si>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</si>
  <si>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</si>
  <si>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</si>
  <si>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</si>
  <si>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</si>
  <si>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</si>
  <si>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</si>
  <si>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</si>
  <si>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</si>
  <si>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</si>
  <si>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</si>
  <si>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</si>
  <si>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</si>
  <si>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</si>
  <si>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</si>
  <si>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</si>
  <si>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</si>
  <si>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</si>
  <si>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</si>
  <si>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</si>
  <si>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</si>
  <si>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</si>
  <si>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</si>
  <si>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</si>
  <si>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</si>
  <si>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</si>
  <si>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</si>
  <si>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</si>
  <si>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</si>
  <si>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</si>
  <si>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</si>
  <si>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</si>
  <si>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</si>
  <si>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</si>
  <si>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</si>
  <si>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</si>
  <si>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</si>
  <si>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</si>
  <si>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</si>
  <si>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</si>
  <si>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</si>
  <si>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</si>
  <si>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</si>
  <si>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</si>
  <si>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</si>
  <si>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</si>
  <si>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</si>
  <si>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</si>
  <si>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</si>
  <si>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</si>
  <si>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</si>
  <si>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</si>
  <si>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</si>
  <si>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</si>
  <si>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</si>
  <si>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</si>
  <si>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</si>
  <si>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</si>
  <si>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</si>
  <si>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</si>
  <si>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</si>
  <si>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</si>
  <si>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</si>
  <si>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</si>
  <si>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</si>
  <si>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</si>
  <si>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</si>
  <si>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</si>
  <si>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</si>
  <si>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</si>
  <si>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</si>
  <si>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</si>
  <si>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</si>
  <si>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</si>
  <si>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</si>
  <si>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</si>
  <si>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</si>
  <si>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</si>
  <si>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</si>
  <si>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</si>
  <si>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</si>
  <si>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</si>
  <si>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</si>
  <si>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</si>
  <si>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</si>
  <si>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</si>
  <si>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</si>
  <si>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</si>
  <si>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</si>
  <si>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</si>
  <si>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</si>
  <si>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</si>
  <si>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</si>
  <si>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</si>
  <si>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</si>
  <si>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</si>
  <si>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</si>
  <si>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</si>
  <si>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</si>
  <si>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</si>
  <si>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</si>
  <si>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</si>
  <si>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</si>
  <si>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</si>
  <si>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</si>
  <si>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</si>
  <si>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</si>
  <si>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</si>
  <si>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</si>
  <si>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</si>
  <si>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</si>
  <si>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</si>
  <si>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</si>
  <si>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</si>
  <si>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</si>
  <si>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</si>
  <si>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</si>
  <si>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</si>
  <si>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</si>
  <si>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</si>
  <si>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</si>
  <si>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</si>
  <si>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</si>
  <si>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</si>
  <si>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</si>
  <si>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</si>
  <si>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</si>
  <si>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</si>
  <si>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</si>
  <si>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</si>
  <si>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</si>
  <si>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</si>
  <si>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</si>
  <si>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</si>
  <si>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</si>
  <si>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</si>
  <si>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</si>
  <si>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</si>
  <si>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</si>
  <si>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</si>
  <si>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</si>
  <si>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</si>
  <si>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</si>
  <si>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</si>
  <si>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</si>
  <si>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</si>
  <si>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</si>
  <si>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</si>
  <si>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</si>
  <si>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</si>
  <si>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</si>
  <si>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</si>
  <si>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</si>
  <si>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</si>
  <si>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</si>
  <si>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</si>
  <si>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</si>
  <si>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</si>
  <si>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</si>
  <si>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</si>
  <si>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</si>
  <si>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</si>
  <si>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</si>
  <si>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</si>
  <si>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</si>
  <si>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</si>
  <si>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</si>
  <si>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</si>
  <si>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</si>
  <si>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</si>
  <si>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</si>
  <si>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</si>
  <si>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</si>
  <si>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</si>
  <si>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</si>
  <si>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</si>
  <si>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</si>
  <si>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</si>
  <si>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</si>
  <si>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</si>
  <si>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</si>
  <si>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</si>
  <si>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</si>
  <si>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</si>
  <si>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</si>
  <si>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</si>
  <si>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</si>
  <si>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</si>
  <si>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</si>
  <si>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</si>
  <si>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</si>
  <si>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</si>
  <si>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</si>
  <si>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</si>
  <si>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</si>
  <si>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</si>
  <si>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</si>
  <si>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</si>
  <si>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</si>
  <si>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</si>
  <si>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</si>
  <si>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</si>
  <si>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</si>
  <si>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</si>
  <si>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</si>
  <si>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</si>
  <si>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</si>
  <si>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</si>
  <si>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</si>
  <si>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</si>
  <si>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</si>
  <si>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</si>
  <si>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</si>
  <si>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</si>
  <si>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</si>
  <si>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</si>
  <si>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</si>
  <si>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</si>
  <si>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</si>
  <si>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</si>
  <si>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</si>
  <si>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</si>
  <si>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</si>
  <si>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</si>
  <si>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</si>
  <si>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</si>
  <si>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</si>
  <si>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</si>
  <si>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</si>
  <si>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</si>
  <si>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</si>
  <si>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</si>
  <si>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</si>
  <si>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</si>
  <si>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</si>
  <si>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</si>
  <si>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</si>
  <si>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</si>
  <si>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</si>
  <si>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</si>
  <si>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</si>
  <si>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</si>
  <si>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</si>
  <si>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</si>
  <si>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</si>
  <si>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</si>
  <si>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</si>
  <si>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</si>
  <si>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</si>
  <si>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</si>
  <si>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</si>
  <si>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</si>
  <si>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</si>
  <si>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</si>
  <si>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</si>
  <si>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</si>
  <si>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</si>
  <si>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</si>
  <si>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</si>
  <si>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</si>
  <si>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</si>
  <si>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</si>
  <si>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</si>
  <si>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</si>
  <si>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</si>
  <si>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</si>
  <si>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</si>
  <si>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</si>
  <si>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</si>
  <si>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</si>
  <si>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</si>
  <si>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</si>
  <si>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</si>
  <si>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</si>
  <si>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</si>
  <si>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</si>
  <si>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</si>
  <si>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</si>
  <si>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</si>
  <si>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</si>
  <si>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</si>
  <si>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</si>
  <si>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</si>
  <si>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</si>
  <si>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</si>
  <si>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</si>
  <si>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</si>
  <si>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</si>
  <si>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</si>
  <si>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</si>
  <si>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</si>
  <si>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</si>
  <si>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</si>
  <si>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</si>
  <si>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</si>
  <si>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</si>
  <si>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</si>
  <si>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</si>
  <si>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</si>
  <si>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</si>
  <si>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</si>
  <si>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</si>
  <si>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</si>
  <si>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</si>
  <si>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</si>
  <si>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</si>
  <si>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</si>
  <si>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</si>
  <si>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</si>
  <si>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</si>
  <si>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</si>
  <si>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</si>
  <si>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</si>
  <si>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</si>
  <si>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</si>
  <si>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</si>
  <si>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</si>
  <si>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</si>
  <si>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</si>
  <si>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</si>
  <si>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</si>
  <si>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</si>
  <si>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</si>
  <si>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</si>
  <si>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</si>
  <si>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</si>
  <si>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</si>
  <si>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</si>
  <si>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</si>
  <si>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</si>
  <si>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</si>
  <si>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</si>
  <si>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</si>
  <si>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</si>
  <si>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</si>
  <si>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</si>
  <si>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</si>
  <si>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</si>
  <si>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</si>
  <si>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</si>
  <si>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</si>
  <si>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</si>
  <si>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</si>
  <si>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</si>
  <si>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</si>
  <si>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</si>
  <si>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</si>
  <si>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</si>
  <si>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</si>
  <si>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</si>
  <si>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</si>
  <si>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</si>
  <si>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</si>
  <si>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</si>
  <si>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</si>
  <si>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</si>
  <si>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</si>
  <si>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</si>
  <si>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</si>
  <si>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</si>
  <si>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</si>
  <si>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</si>
  <si>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</si>
  <si>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</si>
  <si>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</si>
  <si>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</si>
  <si>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</si>
  <si>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</si>
  <si>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</si>
  <si>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</si>
  <si>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</si>
  <si>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</si>
  <si>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</si>
  <si>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</si>
  <si>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</si>
  <si>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</si>
  <si>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</si>
  <si>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</si>
  <si>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</si>
  <si>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</si>
  <si>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</si>
  <si>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</si>
  <si>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</si>
  <si>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</si>
  <si>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</si>
  <si>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</si>
  <si>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</si>
  <si>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</si>
  <si>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</si>
  <si>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</si>
  <si>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</si>
  <si>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</si>
  <si>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</si>
  <si>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</si>
  <si>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</si>
  <si>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</si>
  <si>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</si>
  <si>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</si>
  <si>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</si>
  <si>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</si>
  <si>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</si>
  <si>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</si>
  <si>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</si>
  <si>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</si>
  <si>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</si>
  <si>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</si>
  <si>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</si>
  <si>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</si>
  <si>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</si>
  <si>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</si>
  <si>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</si>
  <si>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</si>
  <si>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</si>
  <si>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</si>
  <si>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</si>
  <si>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</si>
  <si>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</si>
  <si>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</si>
  <si>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</si>
  <si>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</si>
  <si>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</si>
  <si>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</si>
  <si>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</si>
  <si>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</si>
  <si>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</si>
  <si>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</si>
  <si>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</si>
  <si>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</si>
  <si>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</si>
  <si>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</si>
  <si>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</si>
  <si>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</si>
  <si>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</si>
  <si>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</si>
  <si>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</si>
  <si>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</si>
  <si>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</si>
  <si>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</si>
  <si>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</si>
  <si>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</si>
  <si>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</si>
  <si>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</si>
  <si>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</si>
  <si>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</si>
  <si>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</si>
  <si>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</si>
  <si>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</si>
  <si>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</si>
  <si>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</si>
  <si>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</si>
  <si>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</si>
  <si>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</si>
  <si>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</si>
  <si>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</si>
  <si>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</si>
  <si>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</si>
  <si>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</si>
  <si>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</si>
  <si>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</si>
  <si>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</si>
  <si>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</si>
  <si>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</si>
  <si>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</si>
  <si>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</si>
  <si>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</si>
  <si>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</si>
  <si>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</si>
  <si>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</si>
  <si>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</si>
  <si>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</si>
  <si>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</si>
  <si>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</si>
  <si>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</si>
  <si>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</si>
  <si>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</si>
  <si>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</si>
  <si>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</si>
  <si>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</si>
  <si>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</si>
  <si>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</si>
  <si>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</si>
  <si>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</si>
  <si>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</si>
  <si>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</si>
  <si>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</si>
  <si>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</si>
  <si>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</si>
  <si>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</si>
  <si>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</si>
  <si>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</si>
  <si>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</si>
  <si>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</si>
  <si>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</si>
  <si>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</si>
  <si>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</si>
  <si>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</si>
  <si>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</si>
  <si>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</si>
  <si>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</si>
  <si>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</si>
  <si>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</si>
  <si>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</si>
  <si>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</si>
  <si>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</si>
  <si>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</si>
  <si>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</si>
  <si>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</si>
  <si>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</si>
  <si>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</si>
  <si>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</si>
  <si>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</si>
  <si>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</si>
  <si>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</si>
  <si>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</si>
  <si>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</si>
  <si>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</si>
  <si>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</si>
  <si>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</si>
  <si>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</si>
  <si>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</si>
  <si>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</si>
  <si>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</si>
  <si>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</si>
  <si>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</si>
  <si>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</si>
  <si>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</si>
  <si>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</si>
  <si>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</si>
  <si>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</si>
  <si>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</si>
  <si>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</si>
  <si>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</si>
  <si>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</si>
  <si>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</si>
  <si>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</si>
  <si>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</si>
  <si>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</si>
  <si>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</si>
  <si>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</si>
  <si>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</si>
  <si>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</si>
  <si>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</si>
  <si>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</si>
  <si>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</si>
  <si>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</si>
  <si>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</si>
  <si>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</si>
  <si>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</si>
  <si>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</si>
  <si>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</si>
  <si>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</si>
  <si>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</si>
  <si>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</si>
  <si>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</si>
  <si>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</si>
  <si>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</si>
  <si>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</si>
  <si>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</si>
  <si>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</si>
  <si>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</si>
  <si>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</si>
  <si>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</si>
  <si>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</si>
  <si>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</si>
  <si>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</si>
  <si>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</si>
  <si>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</si>
  <si>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</si>
  <si>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</si>
  <si>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</si>
  <si>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</si>
  <si>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</si>
  <si>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</si>
  <si>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</si>
  <si>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</si>
  <si>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</si>
  <si>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</si>
  <si>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</si>
  <si>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</si>
  <si>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</si>
  <si>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</si>
  <si>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</si>
  <si>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</si>
  <si>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</si>
  <si>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</si>
  <si>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</si>
  <si>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</si>
  <si>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</si>
  <si>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</si>
  <si>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</si>
  <si>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</si>
  <si>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</si>
  <si>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</si>
  <si>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</si>
  <si>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</si>
  <si>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</si>
  <si>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</si>
  <si>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</si>
  <si>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</si>
  <si>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</si>
  <si>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</si>
  <si>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</si>
  <si>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</si>
  <si>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</si>
  <si>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</si>
  <si>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</si>
  <si>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</si>
  <si>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</si>
  <si>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</si>
  <si>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</si>
  <si>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</si>
  <si>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</si>
  <si>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</si>
  <si>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</si>
  <si>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</si>
  <si>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</si>
  <si>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</si>
  <si>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</si>
  <si>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</si>
  <si>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</si>
  <si>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</si>
  <si>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</si>
  <si>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</si>
  <si>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</si>
  <si>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</si>
  <si>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</si>
  <si>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</si>
  <si>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</si>
  <si>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</si>
  <si>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</si>
  <si>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</si>
  <si>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</si>
  <si>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</si>
  <si>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</si>
  <si>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</si>
  <si>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</si>
  <si>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</si>
  <si>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</si>
  <si>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</si>
  <si>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</si>
  <si>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</si>
  <si>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</si>
  <si>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</si>
  <si>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</si>
  <si>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</si>
  <si>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</si>
  <si>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</si>
  <si>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</si>
  <si>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</si>
  <si>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</si>
  <si>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</si>
  <si>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</si>
  <si>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</si>
  <si>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</si>
  <si>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</si>
  <si>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</si>
  <si>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</si>
  <si>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</si>
  <si>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</si>
  <si>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</si>
  <si>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</si>
  <si>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</si>
  <si>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</si>
  <si>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</si>
  <si>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</si>
  <si>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</si>
  <si>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</si>
  <si>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</si>
  <si>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</si>
  <si>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</si>
  <si>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</si>
  <si>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</si>
  <si>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</si>
  <si>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</si>
  <si>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</si>
  <si>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</si>
  <si>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</si>
  <si>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</si>
  <si>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</si>
  <si>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</si>
  <si>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</si>
  <si>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</si>
  <si>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</si>
  <si>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</si>
  <si>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</si>
  <si>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</si>
  <si>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</si>
  <si>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</si>
  <si>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</si>
  <si>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</si>
  <si>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</si>
  <si>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</si>
  <si>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</si>
  <si>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</si>
  <si>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</si>
  <si>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</si>
  <si>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</si>
  <si>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</si>
  <si>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</si>
  <si>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</si>
  <si>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</si>
  <si>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</si>
  <si>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</si>
  <si>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</si>
  <si>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</si>
  <si>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</si>
  <si>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</si>
  <si>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</si>
  <si>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</si>
  <si>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</si>
  <si>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</si>
  <si>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</si>
  <si>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</si>
  <si>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</si>
  <si>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</si>
  <si>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</si>
  <si>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</si>
  <si>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</si>
  <si>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</si>
  <si>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</si>
  <si>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</si>
  <si>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</si>
  <si>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</si>
  <si>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</si>
  <si>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</si>
  <si>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</si>
  <si>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</si>
  <si>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</si>
  <si>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</si>
  <si>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</si>
  <si>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</si>
  <si>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</si>
  <si>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</si>
  <si>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</si>
  <si>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</si>
  <si>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</si>
  <si>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</si>
  <si>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</si>
  <si>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</si>
  <si>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</si>
  <si>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</si>
  <si>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</si>
  <si>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</si>
  <si>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- Բնական աղետներից առաջացած վնասվածքների կամ վնասների վերականգնում</t>
  </si>
  <si>
    <t xml:space="preserve"> ավագանու 2026 թվականի հունիսի</t>
  </si>
  <si>
    <t>10-ի  N 108-Ն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</si>
</sst>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F69" sqref="F69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6" x14ac:dyDescent="0.2">
      <c r="C1" s="465" t="s">
        <v>508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1230</v>
      </c>
      <c r="D4" s="465"/>
      <c r="E4" s="465"/>
      <c r="F4" s="465"/>
    </row>
    <row r="5" spans="1:6" x14ac:dyDescent="0.2">
      <c r="C5" s="465" t="s">
        <v>1231</v>
      </c>
      <c r="D5" s="465"/>
      <c r="E5" s="465"/>
      <c r="F5" s="465"/>
    </row>
    <row r="6" spans="1:6" s="377" customFormat="1" ht="18" customHeight="1" x14ac:dyDescent="0.2">
      <c r="A6" s="255"/>
      <c r="B6" s="255"/>
      <c r="C6" s="255"/>
      <c r="D6" s="256"/>
      <c r="E6" s="256"/>
      <c r="F6" s="256"/>
    </row>
    <row r="7" spans="1:6" s="377" customFormat="1" ht="15" customHeight="1" x14ac:dyDescent="0.2">
      <c r="A7" s="255"/>
      <c r="B7" s="255"/>
      <c r="C7" s="465" t="s">
        <v>508</v>
      </c>
      <c r="D7" s="465"/>
      <c r="E7" s="465"/>
      <c r="F7" s="465"/>
    </row>
    <row r="8" spans="1:6" s="377" customFormat="1" ht="15" customHeight="1" x14ac:dyDescent="0.2">
      <c r="A8" s="255"/>
      <c r="B8" s="255"/>
      <c r="C8" s="465" t="s">
        <v>506</v>
      </c>
      <c r="D8" s="465"/>
      <c r="E8" s="465"/>
      <c r="F8" s="465"/>
    </row>
    <row r="9" spans="1:6" s="377" customFormat="1" ht="15" customHeight="1" x14ac:dyDescent="0.2">
      <c r="A9" s="255"/>
      <c r="B9" s="255"/>
      <c r="C9" s="465" t="s">
        <v>507</v>
      </c>
      <c r="D9" s="465"/>
      <c r="E9" s="465"/>
      <c r="F9" s="465"/>
    </row>
    <row r="10" spans="1:6" s="377" customFormat="1" ht="15" customHeight="1" x14ac:dyDescent="0.2">
      <c r="A10" s="255"/>
      <c r="B10" s="255"/>
      <c r="C10" s="465" t="s">
        <v>525</v>
      </c>
      <c r="D10" s="465"/>
      <c r="E10" s="465"/>
      <c r="F10" s="465"/>
    </row>
    <row r="11" spans="1:6" s="377" customFormat="1" ht="15" customHeight="1" x14ac:dyDescent="0.2">
      <c r="A11" s="255"/>
      <c r="B11" s="255"/>
      <c r="C11" s="465" t="s">
        <v>526</v>
      </c>
      <c r="D11" s="465"/>
      <c r="E11" s="465"/>
      <c r="F11" s="465"/>
    </row>
    <row r="12" spans="1:6" s="377" customFormat="1" ht="15" customHeight="1" x14ac:dyDescent="0.2">
      <c r="A12" s="255"/>
      <c r="B12" s="255"/>
      <c r="C12" s="251"/>
      <c r="D12" s="251"/>
      <c r="E12" s="251"/>
      <c r="F12" s="251"/>
    </row>
    <row r="13" spans="1:6" s="377" customFormat="1" ht="18" customHeight="1" x14ac:dyDescent="0.2">
      <c r="A13" s="255"/>
      <c r="B13" s="378" t="s">
        <v>1037</v>
      </c>
      <c r="C13" s="255"/>
      <c r="D13" s="256"/>
      <c r="E13" s="256"/>
      <c r="F13" s="256"/>
    </row>
    <row r="14" spans="1:6" s="5" customFormat="1" ht="17.25" customHeight="1" x14ac:dyDescent="0.2">
      <c r="A14" s="467" t="s">
        <v>1038</v>
      </c>
      <c r="B14" s="467"/>
      <c r="C14" s="467"/>
      <c r="D14" s="467"/>
      <c r="E14" s="467"/>
      <c r="F14" s="467"/>
    </row>
    <row r="15" spans="1:6" ht="20.25" customHeight="1" x14ac:dyDescent="0.2">
      <c r="A15" s="379"/>
      <c r="B15" s="379"/>
      <c r="C15" s="379"/>
      <c r="D15" s="380"/>
      <c r="E15" s="380"/>
      <c r="F15" s="381" t="s">
        <v>1039</v>
      </c>
    </row>
    <row r="16" spans="1:6" x14ac:dyDescent="0.2">
      <c r="A16" s="468" t="s">
        <v>1040</v>
      </c>
      <c r="B16" s="468" t="s">
        <v>1041</v>
      </c>
      <c r="C16" s="468" t="s">
        <v>1042</v>
      </c>
      <c r="D16" s="470" t="s">
        <v>358</v>
      </c>
      <c r="E16" s="382" t="s">
        <v>311</v>
      </c>
      <c r="F16" s="382"/>
    </row>
    <row r="17" spans="1:8" ht="25.5" x14ac:dyDescent="0.2">
      <c r="A17" s="469"/>
      <c r="B17" s="469"/>
      <c r="C17" s="469"/>
      <c r="D17" s="471"/>
      <c r="E17" s="383" t="s">
        <v>350</v>
      </c>
      <c r="F17" s="383" t="s">
        <v>351</v>
      </c>
    </row>
    <row r="18" spans="1:8" s="375" customFormat="1" x14ac:dyDescent="0.2">
      <c r="A18" s="384">
        <v>1</v>
      </c>
      <c r="B18" s="385">
        <v>2</v>
      </c>
      <c r="C18" s="386">
        <v>3</v>
      </c>
      <c r="D18" s="387">
        <v>4</v>
      </c>
      <c r="E18" s="387">
        <v>5</v>
      </c>
      <c r="F18" s="383">
        <v>6</v>
      </c>
    </row>
    <row r="19" spans="1:8" ht="28.5" x14ac:dyDescent="0.2">
      <c r="A19" s="388" t="s">
        <v>1043</v>
      </c>
      <c r="B19" s="389" t="s">
        <v>1044</v>
      </c>
      <c r="C19" s="390"/>
      <c r="D19" s="391">
        <f>E19+F19</f>
        <v>10673520.057</v>
      </c>
      <c r="E19" s="391">
        <f>E21+E69+E104</f>
        <v>8544903.9570000004</v>
      </c>
      <c r="F19" s="392">
        <f>F69+F145</f>
        <v>2128616.1</v>
      </c>
      <c r="G19" s="393"/>
      <c r="H19" s="393"/>
    </row>
    <row r="20" spans="1:8" x14ac:dyDescent="0.2">
      <c r="A20" s="394"/>
      <c r="B20" s="395" t="s">
        <v>1045</v>
      </c>
      <c r="C20" s="390"/>
      <c r="D20" s="396"/>
      <c r="E20" s="396"/>
      <c r="F20" s="397"/>
      <c r="G20" s="393"/>
      <c r="H20" s="393"/>
    </row>
    <row r="21" spans="1:8" s="404" customFormat="1" x14ac:dyDescent="0.2">
      <c r="A21" s="398" t="s">
        <v>1046</v>
      </c>
      <c r="B21" s="399" t="s">
        <v>1047</v>
      </c>
      <c r="C21" s="400">
        <v>7100</v>
      </c>
      <c r="D21" s="401">
        <f>D24+D29+D32+D53+D60</f>
        <v>1858350</v>
      </c>
      <c r="E21" s="401">
        <f>E24+E29+E32+E53+E60</f>
        <v>1858350</v>
      </c>
      <c r="F21" s="402" t="s">
        <v>111</v>
      </c>
      <c r="G21" s="403"/>
      <c r="H21" s="403"/>
    </row>
    <row r="22" spans="1:8" ht="25.5" x14ac:dyDescent="0.2">
      <c r="A22" s="394"/>
      <c r="B22" s="405" t="s">
        <v>1048</v>
      </c>
      <c r="C22" s="406"/>
      <c r="D22" s="407"/>
      <c r="E22" s="407"/>
      <c r="F22" s="408"/>
      <c r="G22" s="393"/>
      <c r="H22" s="393"/>
    </row>
    <row r="23" spans="1:8" x14ac:dyDescent="0.2">
      <c r="A23" s="394"/>
      <c r="B23" s="405" t="s">
        <v>1049</v>
      </c>
      <c r="C23" s="409"/>
      <c r="D23" s="396"/>
      <c r="E23" s="396"/>
      <c r="F23" s="408"/>
      <c r="G23" s="393"/>
      <c r="H23" s="393"/>
    </row>
    <row r="24" spans="1:8" s="404" customFormat="1" x14ac:dyDescent="0.2">
      <c r="A24" s="398" t="s">
        <v>1050</v>
      </c>
      <c r="B24" s="410" t="s">
        <v>1051</v>
      </c>
      <c r="C24" s="411">
        <v>7131</v>
      </c>
      <c r="D24" s="412">
        <f>E24</f>
        <v>665500</v>
      </c>
      <c r="E24" s="412">
        <f>E26+E27+E28</f>
        <v>665500</v>
      </c>
      <c r="F24" s="402" t="s">
        <v>111</v>
      </c>
      <c r="G24" s="403"/>
      <c r="H24" s="403"/>
    </row>
    <row r="25" spans="1:8" x14ac:dyDescent="0.2">
      <c r="A25" s="394"/>
      <c r="B25" s="413" t="s">
        <v>1049</v>
      </c>
      <c r="C25" s="414"/>
      <c r="D25" s="397"/>
      <c r="E25" s="397"/>
      <c r="F25" s="408"/>
      <c r="G25" s="393"/>
      <c r="H25" s="393"/>
    </row>
    <row r="26" spans="1:8" ht="38.25" x14ac:dyDescent="0.2">
      <c r="A26" s="415" t="s">
        <v>1052</v>
      </c>
      <c r="B26" s="416" t="s">
        <v>1053</v>
      </c>
      <c r="C26" s="386"/>
      <c r="D26" s="160">
        <f>E26</f>
        <v>15500</v>
      </c>
      <c r="E26" s="160">
        <v>15500</v>
      </c>
      <c r="F26" s="160" t="s">
        <v>111</v>
      </c>
      <c r="G26" s="393"/>
      <c r="H26" s="393"/>
    </row>
    <row r="27" spans="1:8" ht="25.5" x14ac:dyDescent="0.2">
      <c r="A27" s="415" t="s">
        <v>1054</v>
      </c>
      <c r="B27" s="416" t="s">
        <v>1055</v>
      </c>
      <c r="C27" s="386"/>
      <c r="D27" s="160">
        <f>E27</f>
        <v>67000</v>
      </c>
      <c r="E27" s="160">
        <v>67000</v>
      </c>
      <c r="F27" s="160" t="s">
        <v>111</v>
      </c>
      <c r="G27" s="393"/>
      <c r="H27" s="393"/>
    </row>
    <row r="28" spans="1:8" ht="21.75" customHeight="1" x14ac:dyDescent="0.2">
      <c r="A28" s="415" t="s">
        <v>1056</v>
      </c>
      <c r="B28" s="416" t="s">
        <v>1057</v>
      </c>
      <c r="C28" s="386"/>
      <c r="D28" s="160">
        <f>E28</f>
        <v>583000</v>
      </c>
      <c r="E28" s="160">
        <v>583000</v>
      </c>
      <c r="F28" s="160" t="s">
        <v>111</v>
      </c>
      <c r="G28" s="393"/>
      <c r="H28" s="393"/>
    </row>
    <row r="29" spans="1:8" s="404" customFormat="1" x14ac:dyDescent="0.2">
      <c r="A29" s="398" t="s">
        <v>1058</v>
      </c>
      <c r="B29" s="410" t="s">
        <v>1059</v>
      </c>
      <c r="C29" s="411">
        <v>7136</v>
      </c>
      <c r="D29" s="412">
        <f>E29</f>
        <v>982500</v>
      </c>
      <c r="E29" s="412">
        <f>E31</f>
        <v>982500</v>
      </c>
      <c r="F29" s="402" t="s">
        <v>111</v>
      </c>
      <c r="G29" s="403"/>
      <c r="H29" s="403"/>
    </row>
    <row r="30" spans="1:8" ht="21.75" customHeight="1" x14ac:dyDescent="0.2">
      <c r="A30" s="394"/>
      <c r="B30" s="413" t="s">
        <v>1049</v>
      </c>
      <c r="C30" s="414"/>
      <c r="D30" s="397"/>
      <c r="E30" s="397"/>
      <c r="F30" s="408"/>
      <c r="G30" s="393"/>
      <c r="H30" s="393"/>
    </row>
    <row r="31" spans="1:8" x14ac:dyDescent="0.2">
      <c r="A31" s="415" t="s">
        <v>1060</v>
      </c>
      <c r="B31" s="416" t="s">
        <v>1061</v>
      </c>
      <c r="C31" s="386"/>
      <c r="D31" s="160">
        <f>E31</f>
        <v>982500</v>
      </c>
      <c r="E31" s="160">
        <v>982500</v>
      </c>
      <c r="F31" s="160" t="s">
        <v>111</v>
      </c>
      <c r="G31" s="393"/>
      <c r="H31" s="393"/>
    </row>
    <row r="32" spans="1:8" s="404" customFormat="1" ht="38.25" x14ac:dyDescent="0.2">
      <c r="A32" s="398" t="s">
        <v>1062</v>
      </c>
      <c r="B32" s="410" t="s">
        <v>1063</v>
      </c>
      <c r="C32" s="417">
        <v>7145</v>
      </c>
      <c r="D32" s="412">
        <f>D34</f>
        <v>179350</v>
      </c>
      <c r="E32" s="412">
        <f>E34</f>
        <v>179350</v>
      </c>
      <c r="F32" s="402" t="s">
        <v>111</v>
      </c>
      <c r="G32" s="403"/>
      <c r="H32" s="403"/>
    </row>
    <row r="33" spans="1:8" x14ac:dyDescent="0.2">
      <c r="A33" s="394"/>
      <c r="B33" s="413" t="s">
        <v>1049</v>
      </c>
      <c r="C33" s="409"/>
      <c r="D33" s="397"/>
      <c r="E33" s="397"/>
      <c r="F33" s="408"/>
      <c r="G33" s="393"/>
      <c r="H33" s="393"/>
    </row>
    <row r="34" spans="1:8" x14ac:dyDescent="0.2">
      <c r="A34" s="418" t="s">
        <v>1064</v>
      </c>
      <c r="B34" s="419" t="s">
        <v>1065</v>
      </c>
      <c r="C34" s="379">
        <v>71452</v>
      </c>
      <c r="D34" s="420">
        <f>D37+D41+D42+D43+D44+D45+D46+D47+D48+D49+D50+D51+D52</f>
        <v>179350</v>
      </c>
      <c r="E34" s="420">
        <f>E37+E41+E42+E43+E44+E45+E46+E47+E48+E49+E50+E51+E52</f>
        <v>179350</v>
      </c>
      <c r="F34" s="420" t="s">
        <v>111</v>
      </c>
      <c r="G34" s="393"/>
      <c r="H34" s="393"/>
    </row>
    <row r="35" spans="1:8" ht="38.25" x14ac:dyDescent="0.2">
      <c r="A35" s="421"/>
      <c r="B35" s="422" t="s">
        <v>1066</v>
      </c>
      <c r="C35" s="414"/>
      <c r="D35" s="397"/>
      <c r="E35" s="397"/>
      <c r="F35" s="423"/>
      <c r="G35" s="393"/>
      <c r="H35" s="393"/>
    </row>
    <row r="36" spans="1:8" ht="16.5" customHeight="1" x14ac:dyDescent="0.2">
      <c r="A36" s="424"/>
      <c r="B36" s="425" t="s">
        <v>1049</v>
      </c>
      <c r="C36" s="409"/>
      <c r="D36" s="426"/>
      <c r="E36" s="426"/>
      <c r="F36" s="427"/>
      <c r="G36" s="393"/>
      <c r="H36" s="393"/>
    </row>
    <row r="37" spans="1:8" ht="51" x14ac:dyDescent="0.2">
      <c r="A37" s="418" t="s">
        <v>1067</v>
      </c>
      <c r="B37" s="428" t="s">
        <v>1068</v>
      </c>
      <c r="C37" s="429"/>
      <c r="D37" s="420">
        <f>E37</f>
        <v>120000</v>
      </c>
      <c r="E37" s="420">
        <f>E39+E40</f>
        <v>120000</v>
      </c>
      <c r="F37" s="420" t="s">
        <v>111</v>
      </c>
      <c r="G37" s="393"/>
      <c r="H37" s="393"/>
    </row>
    <row r="38" spans="1:8" x14ac:dyDescent="0.2">
      <c r="A38" s="409"/>
      <c r="B38" s="430" t="s">
        <v>312</v>
      </c>
      <c r="C38" s="409"/>
      <c r="D38" s="427"/>
      <c r="E38" s="427"/>
      <c r="F38" s="427"/>
      <c r="G38" s="393"/>
      <c r="H38" s="393"/>
    </row>
    <row r="39" spans="1:8" ht="15" x14ac:dyDescent="0.25">
      <c r="A39" s="415" t="s">
        <v>1069</v>
      </c>
      <c r="B39" s="431" t="s">
        <v>1070</v>
      </c>
      <c r="C39" s="386"/>
      <c r="D39" s="160">
        <f>E39</f>
        <v>120000</v>
      </c>
      <c r="E39" s="160">
        <v>120000</v>
      </c>
      <c r="F39" s="160" t="s">
        <v>111</v>
      </c>
      <c r="G39" s="432"/>
      <c r="H39" s="393"/>
    </row>
    <row r="40" spans="1:8" ht="15" x14ac:dyDescent="0.25">
      <c r="A40" s="415" t="s">
        <v>1071</v>
      </c>
      <c r="B40" s="431" t="s">
        <v>1072</v>
      </c>
      <c r="C40" s="386"/>
      <c r="D40" s="160"/>
      <c r="E40" s="160"/>
      <c r="F40" s="160" t="s">
        <v>111</v>
      </c>
      <c r="G40" s="432"/>
      <c r="H40" s="393"/>
    </row>
    <row r="41" spans="1:8" ht="102" x14ac:dyDescent="0.2">
      <c r="A41" s="415" t="s">
        <v>1073</v>
      </c>
      <c r="B41" s="433" t="s">
        <v>1074</v>
      </c>
      <c r="C41" s="386"/>
      <c r="D41" s="160">
        <f t="shared" ref="D41:D52" si="0">E41</f>
        <v>300</v>
      </c>
      <c r="E41" s="160">
        <v>300</v>
      </c>
      <c r="F41" s="160" t="s">
        <v>111</v>
      </c>
      <c r="G41" s="393"/>
      <c r="H41" s="393"/>
    </row>
    <row r="42" spans="1:8" ht="38.25" x14ac:dyDescent="0.2">
      <c r="A42" s="384" t="s">
        <v>1075</v>
      </c>
      <c r="B42" s="433" t="s">
        <v>1076</v>
      </c>
      <c r="C42" s="386"/>
      <c r="D42" s="160">
        <f t="shared" si="0"/>
        <v>400</v>
      </c>
      <c r="E42" s="160">
        <v>400</v>
      </c>
      <c r="F42" s="160" t="s">
        <v>111</v>
      </c>
      <c r="G42" s="393"/>
      <c r="H42" s="393"/>
    </row>
    <row r="43" spans="1:8" ht="63.75" x14ac:dyDescent="0.2">
      <c r="A43" s="415" t="s">
        <v>1077</v>
      </c>
      <c r="B43" s="433" t="s">
        <v>1078</v>
      </c>
      <c r="C43" s="386"/>
      <c r="D43" s="160">
        <f t="shared" si="0"/>
        <v>21000</v>
      </c>
      <c r="E43" s="160">
        <v>21000</v>
      </c>
      <c r="F43" s="160" t="s">
        <v>111</v>
      </c>
      <c r="G43" s="393"/>
      <c r="H43" s="393"/>
    </row>
    <row r="44" spans="1:8" ht="25.5" x14ac:dyDescent="0.2">
      <c r="A44" s="415" t="s">
        <v>1079</v>
      </c>
      <c r="B44" s="433" t="s">
        <v>1080</v>
      </c>
      <c r="C44" s="386"/>
      <c r="D44" s="160">
        <f t="shared" si="0"/>
        <v>2800</v>
      </c>
      <c r="E44" s="160">
        <v>2800</v>
      </c>
      <c r="F44" s="160" t="s">
        <v>111</v>
      </c>
      <c r="G44" s="393"/>
      <c r="H44" s="393"/>
    </row>
    <row r="45" spans="1:8" ht="76.5" x14ac:dyDescent="0.2">
      <c r="A45" s="415" t="s">
        <v>1081</v>
      </c>
      <c r="B45" s="433" t="s">
        <v>1082</v>
      </c>
      <c r="C45" s="386"/>
      <c r="D45" s="160">
        <f t="shared" si="0"/>
        <v>13900</v>
      </c>
      <c r="E45" s="160">
        <v>13900</v>
      </c>
      <c r="F45" s="160" t="s">
        <v>111</v>
      </c>
      <c r="G45" s="393"/>
      <c r="H45" s="393"/>
    </row>
    <row r="46" spans="1:8" ht="63.75" x14ac:dyDescent="0.2">
      <c r="A46" s="415" t="s">
        <v>1083</v>
      </c>
      <c r="B46" s="433" t="s">
        <v>1084</v>
      </c>
      <c r="C46" s="386"/>
      <c r="D46" s="160">
        <f t="shared" si="0"/>
        <v>3200</v>
      </c>
      <c r="E46" s="160">
        <v>3200</v>
      </c>
      <c r="F46" s="160" t="s">
        <v>111</v>
      </c>
      <c r="G46" s="393"/>
      <c r="H46" s="393"/>
    </row>
    <row r="47" spans="1:8" x14ac:dyDescent="0.2">
      <c r="A47" s="415" t="s">
        <v>1085</v>
      </c>
      <c r="B47" s="433" t="s">
        <v>1086</v>
      </c>
      <c r="C47" s="386"/>
      <c r="D47" s="160">
        <f t="shared" si="0"/>
        <v>400</v>
      </c>
      <c r="E47" s="160">
        <v>400</v>
      </c>
      <c r="F47" s="160" t="s">
        <v>111</v>
      </c>
      <c r="G47" s="393"/>
      <c r="H47" s="393"/>
    </row>
    <row r="48" spans="1:8" ht="25.5" x14ac:dyDescent="0.2">
      <c r="A48" s="415" t="s">
        <v>1087</v>
      </c>
      <c r="B48" s="433" t="s">
        <v>1088</v>
      </c>
      <c r="C48" s="386"/>
      <c r="D48" s="160">
        <f t="shared" si="0"/>
        <v>15500</v>
      </c>
      <c r="E48" s="160">
        <v>15500</v>
      </c>
      <c r="F48" s="160" t="s">
        <v>111</v>
      </c>
      <c r="G48" s="393"/>
      <c r="H48" s="393"/>
    </row>
    <row r="49" spans="1:8" ht="38.25" x14ac:dyDescent="0.2">
      <c r="A49" s="415" t="s">
        <v>1089</v>
      </c>
      <c r="B49" s="433" t="s">
        <v>1090</v>
      </c>
      <c r="C49" s="386"/>
      <c r="D49" s="160">
        <f t="shared" si="0"/>
        <v>100</v>
      </c>
      <c r="E49" s="160">
        <v>100</v>
      </c>
      <c r="F49" s="160" t="s">
        <v>111</v>
      </c>
      <c r="G49" s="393"/>
      <c r="H49" s="393"/>
    </row>
    <row r="50" spans="1:8" ht="63.75" x14ac:dyDescent="0.2">
      <c r="A50" s="415" t="s">
        <v>1091</v>
      </c>
      <c r="B50" s="433" t="s">
        <v>1092</v>
      </c>
      <c r="C50" s="386"/>
      <c r="D50" s="160">
        <f t="shared" si="0"/>
        <v>150</v>
      </c>
      <c r="E50" s="160">
        <v>150</v>
      </c>
      <c r="F50" s="160" t="s">
        <v>111</v>
      </c>
      <c r="G50" s="393"/>
      <c r="H50" s="393"/>
    </row>
    <row r="51" spans="1:8" ht="25.5" x14ac:dyDescent="0.2">
      <c r="A51" s="415"/>
      <c r="B51" s="433" t="s">
        <v>1093</v>
      </c>
      <c r="C51" s="386"/>
      <c r="D51" s="160">
        <f t="shared" si="0"/>
        <v>1250</v>
      </c>
      <c r="E51" s="160">
        <v>1250</v>
      </c>
      <c r="F51" s="160"/>
      <c r="G51" s="393"/>
      <c r="H51" s="393"/>
    </row>
    <row r="52" spans="1:8" ht="38.25" x14ac:dyDescent="0.2">
      <c r="A52" s="415" t="s">
        <v>1094</v>
      </c>
      <c r="B52" s="433" t="s">
        <v>1095</v>
      </c>
      <c r="C52" s="386"/>
      <c r="D52" s="160">
        <f t="shared" si="0"/>
        <v>350</v>
      </c>
      <c r="E52" s="160">
        <v>350</v>
      </c>
      <c r="F52" s="160" t="s">
        <v>111</v>
      </c>
      <c r="G52" s="393"/>
      <c r="H52" s="393"/>
    </row>
    <row r="53" spans="1:8" s="404" customFormat="1" ht="38.25" x14ac:dyDescent="0.2">
      <c r="A53" s="398" t="s">
        <v>1096</v>
      </c>
      <c r="B53" s="410" t="s">
        <v>1097</v>
      </c>
      <c r="C53" s="411">
        <v>7146</v>
      </c>
      <c r="D53" s="412">
        <f>D55</f>
        <v>31000</v>
      </c>
      <c r="E53" s="412">
        <f>E55</f>
        <v>31000</v>
      </c>
      <c r="F53" s="402" t="s">
        <v>111</v>
      </c>
      <c r="G53" s="403"/>
      <c r="H53" s="403"/>
    </row>
    <row r="54" spans="1:8" x14ac:dyDescent="0.2">
      <c r="A54" s="394"/>
      <c r="B54" s="413" t="s">
        <v>1049</v>
      </c>
      <c r="C54" s="414"/>
      <c r="D54" s="397"/>
      <c r="E54" s="397"/>
      <c r="F54" s="408"/>
      <c r="G54" s="393"/>
      <c r="H54" s="393"/>
    </row>
    <row r="55" spans="1:8" x14ac:dyDescent="0.2">
      <c r="A55" s="418" t="s">
        <v>1098</v>
      </c>
      <c r="B55" s="419" t="s">
        <v>1099</v>
      </c>
      <c r="C55" s="429"/>
      <c r="D55" s="420">
        <f>D58+D59</f>
        <v>31000</v>
      </c>
      <c r="E55" s="420">
        <f>E58+E59</f>
        <v>31000</v>
      </c>
      <c r="F55" s="420" t="s">
        <v>111</v>
      </c>
      <c r="G55" s="393"/>
      <c r="H55" s="393"/>
    </row>
    <row r="56" spans="1:8" x14ac:dyDescent="0.2">
      <c r="A56" s="421"/>
      <c r="B56" s="422" t="s">
        <v>1100</v>
      </c>
      <c r="C56" s="406"/>
      <c r="D56" s="397"/>
      <c r="E56" s="397"/>
      <c r="F56" s="423"/>
      <c r="G56" s="393"/>
      <c r="H56" s="393"/>
    </row>
    <row r="57" spans="1:8" x14ac:dyDescent="0.2">
      <c r="A57" s="424"/>
      <c r="B57" s="425" t="s">
        <v>1049</v>
      </c>
      <c r="C57" s="409"/>
      <c r="D57" s="426"/>
      <c r="E57" s="426"/>
      <c r="F57" s="427"/>
      <c r="G57" s="393"/>
      <c r="H57" s="393"/>
    </row>
    <row r="58" spans="1:8" ht="89.25" x14ac:dyDescent="0.2">
      <c r="A58" s="424" t="s">
        <v>1101</v>
      </c>
      <c r="B58" s="430" t="s">
        <v>1102</v>
      </c>
      <c r="C58" s="434"/>
      <c r="D58" s="427">
        <f>E58</f>
        <v>12000</v>
      </c>
      <c r="E58" s="427">
        <v>12000</v>
      </c>
      <c r="F58" s="427" t="s">
        <v>111</v>
      </c>
      <c r="G58" s="393"/>
      <c r="H58" s="393"/>
    </row>
    <row r="59" spans="1:8" ht="101.25" customHeight="1" x14ac:dyDescent="0.2">
      <c r="A59" s="384" t="s">
        <v>1103</v>
      </c>
      <c r="B59" s="433" t="s">
        <v>1104</v>
      </c>
      <c r="C59" s="386"/>
      <c r="D59" s="160">
        <f>E59</f>
        <v>19000</v>
      </c>
      <c r="E59" s="160">
        <v>19000</v>
      </c>
      <c r="F59" s="160" t="s">
        <v>111</v>
      </c>
      <c r="G59" s="393"/>
      <c r="H59" s="393"/>
    </row>
    <row r="60" spans="1:8" s="404" customFormat="1" x14ac:dyDescent="0.2">
      <c r="A60" s="398" t="s">
        <v>1105</v>
      </c>
      <c r="B60" s="410" t="s">
        <v>1106</v>
      </c>
      <c r="C60" s="400">
        <v>7161</v>
      </c>
      <c r="D60" s="412">
        <f>D63</f>
        <v>0</v>
      </c>
      <c r="E60" s="412">
        <f>E63</f>
        <v>0</v>
      </c>
      <c r="F60" s="402" t="s">
        <v>111</v>
      </c>
      <c r="G60" s="403"/>
      <c r="H60" s="403"/>
    </row>
    <row r="61" spans="1:8" x14ac:dyDescent="0.2">
      <c r="A61" s="421"/>
      <c r="B61" s="422" t="s">
        <v>1107</v>
      </c>
      <c r="C61" s="406"/>
      <c r="D61" s="397"/>
      <c r="E61" s="397"/>
      <c r="F61" s="423"/>
      <c r="G61" s="393"/>
      <c r="H61" s="393"/>
    </row>
    <row r="62" spans="1:8" x14ac:dyDescent="0.2">
      <c r="A62" s="394"/>
      <c r="B62" s="413" t="s">
        <v>1049</v>
      </c>
      <c r="C62" s="409"/>
      <c r="D62" s="397"/>
      <c r="E62" s="397"/>
      <c r="F62" s="408"/>
      <c r="G62" s="393"/>
      <c r="H62" s="393"/>
    </row>
    <row r="63" spans="1:8" ht="51" x14ac:dyDescent="0.2">
      <c r="A63" s="418" t="s">
        <v>1108</v>
      </c>
      <c r="B63" s="419" t="s">
        <v>1109</v>
      </c>
      <c r="C63" s="379"/>
      <c r="D63" s="420">
        <f>D65+D66+D67+D68</f>
        <v>0</v>
      </c>
      <c r="E63" s="420">
        <f>E65+E66+E67+E68</f>
        <v>0</v>
      </c>
      <c r="F63" s="420" t="s">
        <v>111</v>
      </c>
      <c r="G63" s="393"/>
      <c r="H63" s="393"/>
    </row>
    <row r="64" spans="1:8" x14ac:dyDescent="0.2">
      <c r="A64" s="424"/>
      <c r="B64" s="425" t="s">
        <v>312</v>
      </c>
      <c r="C64" s="414"/>
      <c r="D64" s="426"/>
      <c r="E64" s="426"/>
      <c r="F64" s="427"/>
      <c r="G64" s="393"/>
      <c r="H64" s="393"/>
    </row>
    <row r="65" spans="1:8" x14ac:dyDescent="0.2">
      <c r="A65" s="435" t="s">
        <v>1110</v>
      </c>
      <c r="B65" s="433" t="s">
        <v>1111</v>
      </c>
      <c r="C65" s="386"/>
      <c r="D65" s="160">
        <v>0</v>
      </c>
      <c r="E65" s="160">
        <v>0</v>
      </c>
      <c r="F65" s="160" t="s">
        <v>111</v>
      </c>
      <c r="G65" s="393"/>
      <c r="H65" s="393"/>
    </row>
    <row r="66" spans="1:8" x14ac:dyDescent="0.2">
      <c r="A66" s="435" t="s">
        <v>1112</v>
      </c>
      <c r="B66" s="433" t="s">
        <v>1113</v>
      </c>
      <c r="C66" s="386"/>
      <c r="D66" s="160">
        <v>0</v>
      </c>
      <c r="E66" s="160">
        <v>0</v>
      </c>
      <c r="F66" s="160" t="s">
        <v>111</v>
      </c>
      <c r="G66" s="393"/>
      <c r="H66" s="393"/>
    </row>
    <row r="67" spans="1:8" ht="25.5" x14ac:dyDescent="0.2">
      <c r="A67" s="435" t="s">
        <v>1114</v>
      </c>
      <c r="B67" s="433" t="s">
        <v>1115</v>
      </c>
      <c r="C67" s="386"/>
      <c r="D67" s="160">
        <v>0</v>
      </c>
      <c r="E67" s="160">
        <v>0</v>
      </c>
      <c r="F67" s="160" t="s">
        <v>111</v>
      </c>
      <c r="G67" s="393"/>
      <c r="H67" s="393"/>
    </row>
    <row r="68" spans="1:8" ht="76.5" x14ac:dyDescent="0.2">
      <c r="A68" s="435" t="s">
        <v>1116</v>
      </c>
      <c r="B68" s="419" t="s">
        <v>1117</v>
      </c>
      <c r="C68" s="386"/>
      <c r="D68" s="420">
        <v>0</v>
      </c>
      <c r="E68" s="420">
        <v>0</v>
      </c>
      <c r="F68" s="160" t="s">
        <v>111</v>
      </c>
      <c r="G68" s="436"/>
      <c r="H68" s="393"/>
    </row>
    <row r="69" spans="1:8" s="404" customFormat="1" x14ac:dyDescent="0.2">
      <c r="A69" s="398" t="s">
        <v>1118</v>
      </c>
      <c r="B69" s="410" t="s">
        <v>1119</v>
      </c>
      <c r="C69" s="400">
        <v>7300</v>
      </c>
      <c r="D69" s="449">
        <f>D72+D75+D78+D81+D84+D96</f>
        <v>6193528.057</v>
      </c>
      <c r="E69" s="449">
        <f>E72+E75+E78+E81+E84+E96</f>
        <v>6064911.9570000004</v>
      </c>
      <c r="F69" s="402">
        <f>F75+F81+F96</f>
        <v>128616.1</v>
      </c>
      <c r="G69" s="403"/>
      <c r="H69" s="403"/>
    </row>
    <row r="70" spans="1:8" ht="25.5" x14ac:dyDescent="0.2">
      <c r="A70" s="394"/>
      <c r="B70" s="413" t="s">
        <v>1120</v>
      </c>
      <c r="C70" s="414"/>
      <c r="D70" s="397"/>
      <c r="E70" s="397"/>
      <c r="F70" s="408"/>
      <c r="G70" s="393"/>
      <c r="H70" s="393"/>
    </row>
    <row r="71" spans="1:8" x14ac:dyDescent="0.2">
      <c r="A71" s="394"/>
      <c r="B71" s="413" t="s">
        <v>1049</v>
      </c>
      <c r="C71" s="409"/>
      <c r="D71" s="397"/>
      <c r="E71" s="397"/>
      <c r="F71" s="408"/>
      <c r="G71" s="393"/>
      <c r="H71" s="393"/>
    </row>
    <row r="72" spans="1:8" s="404" customFormat="1" ht="38.25" x14ac:dyDescent="0.2">
      <c r="A72" s="398" t="s">
        <v>1121</v>
      </c>
      <c r="B72" s="410" t="s">
        <v>1122</v>
      </c>
      <c r="C72" s="411">
        <v>7311</v>
      </c>
      <c r="D72" s="412">
        <f>D74</f>
        <v>0</v>
      </c>
      <c r="E72" s="412">
        <f>E74</f>
        <v>0</v>
      </c>
      <c r="F72" s="402" t="s">
        <v>111</v>
      </c>
      <c r="G72" s="403"/>
      <c r="H72" s="403"/>
    </row>
    <row r="73" spans="1:8" x14ac:dyDescent="0.2">
      <c r="A73" s="394"/>
      <c r="B73" s="437" t="s">
        <v>1049</v>
      </c>
      <c r="C73" s="414"/>
      <c r="D73" s="397"/>
      <c r="E73" s="397"/>
      <c r="F73" s="408"/>
      <c r="G73" s="393"/>
      <c r="H73" s="393"/>
    </row>
    <row r="74" spans="1:8" ht="63.75" x14ac:dyDescent="0.2">
      <c r="A74" s="415" t="s">
        <v>1123</v>
      </c>
      <c r="B74" s="419" t="s">
        <v>1124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38.25" x14ac:dyDescent="0.2">
      <c r="A75" s="439" t="s">
        <v>1125</v>
      </c>
      <c r="B75" s="410" t="s">
        <v>1126</v>
      </c>
      <c r="C75" s="440">
        <v>7312</v>
      </c>
      <c r="D75" s="402">
        <f>D77</f>
        <v>0</v>
      </c>
      <c r="E75" s="402">
        <f>E77</f>
        <v>0</v>
      </c>
      <c r="F75" s="420">
        <v>0</v>
      </c>
      <c r="G75" s="403"/>
      <c r="H75" s="403"/>
    </row>
    <row r="76" spans="1:8" s="404" customForma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63.75" x14ac:dyDescent="0.2">
      <c r="A77" s="384" t="s">
        <v>1127</v>
      </c>
      <c r="B77" s="419" t="s">
        <v>1128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439" t="s">
        <v>1129</v>
      </c>
      <c r="B78" s="410" t="s">
        <v>1130</v>
      </c>
      <c r="C78" s="440">
        <v>7321</v>
      </c>
      <c r="D78" s="402">
        <f>D80</f>
        <v>0</v>
      </c>
      <c r="E78" s="402">
        <f>E80</f>
        <v>0</v>
      </c>
      <c r="F78" s="402" t="s">
        <v>111</v>
      </c>
      <c r="G78" s="403"/>
      <c r="H78" s="403"/>
    </row>
    <row r="79" spans="1:8" s="404" customFormat="1" x14ac:dyDescent="0.2">
      <c r="A79" s="441"/>
      <c r="B79" s="437" t="s">
        <v>1049</v>
      </c>
      <c r="C79" s="442"/>
      <c r="D79" s="443"/>
      <c r="E79" s="443"/>
      <c r="F79" s="443"/>
      <c r="G79" s="403"/>
      <c r="H79" s="403"/>
    </row>
    <row r="80" spans="1:8" ht="51" x14ac:dyDescent="0.2">
      <c r="A80" s="415" t="s">
        <v>1131</v>
      </c>
      <c r="B80" s="419" t="s">
        <v>1132</v>
      </c>
      <c r="C80" s="438"/>
      <c r="D80" s="160">
        <v>0</v>
      </c>
      <c r="E80" s="160">
        <v>0</v>
      </c>
      <c r="F80" s="160" t="s">
        <v>111</v>
      </c>
      <c r="G80" s="393"/>
      <c r="H80" s="393"/>
    </row>
    <row r="81" spans="1:8" s="404" customFormat="1" ht="45.75" customHeight="1" x14ac:dyDescent="0.2">
      <c r="A81" s="439" t="s">
        <v>1133</v>
      </c>
      <c r="B81" s="410" t="s">
        <v>1134</v>
      </c>
      <c r="C81" s="440">
        <v>7322</v>
      </c>
      <c r="D81" s="402">
        <f>D83</f>
        <v>0</v>
      </c>
      <c r="E81" s="402">
        <f>E83</f>
        <v>0</v>
      </c>
      <c r="F81" s="402">
        <f>F83</f>
        <v>0</v>
      </c>
      <c r="G81" s="403"/>
      <c r="H81" s="403"/>
    </row>
    <row r="82" spans="1:8" s="404" customFormat="1" ht="18.75" customHeight="1" x14ac:dyDescent="0.2">
      <c r="A82" s="441"/>
      <c r="B82" s="437" t="s">
        <v>1049</v>
      </c>
      <c r="C82" s="442"/>
      <c r="D82" s="443"/>
      <c r="E82" s="443"/>
      <c r="F82" s="443"/>
      <c r="G82" s="403"/>
      <c r="H82" s="403"/>
    </row>
    <row r="83" spans="1:8" ht="51" x14ac:dyDescent="0.2">
      <c r="A83" s="415" t="s">
        <v>1135</v>
      </c>
      <c r="B83" s="419" t="s">
        <v>1136</v>
      </c>
      <c r="C83" s="438"/>
      <c r="D83" s="160">
        <v>0</v>
      </c>
      <c r="E83" s="160">
        <v>0</v>
      </c>
      <c r="F83" s="160">
        <v>0</v>
      </c>
      <c r="G83" s="393"/>
      <c r="H83" s="393"/>
    </row>
    <row r="84" spans="1:8" s="404" customFormat="1" ht="38.25" x14ac:dyDescent="0.2">
      <c r="A84" s="398" t="s">
        <v>1137</v>
      </c>
      <c r="B84" s="410" t="s">
        <v>1138</v>
      </c>
      <c r="C84" s="400">
        <v>7331</v>
      </c>
      <c r="D84" s="444">
        <f>E84</f>
        <v>6064911.9570000004</v>
      </c>
      <c r="E84" s="449">
        <f>E87+E88++E92+E93</f>
        <v>6064911.9570000004</v>
      </c>
      <c r="F84" s="402" t="s">
        <v>111</v>
      </c>
      <c r="G84" s="403"/>
      <c r="H84" s="403"/>
    </row>
    <row r="85" spans="1:8" x14ac:dyDescent="0.2">
      <c r="A85" s="394"/>
      <c r="B85" s="413" t="s">
        <v>1139</v>
      </c>
      <c r="C85" s="414"/>
      <c r="D85" s="397"/>
      <c r="E85" s="397"/>
      <c r="F85" s="408"/>
      <c r="G85" s="393"/>
      <c r="H85" s="393"/>
    </row>
    <row r="86" spans="1:8" x14ac:dyDescent="0.2">
      <c r="A86" s="394"/>
      <c r="B86" s="413" t="s">
        <v>312</v>
      </c>
      <c r="C86" s="409"/>
      <c r="D86" s="426"/>
      <c r="E86" s="426"/>
      <c r="F86" s="408"/>
      <c r="G86" s="393"/>
      <c r="H86" s="393"/>
    </row>
    <row r="87" spans="1:8" ht="38.25" x14ac:dyDescent="0.2">
      <c r="A87" s="418" t="s">
        <v>1140</v>
      </c>
      <c r="B87" s="419" t="s">
        <v>1141</v>
      </c>
      <c r="C87" s="379"/>
      <c r="D87" s="445">
        <f>E87</f>
        <v>6047266.4000000004</v>
      </c>
      <c r="E87" s="445">
        <v>6047266.4000000004</v>
      </c>
      <c r="F87" s="420" t="s">
        <v>111</v>
      </c>
      <c r="G87" s="393"/>
      <c r="H87" s="393"/>
    </row>
    <row r="88" spans="1:8" ht="25.5" x14ac:dyDescent="0.2">
      <c r="A88" s="418" t="s">
        <v>1142</v>
      </c>
      <c r="B88" s="419" t="s">
        <v>1143</v>
      </c>
      <c r="C88" s="446"/>
      <c r="D88" s="420">
        <v>0</v>
      </c>
      <c r="E88" s="420">
        <v>0</v>
      </c>
      <c r="F88" s="420" t="s">
        <v>111</v>
      </c>
      <c r="G88" s="393"/>
      <c r="H88" s="393"/>
    </row>
    <row r="89" spans="1:8" x14ac:dyDescent="0.2">
      <c r="A89" s="424"/>
      <c r="B89" s="430" t="s">
        <v>1049</v>
      </c>
      <c r="C89" s="447"/>
      <c r="D89" s="427"/>
      <c r="E89" s="427"/>
      <c r="F89" s="427"/>
      <c r="G89" s="393"/>
      <c r="H89" s="393"/>
    </row>
    <row r="90" spans="1:8" ht="63.75" x14ac:dyDescent="0.2">
      <c r="A90" s="415" t="s">
        <v>1144</v>
      </c>
      <c r="B90" s="431" t="s">
        <v>1145</v>
      </c>
      <c r="C90" s="386"/>
      <c r="D90" s="160">
        <v>0</v>
      </c>
      <c r="E90" s="160">
        <v>0</v>
      </c>
      <c r="F90" s="160" t="s">
        <v>111</v>
      </c>
      <c r="G90" s="393"/>
      <c r="H90" s="393"/>
    </row>
    <row r="91" spans="1:8" x14ac:dyDescent="0.2">
      <c r="A91" s="415" t="s">
        <v>1146</v>
      </c>
      <c r="B91" s="431" t="s">
        <v>1147</v>
      </c>
      <c r="C91" s="386"/>
      <c r="D91" s="160">
        <v>0</v>
      </c>
      <c r="E91" s="160">
        <v>0</v>
      </c>
      <c r="F91" s="160" t="s">
        <v>111</v>
      </c>
      <c r="G91" s="393"/>
      <c r="H91" s="393"/>
    </row>
    <row r="92" spans="1:8" ht="25.5" x14ac:dyDescent="0.2">
      <c r="A92" s="415" t="s">
        <v>1148</v>
      </c>
      <c r="B92" s="419" t="s">
        <v>1149</v>
      </c>
      <c r="C92" s="438"/>
      <c r="D92" s="160">
        <v>0</v>
      </c>
      <c r="E92" s="160">
        <v>0</v>
      </c>
      <c r="F92" s="160" t="s">
        <v>111</v>
      </c>
      <c r="G92" s="393"/>
      <c r="H92" s="393"/>
    </row>
    <row r="93" spans="1:8" ht="38.25" x14ac:dyDescent="0.2">
      <c r="A93" s="418" t="s">
        <v>1150</v>
      </c>
      <c r="B93" s="419" t="s">
        <v>1151</v>
      </c>
      <c r="C93" s="446"/>
      <c r="D93" s="462">
        <f>E93</f>
        <v>17645.557000000001</v>
      </c>
      <c r="E93" s="462">
        <v>17645.557000000001</v>
      </c>
      <c r="F93" s="420" t="s">
        <v>111</v>
      </c>
      <c r="G93" s="393" t="s">
        <v>10</v>
      </c>
      <c r="H93" s="393"/>
    </row>
    <row r="94" spans="1:8" x14ac:dyDescent="0.2">
      <c r="A94" s="394"/>
      <c r="B94" s="413" t="s">
        <v>312</v>
      </c>
      <c r="C94" s="409"/>
      <c r="D94" s="397"/>
      <c r="E94" s="397"/>
      <c r="F94" s="408"/>
      <c r="G94" s="393"/>
      <c r="H94" s="393"/>
    </row>
    <row r="95" spans="1:8" ht="38.25" x14ac:dyDescent="0.2">
      <c r="A95" s="415" t="s">
        <v>1152</v>
      </c>
      <c r="B95" s="431" t="s">
        <v>1153</v>
      </c>
      <c r="C95" s="438"/>
      <c r="D95" s="160">
        <v>0</v>
      </c>
      <c r="E95" s="160">
        <v>0</v>
      </c>
      <c r="F95" s="160" t="s">
        <v>111</v>
      </c>
      <c r="G95" s="393"/>
      <c r="H95" s="393"/>
    </row>
    <row r="96" spans="1:8" s="404" customFormat="1" ht="38.25" x14ac:dyDescent="0.2">
      <c r="A96" s="398" t="s">
        <v>1154</v>
      </c>
      <c r="B96" s="410" t="s">
        <v>1155</v>
      </c>
      <c r="C96" s="411">
        <v>7332</v>
      </c>
      <c r="D96" s="412">
        <f>D99+D100</f>
        <v>128616.1</v>
      </c>
      <c r="E96" s="412">
        <f>E99+E100</f>
        <v>0</v>
      </c>
      <c r="F96" s="402">
        <f>F99+F100</f>
        <v>128616.1</v>
      </c>
      <c r="G96" s="403"/>
      <c r="H96" s="403"/>
    </row>
    <row r="97" spans="1:8" x14ac:dyDescent="0.2">
      <c r="A97" s="394"/>
      <c r="B97" s="413" t="s">
        <v>1156</v>
      </c>
      <c r="C97" s="414"/>
      <c r="D97" s="397"/>
      <c r="E97" s="397"/>
      <c r="F97" s="408"/>
      <c r="G97" s="393"/>
      <c r="H97" s="393"/>
    </row>
    <row r="98" spans="1:8" x14ac:dyDescent="0.2">
      <c r="A98" s="394"/>
      <c r="B98" s="437" t="s">
        <v>1049</v>
      </c>
      <c r="C98" s="414"/>
      <c r="D98" s="397"/>
      <c r="E98" s="397"/>
      <c r="F98" s="408"/>
      <c r="G98" s="393"/>
      <c r="H98" s="393"/>
    </row>
    <row r="99" spans="1:8" ht="38.25" x14ac:dyDescent="0.2">
      <c r="A99" s="415" t="s">
        <v>1157</v>
      </c>
      <c r="B99" s="419" t="s">
        <v>1158</v>
      </c>
      <c r="C99" s="438"/>
      <c r="D99" s="445">
        <f>E99+F99</f>
        <v>128616.1</v>
      </c>
      <c r="E99" s="445">
        <v>0</v>
      </c>
      <c r="F99" s="420">
        <v>128616.1</v>
      </c>
      <c r="G99" s="393"/>
      <c r="H99" s="393"/>
    </row>
    <row r="100" spans="1:8" ht="38.25" x14ac:dyDescent="0.2">
      <c r="A100" s="418" t="s">
        <v>1159</v>
      </c>
      <c r="B100" s="419" t="s">
        <v>1160</v>
      </c>
      <c r="C100" s="446"/>
      <c r="D100" s="420">
        <v>0</v>
      </c>
      <c r="E100" s="420">
        <v>0</v>
      </c>
      <c r="F100" s="420">
        <v>0</v>
      </c>
      <c r="G100" s="393"/>
      <c r="H100" s="393"/>
    </row>
    <row r="101" spans="1:8" x14ac:dyDescent="0.2">
      <c r="A101" s="394"/>
      <c r="B101" s="413" t="s">
        <v>312</v>
      </c>
      <c r="C101" s="409"/>
      <c r="D101" s="397"/>
      <c r="E101" s="397"/>
      <c r="F101" s="408"/>
      <c r="G101" s="393"/>
      <c r="H101" s="393"/>
    </row>
    <row r="102" spans="1:8" ht="38.25" x14ac:dyDescent="0.2">
      <c r="A102" s="415" t="s">
        <v>1161</v>
      </c>
      <c r="B102" s="431" t="s">
        <v>1153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x14ac:dyDescent="0.2">
      <c r="A103" s="398" t="s">
        <v>1162</v>
      </c>
      <c r="B103" s="410" t="s">
        <v>1163</v>
      </c>
      <c r="C103" s="400">
        <v>7400</v>
      </c>
      <c r="D103" s="392"/>
      <c r="E103" s="392"/>
      <c r="F103" s="402"/>
      <c r="G103" s="403"/>
      <c r="H103" s="403"/>
    </row>
    <row r="104" spans="1:8" ht="25.5" x14ac:dyDescent="0.2">
      <c r="A104" s="394"/>
      <c r="B104" s="413" t="s">
        <v>1164</v>
      </c>
      <c r="C104" s="414"/>
      <c r="D104" s="392">
        <f>D106+D109+D112+D119+D124+D130+D135+D140</f>
        <v>621642</v>
      </c>
      <c r="E104" s="392">
        <f>E106+E109+E112+E119+E124+E130+E135+E140+E145</f>
        <v>621642</v>
      </c>
      <c r="F104" s="408" t="s">
        <v>107</v>
      </c>
      <c r="G104" s="393"/>
      <c r="H104" s="393"/>
    </row>
    <row r="105" spans="1:8" x14ac:dyDescent="0.2">
      <c r="A105" s="394"/>
      <c r="B105" s="413" t="s">
        <v>1049</v>
      </c>
      <c r="C105" s="409"/>
      <c r="D105" s="397"/>
      <c r="E105" s="397"/>
      <c r="F105" s="408"/>
      <c r="G105" s="393"/>
      <c r="H105" s="393"/>
    </row>
    <row r="106" spans="1:8" s="404" customFormat="1" x14ac:dyDescent="0.2">
      <c r="A106" s="398" t="s">
        <v>1165</v>
      </c>
      <c r="B106" s="410" t="s">
        <v>1166</v>
      </c>
      <c r="C106" s="411">
        <v>7411</v>
      </c>
      <c r="D106" s="412">
        <f>D108</f>
        <v>0</v>
      </c>
      <c r="E106" s="412">
        <f>E108</f>
        <v>0</v>
      </c>
      <c r="F106" s="402">
        <f>F108</f>
        <v>0</v>
      </c>
      <c r="G106" s="403"/>
      <c r="H106" s="403"/>
    </row>
    <row r="107" spans="1:8" x14ac:dyDescent="0.2">
      <c r="A107" s="394"/>
      <c r="B107" s="413" t="s">
        <v>1049</v>
      </c>
      <c r="C107" s="414"/>
      <c r="D107" s="397"/>
      <c r="E107" s="397"/>
      <c r="F107" s="408"/>
      <c r="G107" s="393"/>
      <c r="H107" s="393"/>
    </row>
    <row r="108" spans="1:8" ht="51" x14ac:dyDescent="0.2">
      <c r="A108" s="415" t="s">
        <v>1167</v>
      </c>
      <c r="B108" s="416" t="s">
        <v>1168</v>
      </c>
      <c r="C108" s="438"/>
      <c r="D108" s="160">
        <v>0</v>
      </c>
      <c r="E108" s="160">
        <v>0</v>
      </c>
      <c r="F108" s="160">
        <v>0</v>
      </c>
      <c r="G108" s="393"/>
      <c r="H108" s="393"/>
    </row>
    <row r="109" spans="1:8" s="404" customFormat="1" ht="21.75" customHeight="1" x14ac:dyDescent="0.2">
      <c r="A109" s="398" t="s">
        <v>1169</v>
      </c>
      <c r="B109" s="410" t="s">
        <v>1170</v>
      </c>
      <c r="C109" s="411">
        <v>7412</v>
      </c>
      <c r="D109" s="412">
        <f>D111</f>
        <v>0</v>
      </c>
      <c r="E109" s="412">
        <f>E111</f>
        <v>0</v>
      </c>
      <c r="F109" s="402" t="s">
        <v>111</v>
      </c>
      <c r="G109" s="403"/>
      <c r="H109" s="403"/>
    </row>
    <row r="110" spans="1:8" ht="22.5" customHeight="1" x14ac:dyDescent="0.2">
      <c r="A110" s="394"/>
      <c r="B110" s="413" t="s">
        <v>1049</v>
      </c>
      <c r="C110" s="414"/>
      <c r="D110" s="397"/>
      <c r="E110" s="397"/>
      <c r="F110" s="408"/>
      <c r="G110" s="393"/>
      <c r="H110" s="393"/>
    </row>
    <row r="111" spans="1:8" ht="38.25" x14ac:dyDescent="0.2">
      <c r="A111" s="415" t="s">
        <v>1171</v>
      </c>
      <c r="B111" s="419" t="s">
        <v>1172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s="404" customFormat="1" ht="18" customHeight="1" x14ac:dyDescent="0.2">
      <c r="A112" s="398" t="s">
        <v>1173</v>
      </c>
      <c r="B112" s="410" t="s">
        <v>1174</v>
      </c>
      <c r="C112" s="411">
        <v>7415</v>
      </c>
      <c r="D112" s="412">
        <f>D115+D116+D117+D118</f>
        <v>81200</v>
      </c>
      <c r="E112" s="412">
        <f>E115+E116+E117+E118</f>
        <v>81200</v>
      </c>
      <c r="F112" s="402" t="s">
        <v>111</v>
      </c>
      <c r="G112" s="403"/>
      <c r="H112" s="403"/>
    </row>
    <row r="113" spans="1:8" x14ac:dyDescent="0.2">
      <c r="A113" s="394"/>
      <c r="B113" s="413" t="s">
        <v>1175</v>
      </c>
      <c r="C113" s="414"/>
      <c r="D113" s="397"/>
      <c r="E113" s="397"/>
      <c r="F113" s="408"/>
      <c r="G113" s="393"/>
      <c r="H113" s="393"/>
    </row>
    <row r="114" spans="1:8" x14ac:dyDescent="0.2">
      <c r="A114" s="394"/>
      <c r="B114" s="413" t="s">
        <v>1049</v>
      </c>
      <c r="C114" s="414"/>
      <c r="D114" s="397"/>
      <c r="E114" s="397"/>
      <c r="F114" s="408"/>
      <c r="G114" s="393"/>
      <c r="H114" s="393"/>
    </row>
    <row r="115" spans="1:8" ht="25.5" x14ac:dyDescent="0.2">
      <c r="A115" s="415" t="s">
        <v>1176</v>
      </c>
      <c r="B115" s="419" t="s">
        <v>1177</v>
      </c>
      <c r="C115" s="438"/>
      <c r="D115" s="160">
        <f>E115</f>
        <v>50600</v>
      </c>
      <c r="E115" s="160">
        <v>50600</v>
      </c>
      <c r="F115" s="160" t="s">
        <v>111</v>
      </c>
      <c r="G115" s="393"/>
      <c r="H115" s="393"/>
    </row>
    <row r="116" spans="1:8" ht="38.25" x14ac:dyDescent="0.2">
      <c r="A116" s="415" t="s">
        <v>1178</v>
      </c>
      <c r="B116" s="419" t="s">
        <v>1179</v>
      </c>
      <c r="C116" s="438"/>
      <c r="D116" s="160">
        <v>0</v>
      </c>
      <c r="E116" s="160">
        <v>0</v>
      </c>
      <c r="F116" s="160" t="s">
        <v>111</v>
      </c>
      <c r="G116" s="393"/>
      <c r="H116" s="393"/>
    </row>
    <row r="117" spans="1:8" ht="51" x14ac:dyDescent="0.2">
      <c r="A117" s="415" t="s">
        <v>1180</v>
      </c>
      <c r="B117" s="419" t="s">
        <v>1181</v>
      </c>
      <c r="C117" s="438"/>
      <c r="D117" s="160">
        <v>0</v>
      </c>
      <c r="E117" s="160">
        <v>0</v>
      </c>
      <c r="F117" s="160" t="s">
        <v>111</v>
      </c>
      <c r="G117" s="393"/>
      <c r="H117" s="393"/>
    </row>
    <row r="118" spans="1:8" ht="21" customHeight="1" x14ac:dyDescent="0.2">
      <c r="A118" s="384" t="s">
        <v>1182</v>
      </c>
      <c r="B118" s="419" t="s">
        <v>1183</v>
      </c>
      <c r="C118" s="438"/>
      <c r="D118" s="160">
        <v>30600</v>
      </c>
      <c r="E118" s="160">
        <v>30600</v>
      </c>
      <c r="F118" s="160" t="s">
        <v>111</v>
      </c>
      <c r="G118" s="393"/>
      <c r="H118" s="393"/>
    </row>
    <row r="119" spans="1:8" s="404" customFormat="1" ht="38.25" x14ac:dyDescent="0.2">
      <c r="A119" s="398" t="s">
        <v>1184</v>
      </c>
      <c r="B119" s="410" t="s">
        <v>1185</v>
      </c>
      <c r="C119" s="411">
        <v>7421</v>
      </c>
      <c r="D119" s="412">
        <f>D122+D123</f>
        <v>5997</v>
      </c>
      <c r="E119" s="412">
        <f>E122+E123</f>
        <v>5997</v>
      </c>
      <c r="F119" s="402" t="s">
        <v>111</v>
      </c>
      <c r="G119" s="403"/>
      <c r="H119" s="403"/>
    </row>
    <row r="120" spans="1:8" x14ac:dyDescent="0.2">
      <c r="A120" s="394"/>
      <c r="B120" s="413" t="s">
        <v>1186</v>
      </c>
      <c r="C120" s="414"/>
      <c r="D120" s="397"/>
      <c r="E120" s="397"/>
      <c r="F120" s="408"/>
      <c r="G120" s="393"/>
      <c r="H120" s="393"/>
    </row>
    <row r="121" spans="1:8" x14ac:dyDescent="0.2">
      <c r="A121" s="394"/>
      <c r="B121" s="413" t="s">
        <v>1049</v>
      </c>
      <c r="C121" s="414"/>
      <c r="D121" s="397"/>
      <c r="E121" s="397"/>
      <c r="F121" s="408"/>
      <c r="G121" s="393"/>
      <c r="H121" s="393"/>
    </row>
    <row r="122" spans="1:8" ht="78" customHeight="1" x14ac:dyDescent="0.2">
      <c r="A122" s="415" t="s">
        <v>1187</v>
      </c>
      <c r="B122" s="448" t="s">
        <v>1188</v>
      </c>
      <c r="C122" s="438"/>
      <c r="D122" s="160">
        <f>E122</f>
        <v>0</v>
      </c>
      <c r="E122" s="160">
        <v>0</v>
      </c>
      <c r="F122" s="160" t="s">
        <v>111</v>
      </c>
      <c r="G122" s="393"/>
      <c r="H122" s="393"/>
    </row>
    <row r="123" spans="1:8" s="404" customFormat="1" ht="55.5" customHeight="1" x14ac:dyDescent="0.2">
      <c r="A123" s="415" t="s">
        <v>1189</v>
      </c>
      <c r="B123" s="448" t="s">
        <v>1190</v>
      </c>
      <c r="C123" s="386"/>
      <c r="D123" s="160">
        <f>E123</f>
        <v>5997</v>
      </c>
      <c r="E123" s="160">
        <v>5997</v>
      </c>
      <c r="F123" s="160" t="s">
        <v>111</v>
      </c>
      <c r="G123" s="403"/>
      <c r="H123" s="403"/>
    </row>
    <row r="124" spans="1:8" s="404" customFormat="1" x14ac:dyDescent="0.2">
      <c r="A124" s="398" t="s">
        <v>1191</v>
      </c>
      <c r="B124" s="410" t="s">
        <v>1192</v>
      </c>
      <c r="C124" s="411">
        <v>7422</v>
      </c>
      <c r="D124" s="449">
        <f>D127+D128+D129</f>
        <v>527445</v>
      </c>
      <c r="E124" s="449">
        <f>E127+E128+E129</f>
        <v>527445</v>
      </c>
      <c r="F124" s="402" t="s">
        <v>111</v>
      </c>
      <c r="G124" s="403"/>
      <c r="H124" s="403"/>
    </row>
    <row r="125" spans="1:8" x14ac:dyDescent="0.2">
      <c r="A125" s="394"/>
      <c r="B125" s="413" t="s">
        <v>1193</v>
      </c>
      <c r="C125" s="414"/>
      <c r="D125" s="397"/>
      <c r="E125" s="397"/>
      <c r="F125" s="408"/>
      <c r="G125" s="393"/>
      <c r="H125" s="393"/>
    </row>
    <row r="126" spans="1:8" ht="11.2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s="404" customFormat="1" ht="21.75" customHeight="1" x14ac:dyDescent="0.2">
      <c r="A127" s="415" t="s">
        <v>1194</v>
      </c>
      <c r="B127" s="419" t="s">
        <v>1195</v>
      </c>
      <c r="C127" s="450"/>
      <c r="D127" s="451">
        <f>E127</f>
        <v>134780</v>
      </c>
      <c r="E127" s="451">
        <v>134780</v>
      </c>
      <c r="F127" s="160" t="s">
        <v>111</v>
      </c>
      <c r="G127" s="403"/>
      <c r="H127" s="403"/>
    </row>
    <row r="128" spans="1:8" ht="38.25" x14ac:dyDescent="0.2">
      <c r="A128" s="415" t="s">
        <v>1196</v>
      </c>
      <c r="B128" s="419" t="s">
        <v>1197</v>
      </c>
      <c r="C128" s="386"/>
      <c r="D128" s="160">
        <f>E128</f>
        <v>50000</v>
      </c>
      <c r="E128" s="160">
        <v>50000</v>
      </c>
      <c r="F128" s="160" t="s">
        <v>111</v>
      </c>
      <c r="G128" s="393"/>
      <c r="H128" s="393"/>
    </row>
    <row r="129" spans="1:8" ht="71.25" customHeight="1" x14ac:dyDescent="0.2">
      <c r="A129" s="415" t="s">
        <v>1198</v>
      </c>
      <c r="B129" s="419" t="s">
        <v>1199</v>
      </c>
      <c r="C129" s="386"/>
      <c r="D129" s="160">
        <f>E129</f>
        <v>342665</v>
      </c>
      <c r="E129" s="160">
        <v>342665</v>
      </c>
      <c r="F129" s="160" t="s">
        <v>111</v>
      </c>
      <c r="G129" s="393"/>
      <c r="H129" s="393"/>
    </row>
    <row r="130" spans="1:8" s="404" customFormat="1" ht="23.25" customHeight="1" x14ac:dyDescent="0.2">
      <c r="A130" s="398" t="s">
        <v>1200</v>
      </c>
      <c r="B130" s="410" t="s">
        <v>1201</v>
      </c>
      <c r="C130" s="411">
        <v>7431</v>
      </c>
      <c r="D130" s="412">
        <f>D133+D134</f>
        <v>7000</v>
      </c>
      <c r="E130" s="412">
        <f>E133+E134</f>
        <v>7000</v>
      </c>
      <c r="F130" s="402" t="s">
        <v>111</v>
      </c>
      <c r="G130" s="403"/>
      <c r="H130" s="403"/>
    </row>
    <row r="131" spans="1:8" ht="20.25" customHeight="1" x14ac:dyDescent="0.2">
      <c r="A131" s="394"/>
      <c r="B131" s="413" t="s">
        <v>1202</v>
      </c>
      <c r="C131" s="414"/>
      <c r="D131" s="397"/>
      <c r="E131" s="397"/>
      <c r="F131" s="408"/>
      <c r="G131" s="393"/>
      <c r="H131" s="393"/>
    </row>
    <row r="132" spans="1:8" ht="16.5" customHeight="1" x14ac:dyDescent="0.2">
      <c r="A132" s="394"/>
      <c r="B132" s="413" t="s">
        <v>1049</v>
      </c>
      <c r="C132" s="414"/>
      <c r="D132" s="397"/>
      <c r="E132" s="397"/>
      <c r="F132" s="408"/>
      <c r="G132" s="393"/>
      <c r="H132" s="393"/>
    </row>
    <row r="133" spans="1:8" ht="48.75" customHeight="1" x14ac:dyDescent="0.2">
      <c r="A133" s="415" t="s">
        <v>1203</v>
      </c>
      <c r="B133" s="448" t="s">
        <v>1204</v>
      </c>
      <c r="C133" s="438"/>
      <c r="D133" s="445">
        <f>E133</f>
        <v>7000</v>
      </c>
      <c r="E133" s="445">
        <v>7000</v>
      </c>
      <c r="F133" s="160" t="s">
        <v>111</v>
      </c>
      <c r="G133" s="393"/>
      <c r="H133" s="393"/>
    </row>
    <row r="134" spans="1:8" s="404" customFormat="1" ht="42" customHeight="1" x14ac:dyDescent="0.2">
      <c r="A134" s="415" t="s">
        <v>1205</v>
      </c>
      <c r="B134" s="448" t="s">
        <v>1206</v>
      </c>
      <c r="C134" s="438"/>
      <c r="D134" s="160">
        <v>0</v>
      </c>
      <c r="E134" s="160">
        <v>0</v>
      </c>
      <c r="F134" s="160" t="s">
        <v>111</v>
      </c>
      <c r="G134" s="403"/>
      <c r="H134" s="403"/>
    </row>
    <row r="135" spans="1:8" s="404" customFormat="1" ht="19.5" customHeight="1" x14ac:dyDescent="0.2">
      <c r="A135" s="398" t="s">
        <v>1207</v>
      </c>
      <c r="B135" s="410" t="s">
        <v>1208</v>
      </c>
      <c r="C135" s="411">
        <v>7441</v>
      </c>
      <c r="D135" s="420">
        <f>D138+D139</f>
        <v>0</v>
      </c>
      <c r="E135" s="420">
        <f>E138+E139</f>
        <v>0</v>
      </c>
      <c r="F135" s="402" t="s">
        <v>111</v>
      </c>
      <c r="G135" s="403"/>
      <c r="H135" s="403"/>
    </row>
    <row r="136" spans="1:8" ht="17.25" customHeight="1" x14ac:dyDescent="0.2">
      <c r="A136" s="394"/>
      <c r="B136" s="413" t="s">
        <v>1209</v>
      </c>
      <c r="C136" s="414"/>
      <c r="D136" s="397"/>
      <c r="E136" s="397"/>
      <c r="F136" s="408"/>
      <c r="G136" s="393"/>
      <c r="H136" s="393"/>
    </row>
    <row r="137" spans="1:8" ht="18" customHeight="1" x14ac:dyDescent="0.2">
      <c r="A137" s="452"/>
      <c r="B137" s="413" t="s">
        <v>1049</v>
      </c>
      <c r="C137" s="409"/>
      <c r="D137" s="397"/>
      <c r="E137" s="397"/>
      <c r="F137" s="408"/>
      <c r="G137" s="393"/>
      <c r="H137" s="393"/>
    </row>
    <row r="138" spans="1:8" s="404" customFormat="1" ht="81.75" customHeight="1" x14ac:dyDescent="0.2">
      <c r="A138" s="394" t="s">
        <v>1210</v>
      </c>
      <c r="B138" s="453" t="s">
        <v>1211</v>
      </c>
      <c r="C138" s="438"/>
      <c r="D138" s="420">
        <v>0</v>
      </c>
      <c r="E138" s="420">
        <v>0</v>
      </c>
      <c r="F138" s="160" t="s">
        <v>111</v>
      </c>
      <c r="G138" s="403"/>
      <c r="H138" s="403"/>
    </row>
    <row r="139" spans="1:8" s="404" customFormat="1" ht="81" customHeight="1" x14ac:dyDescent="0.2">
      <c r="A139" s="415" t="s">
        <v>1210</v>
      </c>
      <c r="B139" s="453" t="s">
        <v>1212</v>
      </c>
      <c r="C139" s="447"/>
      <c r="D139" s="420">
        <v>0</v>
      </c>
      <c r="E139" s="420">
        <v>0</v>
      </c>
      <c r="F139" s="160" t="s">
        <v>111</v>
      </c>
      <c r="G139" s="403"/>
      <c r="H139" s="403"/>
    </row>
    <row r="140" spans="1:8" s="404" customFormat="1" ht="25.5" x14ac:dyDescent="0.2">
      <c r="A140" s="398" t="s">
        <v>1213</v>
      </c>
      <c r="B140" s="410" t="s">
        <v>1214</v>
      </c>
      <c r="C140" s="411">
        <v>7442</v>
      </c>
      <c r="D140" s="412">
        <f>D143+D144</f>
        <v>0</v>
      </c>
      <c r="E140" s="412">
        <f>E143+E144</f>
        <v>0</v>
      </c>
      <c r="F140" s="412">
        <f>F143+F144</f>
        <v>0</v>
      </c>
      <c r="G140" s="403"/>
      <c r="H140" s="403"/>
    </row>
    <row r="141" spans="1:8" x14ac:dyDescent="0.2">
      <c r="A141" s="394"/>
      <c r="B141" s="413" t="s">
        <v>1215</v>
      </c>
      <c r="C141" s="414"/>
      <c r="D141" s="397"/>
      <c r="E141" s="397"/>
      <c r="F141" s="423"/>
      <c r="G141" s="393"/>
      <c r="H141" s="393"/>
    </row>
    <row r="142" spans="1:8" ht="10.5" customHeight="1" x14ac:dyDescent="0.2">
      <c r="A142" s="394"/>
      <c r="B142" s="413" t="s">
        <v>1049</v>
      </c>
      <c r="C142" s="414"/>
      <c r="D142" s="397"/>
      <c r="E142" s="397"/>
      <c r="F142" s="423"/>
      <c r="G142" s="393"/>
      <c r="H142" s="393"/>
    </row>
    <row r="143" spans="1:8" ht="96.75" customHeight="1" x14ac:dyDescent="0.2">
      <c r="A143" s="415" t="s">
        <v>1216</v>
      </c>
      <c r="B143" s="416" t="s">
        <v>1217</v>
      </c>
      <c r="C143" s="438"/>
      <c r="D143" s="160">
        <v>0</v>
      </c>
      <c r="E143" s="160">
        <v>0</v>
      </c>
      <c r="F143" s="160">
        <v>0</v>
      </c>
      <c r="G143" s="393"/>
      <c r="H143" s="393"/>
    </row>
    <row r="144" spans="1:8" s="404" customFormat="1" ht="95.25" customHeight="1" x14ac:dyDescent="0.2">
      <c r="A144" s="415" t="s">
        <v>1218</v>
      </c>
      <c r="B144" s="448" t="s">
        <v>1219</v>
      </c>
      <c r="C144" s="438"/>
      <c r="D144" s="160">
        <v>0</v>
      </c>
      <c r="E144" s="160">
        <v>0</v>
      </c>
      <c r="F144" s="454">
        <v>0</v>
      </c>
      <c r="G144" s="403"/>
      <c r="H144" s="403"/>
    </row>
    <row r="145" spans="1:8" s="404" customFormat="1" x14ac:dyDescent="0.2">
      <c r="A145" s="418" t="s">
        <v>1220</v>
      </c>
      <c r="B145" s="410" t="s">
        <v>1221</v>
      </c>
      <c r="C145" s="400">
        <v>7451</v>
      </c>
      <c r="D145" s="455">
        <f>E145+F145</f>
        <v>2000000</v>
      </c>
      <c r="E145" s="449">
        <f>E150</f>
        <v>0</v>
      </c>
      <c r="F145" s="402">
        <f>F148+F149+F150</f>
        <v>2000000</v>
      </c>
      <c r="G145" s="403"/>
      <c r="H145" s="403"/>
    </row>
    <row r="146" spans="1:8" x14ac:dyDescent="0.2">
      <c r="A146" s="421"/>
      <c r="B146" s="413" t="s">
        <v>1222</v>
      </c>
      <c r="C146" s="456"/>
      <c r="D146" s="397"/>
      <c r="E146" s="397"/>
      <c r="F146" s="397"/>
      <c r="G146" s="393"/>
      <c r="H146" s="393"/>
    </row>
    <row r="147" spans="1:8" x14ac:dyDescent="0.2">
      <c r="A147" s="424"/>
      <c r="B147" s="413" t="s">
        <v>1049</v>
      </c>
      <c r="C147" s="442"/>
      <c r="D147" s="397"/>
      <c r="E147" s="397"/>
      <c r="F147" s="408"/>
      <c r="G147" s="393"/>
      <c r="H147" s="393"/>
    </row>
    <row r="148" spans="1:8" ht="33" customHeight="1" x14ac:dyDescent="0.2">
      <c r="A148" s="415" t="s">
        <v>1223</v>
      </c>
      <c r="B148" s="419" t="s">
        <v>1224</v>
      </c>
      <c r="C148" s="438"/>
      <c r="D148" s="160" t="s">
        <v>111</v>
      </c>
      <c r="E148" s="160" t="s">
        <v>111</v>
      </c>
      <c r="F148" s="160">
        <v>0</v>
      </c>
      <c r="G148" s="393"/>
      <c r="H148" s="393"/>
    </row>
    <row r="149" spans="1:8" ht="32.25" customHeight="1" x14ac:dyDescent="0.2">
      <c r="A149" s="415" t="s">
        <v>1225</v>
      </c>
      <c r="B149" s="419" t="s">
        <v>1226</v>
      </c>
      <c r="C149" s="438"/>
      <c r="D149" s="160" t="s">
        <v>111</v>
      </c>
      <c r="E149" s="160" t="s">
        <v>111</v>
      </c>
      <c r="F149" s="160">
        <v>2000000</v>
      </c>
      <c r="G149" s="393"/>
      <c r="H149" s="393"/>
    </row>
    <row r="150" spans="1:8" ht="40.5" customHeight="1" x14ac:dyDescent="0.2">
      <c r="A150" s="415" t="s">
        <v>1227</v>
      </c>
      <c r="B150" s="416" t="s">
        <v>1228</v>
      </c>
      <c r="C150" s="438"/>
      <c r="D150" s="451">
        <f>E150+F150</f>
        <v>0</v>
      </c>
      <c r="E150" s="451">
        <v>0</v>
      </c>
      <c r="F150" s="160">
        <v>0</v>
      </c>
      <c r="G150" s="393"/>
      <c r="H150" s="393"/>
    </row>
    <row r="151" spans="1:8" ht="25.5" customHeight="1" x14ac:dyDescent="0.2">
      <c r="A151" s="98"/>
      <c r="B151" s="457"/>
      <c r="C151" s="458"/>
      <c r="D151" s="459"/>
      <c r="E151" s="459"/>
      <c r="F151" s="459"/>
    </row>
    <row r="152" spans="1:8" ht="29.25" customHeight="1" x14ac:dyDescent="0.2">
      <c r="A152" s="98"/>
      <c r="B152" s="466" t="s">
        <v>511</v>
      </c>
      <c r="C152" s="466"/>
      <c r="D152" s="466"/>
      <c r="E152" s="466"/>
      <c r="F152" s="466"/>
    </row>
    <row r="153" spans="1:8" ht="32.25" customHeight="1" x14ac:dyDescent="0.2">
      <c r="A153" s="98"/>
      <c r="B153" s="466" t="s">
        <v>522</v>
      </c>
      <c r="C153" s="466"/>
      <c r="D153" s="466"/>
      <c r="E153" s="466"/>
      <c r="F153" s="466"/>
    </row>
    <row r="154" spans="1:8" x14ac:dyDescent="0.2">
      <c r="C154" s="13"/>
      <c r="E154" s="460"/>
      <c r="F154" s="460"/>
    </row>
    <row r="155" spans="1:8" x14ac:dyDescent="0.2">
      <c r="C155" s="13"/>
      <c r="E155" s="460"/>
      <c r="F155" s="460"/>
    </row>
    <row r="156" spans="1:8" x14ac:dyDescent="0.2">
      <c r="C156" s="13"/>
      <c r="E156" s="460"/>
      <c r="F156" s="460"/>
    </row>
    <row r="157" spans="1:8" x14ac:dyDescent="0.2">
      <c r="C157" s="13"/>
      <c r="E157" s="460"/>
      <c r="F157" s="460"/>
    </row>
    <row r="158" spans="1:8" x14ac:dyDescent="0.2">
      <c r="C158" s="13"/>
      <c r="E158" s="460"/>
      <c r="F158" s="460"/>
    </row>
    <row r="159" spans="1:8" x14ac:dyDescent="0.2">
      <c r="C159" s="13"/>
      <c r="E159" s="460"/>
      <c r="F159" s="460"/>
    </row>
    <row r="160" spans="1:8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  <row r="908" spans="3:6" x14ac:dyDescent="0.2">
      <c r="C908" s="13"/>
      <c r="E908" s="460"/>
      <c r="F908" s="460"/>
    </row>
    <row r="909" spans="3:6" x14ac:dyDescent="0.2">
      <c r="C909" s="13"/>
      <c r="E909" s="460"/>
      <c r="F909" s="460"/>
    </row>
    <row r="910" spans="3:6" x14ac:dyDescent="0.2">
      <c r="C910" s="13"/>
      <c r="E910" s="460"/>
      <c r="F910" s="460"/>
    </row>
    <row r="911" spans="3:6" x14ac:dyDescent="0.2">
      <c r="C911" s="13"/>
      <c r="E911" s="460"/>
      <c r="F911" s="460"/>
    </row>
    <row r="912" spans="3:6" x14ac:dyDescent="0.2">
      <c r="C912" s="13"/>
      <c r="E912" s="460"/>
      <c r="F912" s="460"/>
    </row>
    <row r="913" spans="3:6" x14ac:dyDescent="0.2">
      <c r="C913" s="13"/>
      <c r="E913" s="460"/>
      <c r="F913" s="460"/>
    </row>
  </sheetData>
  <mergeCells count="17">
    <mergeCell ref="B152:F152"/>
    <mergeCell ref="B153:F153"/>
    <mergeCell ref="C8:F8"/>
    <mergeCell ref="C9:F9"/>
    <mergeCell ref="C10:F10"/>
    <mergeCell ref="C11:F11"/>
    <mergeCell ref="A14:F14"/>
    <mergeCell ref="A16:A17"/>
    <mergeCell ref="B16:B17"/>
    <mergeCell ref="C16:C17"/>
    <mergeCell ref="D16:D17"/>
    <mergeCell ref="C7:F7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K324" sqref="K324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465" t="s">
        <v>510</v>
      </c>
      <c r="G1" s="465"/>
      <c r="H1" s="465"/>
      <c r="I1" s="465"/>
    </row>
    <row r="2" spans="1:9" ht="12.75" customHeight="1" x14ac:dyDescent="0.2">
      <c r="F2" s="465" t="s">
        <v>506</v>
      </c>
      <c r="G2" s="465"/>
      <c r="H2" s="465"/>
      <c r="I2" s="465"/>
    </row>
    <row r="3" spans="1:9" ht="12.75" customHeight="1" x14ac:dyDescent="0.2">
      <c r="F3" s="465" t="s">
        <v>507</v>
      </c>
      <c r="G3" s="465"/>
      <c r="H3" s="465"/>
      <c r="I3" s="465"/>
    </row>
    <row r="4" spans="1:9" ht="12.75" customHeight="1" x14ac:dyDescent="0.2">
      <c r="F4" s="465" t="s">
        <v>1230</v>
      </c>
      <c r="G4" s="465"/>
      <c r="H4" s="465"/>
      <c r="I4" s="465"/>
    </row>
    <row r="5" spans="1:9" ht="12.75" customHeight="1" x14ac:dyDescent="0.2">
      <c r="F5" s="465" t="s">
        <v>1231</v>
      </c>
      <c r="G5" s="465"/>
      <c r="H5" s="465"/>
      <c r="I5" s="465"/>
    </row>
    <row r="6" spans="1:9" ht="12.75" customHeight="1" x14ac:dyDescent="0.2">
      <c r="F6" s="255"/>
      <c r="G6" s="256"/>
      <c r="H6" s="256"/>
      <c r="I6" s="256"/>
    </row>
    <row r="7" spans="1:9" ht="12.75" customHeight="1" x14ac:dyDescent="0.2">
      <c r="F7" s="465" t="s">
        <v>510</v>
      </c>
      <c r="G7" s="465"/>
      <c r="H7" s="465"/>
      <c r="I7" s="465"/>
    </row>
    <row r="8" spans="1:9" ht="12.75" customHeight="1" x14ac:dyDescent="0.2">
      <c r="F8" s="465" t="s">
        <v>506</v>
      </c>
      <c r="G8" s="465"/>
      <c r="H8" s="465"/>
      <c r="I8" s="465"/>
    </row>
    <row r="9" spans="1:9" ht="12.75" customHeight="1" x14ac:dyDescent="0.2">
      <c r="F9" s="465" t="s">
        <v>507</v>
      </c>
      <c r="G9" s="465"/>
      <c r="H9" s="465"/>
      <c r="I9" s="465"/>
    </row>
    <row r="10" spans="1:9" ht="12.75" customHeight="1" x14ac:dyDescent="0.2">
      <c r="F10" s="465" t="s">
        <v>525</v>
      </c>
      <c r="G10" s="465"/>
      <c r="H10" s="465"/>
      <c r="I10" s="465"/>
    </row>
    <row r="11" spans="1:9" ht="12.75" customHeight="1" x14ac:dyDescent="0.2">
      <c r="F11" s="465" t="s">
        <v>526</v>
      </c>
      <c r="G11" s="465"/>
      <c r="H11" s="465"/>
      <c r="I11" s="465"/>
    </row>
    <row r="12" spans="1:9" ht="15.75" x14ac:dyDescent="0.25">
      <c r="A12" s="476" t="s">
        <v>509</v>
      </c>
      <c r="B12" s="476"/>
      <c r="C12" s="476"/>
      <c r="D12" s="476"/>
      <c r="E12" s="476"/>
      <c r="F12" s="476"/>
      <c r="G12" s="476"/>
      <c r="H12" s="476"/>
    </row>
    <row r="13" spans="1:9" ht="35.25" customHeight="1" x14ac:dyDescent="0.25">
      <c r="A13" s="477" t="s">
        <v>524</v>
      </c>
      <c r="B13" s="477"/>
      <c r="C13" s="477"/>
      <c r="D13" s="477"/>
      <c r="E13" s="477"/>
      <c r="F13" s="477"/>
      <c r="G13" s="477"/>
      <c r="H13" s="477"/>
    </row>
    <row r="14" spans="1:9" ht="12" customHeight="1" thickBot="1" x14ac:dyDescent="0.25">
      <c r="A14" s="15"/>
      <c r="B14" s="16"/>
      <c r="C14" s="17"/>
      <c r="D14" s="17"/>
      <c r="E14" s="74"/>
      <c r="F14" s="266"/>
      <c r="G14" s="473" t="s">
        <v>354</v>
      </c>
      <c r="H14" s="473"/>
    </row>
    <row r="15" spans="1:9" s="6" customFormat="1" ht="21" customHeight="1" thickBot="1" x14ac:dyDescent="0.25">
      <c r="A15" s="480" t="s">
        <v>352</v>
      </c>
      <c r="B15" s="482" t="s">
        <v>229</v>
      </c>
      <c r="C15" s="484" t="s">
        <v>108</v>
      </c>
      <c r="D15" s="485" t="s">
        <v>109</v>
      </c>
      <c r="E15" s="487" t="s">
        <v>353</v>
      </c>
      <c r="F15" s="478" t="s">
        <v>355</v>
      </c>
      <c r="G15" s="474" t="s">
        <v>3</v>
      </c>
      <c r="H15" s="475"/>
    </row>
    <row r="16" spans="1:9" s="7" customFormat="1" ht="29.25" customHeight="1" thickBot="1" x14ac:dyDescent="0.25">
      <c r="A16" s="481"/>
      <c r="B16" s="483"/>
      <c r="C16" s="483"/>
      <c r="D16" s="486"/>
      <c r="E16" s="488"/>
      <c r="F16" s="47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63">
        <f>G18+H18</f>
        <v>15789220.524600001</v>
      </c>
      <c r="G18" s="262">
        <f>G19+G54+G98+G151+G171+G191+G220+G250+G281+G313-G317</f>
        <v>6882821.4052000009</v>
      </c>
      <c r="H18" s="267">
        <f>H19+H54+H98+H151+H171+H191+H220+H250+H313</f>
        <v>8906399.1194000002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0">
        <f>G19+H19</f>
        <v>2287583.1292000003</v>
      </c>
      <c r="G19" s="261">
        <f>G21+G25+G29+G34+G37+G40+G43+G46</f>
        <v>1899583.1292000001</v>
      </c>
      <c r="H19" s="227">
        <f>H21+H25+H29+H34+H37+H43+H46</f>
        <v>388000</v>
      </c>
      <c r="I19" s="155"/>
      <c r="J19" s="155"/>
      <c r="L19" s="2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258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2012493.3292</v>
      </c>
      <c r="G21" s="204">
        <f>G22+G23+G24</f>
        <v>1681493.3292</v>
      </c>
      <c r="H21" s="201">
        <f>H22+H23+H24</f>
        <v>331000</v>
      </c>
      <c r="I21" s="156"/>
      <c r="J21" s="220"/>
      <c r="L21" s="259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2012493.3292</v>
      </c>
      <c r="G22" s="265">
        <v>1681493.3292</v>
      </c>
      <c r="H22" s="202">
        <v>331000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181589.8</v>
      </c>
      <c r="G29" s="213">
        <f>G31+G32+G33</f>
        <v>124589.8</v>
      </c>
      <c r="H29" s="194">
        <f>H32+H33</f>
        <v>57000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174892.79999999999</v>
      </c>
      <c r="G33" s="171">
        <v>117892.8</v>
      </c>
      <c r="H33" s="172">
        <v>57000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93500</v>
      </c>
      <c r="G40" s="196">
        <f>G42</f>
        <v>93500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93500</v>
      </c>
      <c r="G42" s="141">
        <v>93500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4678396.2193999998</v>
      </c>
      <c r="G98" s="208">
        <f>G100+G104+G110+G118+G123+G130+G133+G139+G148</f>
        <v>119000</v>
      </c>
      <c r="H98" s="209">
        <f>H100+H104+H110+H118+H123+H130+H133+H139</f>
        <v>4559396.2193999998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919113.2</v>
      </c>
      <c r="G104" s="201">
        <f>G106+G107+G108+G109</f>
        <v>27000</v>
      </c>
      <c r="H104" s="193">
        <f>H106+H107+H108+H109</f>
        <v>892113.2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892113.2</v>
      </c>
      <c r="G109" s="171">
        <v>0</v>
      </c>
      <c r="H109" s="142">
        <v>892113.2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3648283.0194000001</v>
      </c>
      <c r="G123" s="204">
        <f>G125+G126+G127+G128+G129</f>
        <v>91000</v>
      </c>
      <c r="H123" s="204">
        <f>H125+H126+H127+H128+H129</f>
        <v>3557283.0194000001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3648283.0194000001</v>
      </c>
      <c r="G125" s="141">
        <v>91000</v>
      </c>
      <c r="H125" s="202">
        <v>3557283.0194000001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1856271.9239999999</v>
      </c>
      <c r="G151" s="184">
        <f>G153+G159+G162+G165+G168</f>
        <v>964771.92399999988</v>
      </c>
      <c r="H151" s="183">
        <f>H153+H156+H159+H162+H165+H168</f>
        <v>891500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762663.2</v>
      </c>
      <c r="G153" s="196">
        <f>G155</f>
        <v>591163.19999999995</v>
      </c>
      <c r="H153" s="194">
        <f>H155</f>
        <v>171500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762663.2</v>
      </c>
      <c r="G155" s="141">
        <v>591163.19999999995</v>
      </c>
      <c r="H155" s="142">
        <v>171500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363608.72399999999</v>
      </c>
      <c r="G168" s="213">
        <f>G170</f>
        <v>353608.72399999999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264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363608.72399999999</v>
      </c>
      <c r="G170" s="164">
        <v>353608.72399999999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1644958.446</v>
      </c>
      <c r="G220" s="184">
        <f>G222+G225+G234+G239+G244+G247</f>
        <v>532458.446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467770.946</v>
      </c>
      <c r="G225" s="201">
        <f>G227+G228+G229+G230+G231+G232+G233</f>
        <v>417770.946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3"/>
      <c r="L226" s="253"/>
      <c r="M226" s="253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4"/>
      <c r="L227" s="254"/>
      <c r="M227" s="254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355000</v>
      </c>
      <c r="G230" s="171">
        <v>355000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4000</v>
      </c>
      <c r="G231" s="171">
        <v>4000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3534693.6060000001</v>
      </c>
      <c r="G250" s="186">
        <f>G252+G256+G260+G264+G268+G272+G275+G278</f>
        <v>2669690.7060000002</v>
      </c>
      <c r="H250" s="184">
        <f>H252+H256+H268+H272+H275+H278</f>
        <v>865002.9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1805886.2169999999</v>
      </c>
      <c r="G252" s="201">
        <f>G254+G255</f>
        <v>1805886.2169999999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1805886.2169999999</v>
      </c>
      <c r="G254" s="174">
        <v>1805886.2169999999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884804.48900000006</v>
      </c>
      <c r="G268" s="200">
        <f>G270+G271</f>
        <v>834804.48900000006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878921.58900000004</v>
      </c>
      <c r="G270" s="174">
        <v>828921.58900000004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815002.9</v>
      </c>
      <c r="G272" s="196">
        <f>G274</f>
        <v>0</v>
      </c>
      <c r="H272" s="194">
        <f>H274</f>
        <v>815002.9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815002.9</v>
      </c>
      <c r="G274" s="141">
        <v>0</v>
      </c>
      <c r="H274" s="142">
        <v>815002.9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49">
        <f>G313+H313</f>
        <v>2007148</v>
      </c>
      <c r="G313" s="249">
        <f>G315</f>
        <v>2007148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2007148</v>
      </c>
      <c r="G315" s="248">
        <f>G316</f>
        <v>2007148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2007148</v>
      </c>
      <c r="G316" s="164">
        <v>2007148</v>
      </c>
      <c r="H316" s="159">
        <v>0</v>
      </c>
      <c r="I316" s="146"/>
      <c r="J316" s="146"/>
      <c r="K316" s="252"/>
      <c r="L316" s="252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466" t="s">
        <v>511</v>
      </c>
      <c r="C319" s="466"/>
      <c r="D319" s="466"/>
      <c r="E319" s="466"/>
      <c r="F319" s="466"/>
      <c r="G319" s="466"/>
      <c r="H319" s="466"/>
    </row>
    <row r="320" spans="1:13" s="13" customFormat="1" ht="32.25" customHeight="1" x14ac:dyDescent="0.2">
      <c r="A320" s="98"/>
      <c r="B320" s="466" t="s">
        <v>522</v>
      </c>
      <c r="C320" s="466"/>
      <c r="D320" s="466"/>
      <c r="E320" s="466"/>
      <c r="F320" s="466"/>
      <c r="G320" s="466"/>
      <c r="H320" s="466"/>
    </row>
    <row r="321" spans="2:8" ht="19.5" customHeight="1" x14ac:dyDescent="0.2">
      <c r="B321" s="472"/>
      <c r="C321" s="472"/>
      <c r="D321" s="472"/>
      <c r="E321" s="472"/>
      <c r="F321" s="472"/>
      <c r="G321" s="472"/>
      <c r="H321" s="47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I114" sqref="I114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465" t="s">
        <v>505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1230</v>
      </c>
      <c r="D4" s="465"/>
      <c r="E4" s="465"/>
      <c r="F4" s="465"/>
    </row>
    <row r="5" spans="1:6" x14ac:dyDescent="0.2">
      <c r="C5" s="465" t="s">
        <v>1231</v>
      </c>
      <c r="D5" s="465"/>
      <c r="E5" s="465"/>
      <c r="F5" s="465"/>
    </row>
    <row r="7" spans="1:6" x14ac:dyDescent="0.2">
      <c r="A7" s="14"/>
      <c r="B7" s="14"/>
      <c r="C7" s="465" t="s">
        <v>505</v>
      </c>
      <c r="D7" s="465"/>
      <c r="E7" s="465"/>
      <c r="F7" s="465"/>
    </row>
    <row r="8" spans="1:6" x14ac:dyDescent="0.2">
      <c r="A8" s="14"/>
      <c r="B8" s="14"/>
      <c r="C8" s="465" t="s">
        <v>506</v>
      </c>
      <c r="D8" s="465"/>
      <c r="E8" s="465"/>
      <c r="F8" s="465"/>
    </row>
    <row r="9" spans="1:6" x14ac:dyDescent="0.2">
      <c r="A9" s="14"/>
      <c r="B9" s="14"/>
      <c r="C9" s="465" t="s">
        <v>507</v>
      </c>
      <c r="D9" s="465"/>
      <c r="E9" s="465"/>
      <c r="F9" s="465"/>
    </row>
    <row r="10" spans="1:6" x14ac:dyDescent="0.2">
      <c r="A10" s="14"/>
      <c r="B10" s="14"/>
      <c r="C10" s="465" t="s">
        <v>525</v>
      </c>
      <c r="D10" s="465"/>
      <c r="E10" s="465"/>
      <c r="F10" s="465"/>
    </row>
    <row r="11" spans="1:6" x14ac:dyDescent="0.2">
      <c r="A11" s="14"/>
      <c r="B11" s="14"/>
      <c r="C11" s="465" t="s">
        <v>526</v>
      </c>
      <c r="D11" s="465"/>
      <c r="E11" s="465"/>
      <c r="F11" s="465"/>
    </row>
    <row r="12" spans="1:6" x14ac:dyDescent="0.2">
      <c r="A12" s="14"/>
      <c r="B12" s="14"/>
      <c r="C12" s="251"/>
      <c r="D12" s="251"/>
      <c r="E12" s="251"/>
      <c r="F12" s="251"/>
    </row>
    <row r="13" spans="1:6" ht="18" x14ac:dyDescent="0.2">
      <c r="A13" s="489" t="s">
        <v>356</v>
      </c>
      <c r="B13" s="489"/>
      <c r="C13" s="489"/>
      <c r="D13" s="489"/>
      <c r="E13" s="489"/>
      <c r="F13" s="489"/>
    </row>
    <row r="14" spans="1:6" ht="36" customHeight="1" x14ac:dyDescent="0.2">
      <c r="A14" s="491" t="s">
        <v>523</v>
      </c>
      <c r="B14" s="491"/>
      <c r="C14" s="491"/>
      <c r="D14" s="491"/>
      <c r="E14" s="491"/>
      <c r="F14" s="491"/>
    </row>
    <row r="15" spans="1:6" ht="13.5" thickBot="1" x14ac:dyDescent="0.25">
      <c r="A15" s="14"/>
      <c r="B15" s="14"/>
      <c r="C15" s="56"/>
      <c r="D15" s="85"/>
      <c r="E15" s="492" t="s">
        <v>354</v>
      </c>
      <c r="F15" s="492"/>
    </row>
    <row r="16" spans="1:6" ht="85.5" customHeight="1" thickBot="1" x14ac:dyDescent="0.25">
      <c r="A16" s="478" t="s">
        <v>357</v>
      </c>
      <c r="B16" s="57" t="s">
        <v>268</v>
      </c>
      <c r="C16" s="58"/>
      <c r="D16" s="494" t="s">
        <v>358</v>
      </c>
      <c r="E16" s="496" t="s">
        <v>311</v>
      </c>
      <c r="F16" s="497"/>
    </row>
    <row r="17" spans="1:12" ht="26.25" thickBot="1" x14ac:dyDescent="0.25">
      <c r="A17" s="493"/>
      <c r="B17" s="59" t="s">
        <v>269</v>
      </c>
      <c r="C17" s="60" t="s">
        <v>270</v>
      </c>
      <c r="D17" s="495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273">
        <f>E19+F19</f>
        <v>15789220.524600001</v>
      </c>
      <c r="E19" s="274">
        <f>E21+E179-E182</f>
        <v>6882821.4052000009</v>
      </c>
      <c r="F19" s="268">
        <f>F21+F183</f>
        <v>8906399.1194000002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271">
        <f>E21+F21</f>
        <v>6875673.4052000009</v>
      </c>
      <c r="E21" s="271">
        <f>E23+E36+E79+E94+E104+E138+E154</f>
        <v>6875673.4052000009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1143442.0042000001</v>
      </c>
      <c r="E36" s="242">
        <f>E38+E47+E52+E62+E65+E69</f>
        <v>1143442.0042000001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288428.4742</v>
      </c>
      <c r="E38" s="241">
        <f>E40+E41+E42+E43+E44+E45+E46</f>
        <v>288428.4742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272">
        <f t="shared" ref="D41:D46" si="0">E41</f>
        <v>200923.98895</v>
      </c>
      <c r="E41" s="272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272">
        <f t="shared" si="0"/>
        <v>10699.48525</v>
      </c>
      <c r="E43" s="272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1000</v>
      </c>
      <c r="E44" s="147">
        <v>1000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37000</v>
      </c>
      <c r="E45" s="147">
        <v>37000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533513.53</v>
      </c>
      <c r="E52" s="229">
        <f>E54+E55+E56+E57+E58+E59+E60+E61</f>
        <v>533513.53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8000</v>
      </c>
      <c r="E60" s="147">
        <v>8000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484933.28</v>
      </c>
      <c r="E61" s="150">
        <v>484933.28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80000</v>
      </c>
      <c r="E62" s="153">
        <f>E64</f>
        <v>80000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80000</v>
      </c>
      <c r="E64" s="151">
        <v>80000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135000</v>
      </c>
      <c r="E65" s="229">
        <f>E67+E68</f>
        <v>135000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3000</v>
      </c>
      <c r="E68" s="147">
        <v>3000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85500</v>
      </c>
      <c r="E69" s="153">
        <f>E71+E72+E73+E74+E75+E76+E77+E78</f>
        <v>85500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3000</v>
      </c>
      <c r="E71" s="151">
        <v>3000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0</v>
      </c>
      <c r="E74" s="151">
        <v>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20000</v>
      </c>
      <c r="E77" s="151">
        <v>20000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3913481.5520000001</v>
      </c>
      <c r="E94" s="190">
        <f>E96+E100</f>
        <v>3913481.5520000001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3913481.5520000001</v>
      </c>
      <c r="E96" s="229">
        <f>E98+E99</f>
        <v>3913481.5520000001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3913481.5520000001</v>
      </c>
      <c r="E98" s="149">
        <v>3913481.5520000001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22000</v>
      </c>
      <c r="E104" s="190">
        <f>E106+E110+E114+E126</f>
        <v>22000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16000</v>
      </c>
      <c r="E114" s="229">
        <f>E116+E117+E118</f>
        <v>16000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16000</v>
      </c>
      <c r="E116" s="151">
        <v>16000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270">
        <f>E144</f>
        <v>390608.72399999999</v>
      </c>
      <c r="E144" s="270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269">
        <f>E149</f>
        <v>340608.72399999999</v>
      </c>
      <c r="E149" s="269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39000</v>
      </c>
      <c r="E154" s="189">
        <f>E156+E160+E166+E169+E173+E176</f>
        <v>39000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4500</v>
      </c>
      <c r="E169" s="153">
        <f>E171+E172</f>
        <v>4500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4500</v>
      </c>
      <c r="E171" s="151">
        <v>4500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2007148</v>
      </c>
      <c r="E179" s="229">
        <f>E181</f>
        <v>2007148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2007148</v>
      </c>
      <c r="E181" s="149">
        <v>2007148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8906399.1194000002</v>
      </c>
      <c r="E183" s="238" t="s">
        <v>110</v>
      </c>
      <c r="F183" s="228">
        <f>F185+F203+F209+F212+F218</f>
        <v>8906399.1194000002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8656399.1194000002</v>
      </c>
      <c r="E185" s="238">
        <v>0</v>
      </c>
      <c r="F185" s="242">
        <f>F187+F192+F197</f>
        <v>8656399.1194000002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7580899.1194000002</v>
      </c>
      <c r="E187" s="235" t="s">
        <v>107</v>
      </c>
      <c r="F187" s="240">
        <f>F189+F190+F191</f>
        <v>7580899.1194000002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2815616.1</v>
      </c>
      <c r="E190" s="152" t="s">
        <v>110</v>
      </c>
      <c r="F190" s="151">
        <v>2815616.1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4765283.0193999996</v>
      </c>
      <c r="E191" s="152" t="s">
        <v>110</v>
      </c>
      <c r="F191" s="231">
        <v>4765283.0193999996</v>
      </c>
      <c r="L191" s="257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604000</v>
      </c>
      <c r="E192" s="235" t="s">
        <v>107</v>
      </c>
      <c r="F192" s="241">
        <f>F194+F195+F196</f>
        <v>604000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264500</v>
      </c>
      <c r="E194" s="152" t="s">
        <v>110</v>
      </c>
      <c r="F194" s="151">
        <v>264500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174000</v>
      </c>
      <c r="E195" s="152" t="s">
        <v>107</v>
      </c>
      <c r="F195" s="231">
        <v>174000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165500</v>
      </c>
      <c r="E196" s="152" t="s">
        <v>110</v>
      </c>
      <c r="F196" s="151">
        <v>165500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471500</v>
      </c>
      <c r="E197" s="235">
        <f>E201</f>
        <v>0</v>
      </c>
      <c r="F197" s="235">
        <f>F199+F200+F201+F202</f>
        <v>471500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471500</v>
      </c>
      <c r="E202" s="148" t="s">
        <v>107</v>
      </c>
      <c r="F202" s="147">
        <v>471500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490" t="s">
        <v>515</v>
      </c>
      <c r="C246" s="490"/>
      <c r="D246" s="490"/>
      <c r="E246" s="490"/>
      <c r="F246" s="490"/>
      <c r="G246" s="490"/>
      <c r="H246" s="490"/>
    </row>
    <row r="247" spans="1:8" ht="25.5" customHeight="1" x14ac:dyDescent="0.2">
      <c r="A247" s="14"/>
      <c r="B247" s="490" t="s">
        <v>522</v>
      </c>
      <c r="C247" s="490"/>
      <c r="D247" s="490"/>
      <c r="E247" s="490"/>
      <c r="F247" s="490"/>
      <c r="G247" s="490"/>
      <c r="H247" s="490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3"/>
  <sheetViews>
    <sheetView tabSelected="1" topLeftCell="A436" zoomScale="91" zoomScaleNormal="91" workbookViewId="0">
      <selection activeCell="A6" sqref="A6:J6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528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527</v>
      </c>
      <c r="H4" s="465"/>
      <c r="I4" s="465"/>
      <c r="J4" s="465"/>
    </row>
    <row r="5" spans="1:17" x14ac:dyDescent="0.2">
      <c r="G5" s="498" t="s">
        <v>1034</v>
      </c>
      <c r="H5" s="498"/>
      <c r="I5" s="498"/>
      <c r="J5" s="498"/>
    </row>
    <row r="6" spans="1:17" ht="36.75" customHeight="1" x14ac:dyDescent="0.2">
      <c r="A6" s="501" t="s">
        <v>529</v>
      </c>
      <c r="B6" s="502"/>
      <c r="C6" s="502"/>
      <c r="D6" s="502"/>
      <c r="E6" s="502"/>
      <c r="F6" s="502"/>
      <c r="G6" s="502"/>
      <c r="H6" s="502"/>
      <c r="I6" s="502"/>
      <c r="J6" s="502"/>
    </row>
    <row r="7" spans="1:17" ht="18" customHeight="1" x14ac:dyDescent="0.2">
      <c r="A7" s="275"/>
      <c r="B7" s="275"/>
      <c r="C7" s="275"/>
      <c r="D7" s="275"/>
      <c r="E7" s="275"/>
      <c r="F7" s="275"/>
      <c r="G7" s="275" t="s">
        <v>1036</v>
      </c>
      <c r="H7" s="275"/>
      <c r="I7" s="275"/>
      <c r="J7" s="275"/>
      <c r="Q7" s="464"/>
    </row>
    <row r="8" spans="1:17" ht="18" customHeight="1" x14ac:dyDescent="0.2">
      <c r="A8" s="499" t="s">
        <v>530</v>
      </c>
      <c r="B8" s="503" t="s">
        <v>531</v>
      </c>
      <c r="C8" s="503" t="s">
        <v>532</v>
      </c>
      <c r="D8" s="503" t="s">
        <v>533</v>
      </c>
      <c r="E8" s="499" t="s">
        <v>534</v>
      </c>
      <c r="F8" s="499" t="s">
        <v>535</v>
      </c>
      <c r="G8" s="499" t="s">
        <v>536</v>
      </c>
      <c r="H8" s="503" t="s">
        <v>537</v>
      </c>
      <c r="I8" s="504"/>
      <c r="J8" s="275"/>
    </row>
    <row r="9" spans="1:17" ht="36.75" customHeight="1" x14ac:dyDescent="0.2">
      <c r="A9" s="500"/>
      <c r="B9" s="505"/>
      <c r="C9" s="505"/>
      <c r="D9" s="505"/>
      <c r="E9" s="500"/>
      <c r="F9" s="500"/>
      <c r="G9" s="500"/>
      <c r="H9" s="276" t="s">
        <v>538</v>
      </c>
      <c r="I9" s="277" t="s">
        <v>539</v>
      </c>
      <c r="J9" s="275"/>
    </row>
    <row r="10" spans="1:17" x14ac:dyDescent="0.2">
      <c r="A10" s="278" t="s">
        <v>341</v>
      </c>
      <c r="B10" s="278" t="s">
        <v>342</v>
      </c>
      <c r="C10" s="278" t="s">
        <v>271</v>
      </c>
      <c r="D10" s="278" t="s">
        <v>540</v>
      </c>
      <c r="E10" s="278" t="s">
        <v>541</v>
      </c>
      <c r="F10" s="278" t="s">
        <v>542</v>
      </c>
      <c r="G10" s="278" t="s">
        <v>543</v>
      </c>
      <c r="H10" s="279" t="s">
        <v>544</v>
      </c>
      <c r="I10" s="280" t="s">
        <v>545</v>
      </c>
      <c r="J10" s="275"/>
    </row>
    <row r="11" spans="1:17" ht="33.75" x14ac:dyDescent="0.2">
      <c r="A11" s="281" t="s">
        <v>546</v>
      </c>
      <c r="B11" s="281" t="s">
        <v>547</v>
      </c>
      <c r="C11" s="281" t="s">
        <v>111</v>
      </c>
      <c r="D11" s="281" t="s">
        <v>111</v>
      </c>
      <c r="E11" s="282" t="s">
        <v>548</v>
      </c>
      <c r="F11" s="281"/>
      <c r="G11" s="286">
        <f>H11+I11</f>
        <v>15789220.524600001</v>
      </c>
      <c r="H11" s="340">
        <f>H12+H80+H96+H113+H179+H213+H247+H271+H326+H371+H396-H401</f>
        <v>6882821.4052000009</v>
      </c>
      <c r="I11" s="367">
        <f>I12+I80+I96+I113+I179+I213+I247+I271+I326+I371+I396</f>
        <v>8906399.1194000002</v>
      </c>
      <c r="J11" s="275"/>
    </row>
    <row r="12" spans="1:17" ht="45" x14ac:dyDescent="0.2">
      <c r="A12" s="281" t="s">
        <v>549</v>
      </c>
      <c r="B12" s="281" t="s">
        <v>341</v>
      </c>
      <c r="C12" s="281" t="s">
        <v>340</v>
      </c>
      <c r="D12" s="281" t="s">
        <v>340</v>
      </c>
      <c r="E12" s="282" t="s">
        <v>550</v>
      </c>
      <c r="F12" s="281"/>
      <c r="G12" s="284">
        <f>H12+I12</f>
        <v>2287583.1291999999</v>
      </c>
      <c r="H12" s="285">
        <f>H13+H46+H49+H64+H66+H68+H73+H75</f>
        <v>1899583.1291999999</v>
      </c>
      <c r="I12" s="285">
        <f>I13+I46+I49+I64+I66+I68+I73+I75</f>
        <v>388000</v>
      </c>
      <c r="J12" s="275"/>
    </row>
    <row r="13" spans="1:17" ht="54" customHeight="1" x14ac:dyDescent="0.2">
      <c r="A13" s="281" t="s">
        <v>551</v>
      </c>
      <c r="B13" s="281" t="s">
        <v>341</v>
      </c>
      <c r="C13" s="281" t="s">
        <v>341</v>
      </c>
      <c r="D13" s="281" t="s">
        <v>340</v>
      </c>
      <c r="E13" s="282" t="s">
        <v>552</v>
      </c>
      <c r="F13" s="281"/>
      <c r="G13" s="286">
        <f t="shared" ref="G13:G43" si="0">H13+I13</f>
        <v>2012493.3291999998</v>
      </c>
      <c r="H13" s="287">
        <f>H14+H44+H45</f>
        <v>1681493.3291999998</v>
      </c>
      <c r="I13" s="288">
        <f>I14+I44+I45</f>
        <v>331000</v>
      </c>
      <c r="J13" s="275"/>
    </row>
    <row r="14" spans="1:17" ht="22.5" x14ac:dyDescent="0.2">
      <c r="A14" s="281" t="s">
        <v>553</v>
      </c>
      <c r="B14" s="281" t="s">
        <v>341</v>
      </c>
      <c r="C14" s="281" t="s">
        <v>341</v>
      </c>
      <c r="D14" s="281" t="s">
        <v>341</v>
      </c>
      <c r="E14" s="282" t="s">
        <v>554</v>
      </c>
      <c r="F14" s="281"/>
      <c r="G14" s="365">
        <f t="shared" si="0"/>
        <v>2012493.3291999998</v>
      </c>
      <c r="H14" s="366">
        <f>H15+H16+H17+H18+H19+H20+H21+H22+H23+H24+H25+H26+H27+H28+H29+H30+H31+H32+H33+H34+H35+H36+H37+H38+H39+H40+H41+H42+H43</f>
        <v>1681493.3291999998</v>
      </c>
      <c r="I14" s="289">
        <f>I15+I16+I17+I18+I19+I20+I21+I22+I23+I24+I25+I26+I27+I28+I29+I30+I31+I32+I33+I34+I35+I36+I37+I38+I39+I40+I41+I42+I43</f>
        <v>331000</v>
      </c>
      <c r="J14" s="275"/>
    </row>
    <row r="15" spans="1:17" ht="12.75" customHeight="1" x14ac:dyDescent="0.2">
      <c r="A15" s="281"/>
      <c r="B15" s="281"/>
      <c r="C15" s="281"/>
      <c r="D15" s="281"/>
      <c r="E15" s="282" t="s">
        <v>555</v>
      </c>
      <c r="F15" s="281" t="s">
        <v>424</v>
      </c>
      <c r="G15" s="290">
        <f t="shared" si="0"/>
        <v>1070696.875</v>
      </c>
      <c r="H15" s="291">
        <v>1070696.875</v>
      </c>
      <c r="I15" s="292">
        <v>0</v>
      </c>
      <c r="J15" s="275"/>
      <c r="M15" s="182"/>
    </row>
    <row r="16" spans="1:17" ht="21.75" x14ac:dyDescent="0.2">
      <c r="A16" s="281"/>
      <c r="B16" s="281"/>
      <c r="C16" s="281"/>
      <c r="D16" s="281"/>
      <c r="E16" s="293" t="s">
        <v>556</v>
      </c>
      <c r="F16" s="281">
        <v>4112</v>
      </c>
      <c r="G16" s="294">
        <f>H16+I16</f>
        <v>263447.25</v>
      </c>
      <c r="H16" s="290">
        <v>263447.25</v>
      </c>
      <c r="I16" s="292">
        <v>0</v>
      </c>
      <c r="J16" s="275"/>
      <c r="M16" s="182"/>
    </row>
    <row r="17" spans="1:10" x14ac:dyDescent="0.2">
      <c r="A17" s="281"/>
      <c r="B17" s="281"/>
      <c r="C17" s="281"/>
      <c r="D17" s="281"/>
      <c r="E17" s="282" t="s">
        <v>557</v>
      </c>
      <c r="F17" s="281">
        <v>4211</v>
      </c>
      <c r="G17" s="294">
        <f t="shared" si="0"/>
        <v>1000</v>
      </c>
      <c r="H17" s="290">
        <v>1000</v>
      </c>
      <c r="I17" s="292">
        <v>0</v>
      </c>
      <c r="J17" s="275"/>
    </row>
    <row r="18" spans="1:10" x14ac:dyDescent="0.2">
      <c r="A18" s="281"/>
      <c r="B18" s="281"/>
      <c r="C18" s="281"/>
      <c r="D18" s="281"/>
      <c r="E18" s="282" t="s">
        <v>558</v>
      </c>
      <c r="F18" s="281" t="s">
        <v>431</v>
      </c>
      <c r="G18" s="364">
        <f t="shared" si="0"/>
        <v>200223.98895</v>
      </c>
      <c r="H18" s="364">
        <v>200223.98895</v>
      </c>
      <c r="I18" s="292">
        <v>0</v>
      </c>
      <c r="J18" s="275"/>
    </row>
    <row r="19" spans="1:10" x14ac:dyDescent="0.2">
      <c r="A19" s="281"/>
      <c r="B19" s="281"/>
      <c r="C19" s="281"/>
      <c r="D19" s="281"/>
      <c r="E19" s="282" t="s">
        <v>559</v>
      </c>
      <c r="F19" s="281" t="s">
        <v>432</v>
      </c>
      <c r="G19" s="294">
        <f t="shared" si="0"/>
        <v>14805</v>
      </c>
      <c r="H19" s="290">
        <v>14805</v>
      </c>
      <c r="I19" s="292">
        <v>0</v>
      </c>
      <c r="J19" s="275"/>
    </row>
    <row r="20" spans="1:10" x14ac:dyDescent="0.2">
      <c r="A20" s="281"/>
      <c r="B20" s="281"/>
      <c r="C20" s="281"/>
      <c r="D20" s="281"/>
      <c r="E20" s="282" t="s">
        <v>560</v>
      </c>
      <c r="F20" s="281" t="s">
        <v>433</v>
      </c>
      <c r="G20" s="364">
        <f t="shared" si="0"/>
        <v>10199.48525</v>
      </c>
      <c r="H20" s="364">
        <v>10199.48525</v>
      </c>
      <c r="I20" s="292">
        <v>0</v>
      </c>
      <c r="J20" s="275"/>
    </row>
    <row r="21" spans="1:10" x14ac:dyDescent="0.2">
      <c r="A21" s="281"/>
      <c r="B21" s="281"/>
      <c r="C21" s="281"/>
      <c r="D21" s="281"/>
      <c r="E21" s="295" t="s">
        <v>561</v>
      </c>
      <c r="F21" s="281">
        <v>4216</v>
      </c>
      <c r="G21" s="294">
        <f t="shared" si="0"/>
        <v>1000</v>
      </c>
      <c r="H21" s="290">
        <v>1000</v>
      </c>
      <c r="I21" s="292">
        <v>0</v>
      </c>
      <c r="J21" s="275"/>
    </row>
    <row r="22" spans="1:10" x14ac:dyDescent="0.2">
      <c r="A22" s="281"/>
      <c r="B22" s="281"/>
      <c r="C22" s="281"/>
      <c r="D22" s="281"/>
      <c r="E22" s="282" t="s">
        <v>562</v>
      </c>
      <c r="F22" s="281" t="s">
        <v>434</v>
      </c>
      <c r="G22" s="294">
        <f t="shared" si="0"/>
        <v>1000</v>
      </c>
      <c r="H22" s="290">
        <v>1000</v>
      </c>
      <c r="I22" s="292">
        <v>0</v>
      </c>
      <c r="J22" s="275"/>
    </row>
    <row r="23" spans="1:10" x14ac:dyDescent="0.2">
      <c r="A23" s="281"/>
      <c r="B23" s="281"/>
      <c r="C23" s="281"/>
      <c r="D23" s="281"/>
      <c r="E23" s="282" t="s">
        <v>563</v>
      </c>
      <c r="F23" s="281" t="s">
        <v>564</v>
      </c>
      <c r="G23" s="294">
        <f t="shared" si="0"/>
        <v>1000</v>
      </c>
      <c r="H23" s="290">
        <v>1000</v>
      </c>
      <c r="I23" s="292">
        <v>0</v>
      </c>
      <c r="J23" s="275"/>
    </row>
    <row r="24" spans="1:10" x14ac:dyDescent="0.2">
      <c r="A24" s="296"/>
      <c r="B24" s="281"/>
      <c r="C24" s="281"/>
      <c r="D24" s="281"/>
      <c r="E24" s="282" t="s">
        <v>565</v>
      </c>
      <c r="F24" s="281" t="s">
        <v>69</v>
      </c>
      <c r="G24" s="294">
        <f t="shared" si="0"/>
        <v>20000</v>
      </c>
      <c r="H24" s="290">
        <v>20000</v>
      </c>
      <c r="I24" s="292">
        <v>0</v>
      </c>
      <c r="J24" s="275"/>
    </row>
    <row r="25" spans="1:10" ht="22.5" x14ac:dyDescent="0.2">
      <c r="A25" s="297"/>
      <c r="B25" s="298"/>
      <c r="C25" s="281"/>
      <c r="D25" s="281"/>
      <c r="E25" s="295" t="s">
        <v>566</v>
      </c>
      <c r="F25" s="281">
        <v>4233</v>
      </c>
      <c r="G25" s="294">
        <f t="shared" si="0"/>
        <v>500</v>
      </c>
      <c r="H25" s="290">
        <v>500</v>
      </c>
      <c r="I25" s="292">
        <v>0</v>
      </c>
      <c r="J25" s="275"/>
    </row>
    <row r="26" spans="1:10" x14ac:dyDescent="0.2">
      <c r="A26" s="299"/>
      <c r="B26" s="298"/>
      <c r="C26" s="281"/>
      <c r="D26" s="281"/>
      <c r="E26" s="282" t="s">
        <v>567</v>
      </c>
      <c r="F26" s="281" t="s">
        <v>72</v>
      </c>
      <c r="G26" s="294">
        <f t="shared" si="0"/>
        <v>25000</v>
      </c>
      <c r="H26" s="290">
        <v>25000</v>
      </c>
      <c r="I26" s="292">
        <v>0</v>
      </c>
      <c r="J26" s="275"/>
    </row>
    <row r="27" spans="1:10" x14ac:dyDescent="0.2">
      <c r="A27" s="300"/>
      <c r="B27" s="281"/>
      <c r="C27" s="281"/>
      <c r="D27" s="281"/>
      <c r="E27" s="282" t="s">
        <v>568</v>
      </c>
      <c r="F27" s="281" t="s">
        <v>74</v>
      </c>
      <c r="G27" s="294">
        <f t="shared" si="0"/>
        <v>5080.25</v>
      </c>
      <c r="H27" s="290">
        <v>5080.25</v>
      </c>
      <c r="I27" s="292">
        <v>0</v>
      </c>
      <c r="J27" s="275"/>
    </row>
    <row r="28" spans="1:10" x14ac:dyDescent="0.2">
      <c r="A28" s="281"/>
      <c r="B28" s="281"/>
      <c r="C28" s="281"/>
      <c r="D28" s="281"/>
      <c r="E28" s="282" t="s">
        <v>569</v>
      </c>
      <c r="F28" s="281" t="s">
        <v>570</v>
      </c>
      <c r="G28" s="290">
        <f t="shared" si="0"/>
        <v>10000</v>
      </c>
      <c r="H28" s="290">
        <v>10000</v>
      </c>
      <c r="I28" s="292">
        <v>0</v>
      </c>
      <c r="J28" s="275"/>
    </row>
    <row r="29" spans="1:10" x14ac:dyDescent="0.2">
      <c r="A29" s="281"/>
      <c r="B29" s="281"/>
      <c r="C29" s="281"/>
      <c r="D29" s="281"/>
      <c r="E29" s="282" t="s">
        <v>571</v>
      </c>
      <c r="F29" s="281">
        <v>4237</v>
      </c>
      <c r="G29" s="294">
        <f t="shared" si="0"/>
        <v>8000</v>
      </c>
      <c r="H29" s="290">
        <v>8000</v>
      </c>
      <c r="I29" s="292">
        <v>0</v>
      </c>
      <c r="J29" s="275"/>
    </row>
    <row r="30" spans="1:10" x14ac:dyDescent="0.2">
      <c r="A30" s="281"/>
      <c r="B30" s="281"/>
      <c r="C30" s="281"/>
      <c r="D30" s="281"/>
      <c r="E30" s="282" t="s">
        <v>572</v>
      </c>
      <c r="F30" s="281" t="s">
        <v>77</v>
      </c>
      <c r="G30" s="294">
        <f t="shared" si="0"/>
        <v>19540.48</v>
      </c>
      <c r="H30" s="290">
        <v>19540.48</v>
      </c>
      <c r="I30" s="292">
        <v>0</v>
      </c>
      <c r="J30" s="275"/>
    </row>
    <row r="31" spans="1:10" x14ac:dyDescent="0.2">
      <c r="A31" s="281"/>
      <c r="B31" s="281"/>
      <c r="C31" s="281"/>
      <c r="D31" s="281"/>
      <c r="E31" s="282" t="s">
        <v>573</v>
      </c>
      <c r="F31" s="281">
        <v>4251</v>
      </c>
      <c r="G31" s="294">
        <f t="shared" si="0"/>
        <v>2000</v>
      </c>
      <c r="H31" s="302">
        <v>2000</v>
      </c>
      <c r="I31" s="292">
        <v>0</v>
      </c>
      <c r="J31" s="275"/>
    </row>
    <row r="32" spans="1:10" x14ac:dyDescent="0.2">
      <c r="A32" s="281"/>
      <c r="B32" s="281"/>
      <c r="C32" s="281"/>
      <c r="D32" s="281"/>
      <c r="E32" s="282" t="s">
        <v>574</v>
      </c>
      <c r="F32" s="281" t="s">
        <v>78</v>
      </c>
      <c r="G32" s="294">
        <f t="shared" si="0"/>
        <v>5000</v>
      </c>
      <c r="H32" s="290">
        <v>5000</v>
      </c>
      <c r="I32" s="292">
        <v>0</v>
      </c>
      <c r="J32" s="275"/>
    </row>
    <row r="33" spans="1:11" ht="22.5" x14ac:dyDescent="0.2">
      <c r="A33" s="281"/>
      <c r="B33" s="281"/>
      <c r="C33" s="281"/>
      <c r="D33" s="281"/>
      <c r="E33" s="282" t="s">
        <v>575</v>
      </c>
      <c r="F33" s="281" t="s">
        <v>80</v>
      </c>
      <c r="G33" s="294">
        <f>H33+I33</f>
        <v>3000</v>
      </c>
      <c r="H33" s="290">
        <v>3000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576</v>
      </c>
      <c r="F34" s="281" t="s">
        <v>81</v>
      </c>
      <c r="G34" s="294">
        <f t="shared" si="0"/>
        <v>3000</v>
      </c>
      <c r="H34" s="290">
        <v>3000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577</v>
      </c>
      <c r="F35" s="281" t="s">
        <v>84</v>
      </c>
      <c r="G35" s="294">
        <f t="shared" si="0"/>
        <v>0</v>
      </c>
      <c r="H35" s="290">
        <v>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578</v>
      </c>
      <c r="F36" s="281" t="s">
        <v>87</v>
      </c>
      <c r="G36" s="294">
        <f t="shared" si="0"/>
        <v>6000</v>
      </c>
      <c r="H36" s="290">
        <v>6000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579</v>
      </c>
      <c r="F37" s="281" t="s">
        <v>88</v>
      </c>
      <c r="G37" s="294">
        <f t="shared" si="0"/>
        <v>6000</v>
      </c>
      <c r="H37" s="290">
        <v>6000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580</v>
      </c>
      <c r="F38" s="281" t="s">
        <v>33</v>
      </c>
      <c r="G38" s="294">
        <f t="shared" si="0"/>
        <v>5000</v>
      </c>
      <c r="H38" s="301">
        <v>5000</v>
      </c>
      <c r="I38" s="292">
        <v>0</v>
      </c>
      <c r="J38" s="275"/>
    </row>
    <row r="39" spans="1:11" x14ac:dyDescent="0.2">
      <c r="A39" s="281"/>
      <c r="B39" s="281"/>
      <c r="C39" s="281"/>
      <c r="D39" s="281"/>
      <c r="E39" s="282" t="s">
        <v>581</v>
      </c>
      <c r="F39" s="281" t="s">
        <v>48</v>
      </c>
      <c r="G39" s="294">
        <f t="shared" si="0"/>
        <v>50000</v>
      </c>
      <c r="H39" s="302">
        <v>0</v>
      </c>
      <c r="I39" s="292">
        <v>50000</v>
      </c>
      <c r="J39" s="275"/>
    </row>
    <row r="40" spans="1:11" x14ac:dyDescent="0.2">
      <c r="A40" s="281"/>
      <c r="B40" s="281"/>
      <c r="C40" s="281"/>
      <c r="D40" s="281"/>
      <c r="E40" s="282" t="s">
        <v>582</v>
      </c>
      <c r="F40" s="281" t="s">
        <v>50</v>
      </c>
      <c r="G40" s="294">
        <f t="shared" si="0"/>
        <v>70000</v>
      </c>
      <c r="H40" s="302">
        <v>0</v>
      </c>
      <c r="I40" s="292">
        <v>70000</v>
      </c>
      <c r="J40" s="275"/>
    </row>
    <row r="41" spans="1:11" x14ac:dyDescent="0.2">
      <c r="A41" s="281"/>
      <c r="B41" s="281"/>
      <c r="C41" s="281"/>
      <c r="D41" s="281"/>
      <c r="E41" s="282" t="s">
        <v>583</v>
      </c>
      <c r="F41" s="281" t="s">
        <v>51</v>
      </c>
      <c r="G41" s="303">
        <f t="shared" si="0"/>
        <v>144000</v>
      </c>
      <c r="H41" s="302">
        <v>0</v>
      </c>
      <c r="I41" s="292">
        <v>144000</v>
      </c>
      <c r="J41" s="275"/>
      <c r="K41" s="257"/>
    </row>
    <row r="42" spans="1:11" x14ac:dyDescent="0.2">
      <c r="A42" s="281"/>
      <c r="B42" s="281"/>
      <c r="C42" s="281"/>
      <c r="D42" s="281"/>
      <c r="E42" s="305" t="s">
        <v>584</v>
      </c>
      <c r="F42" s="281">
        <v>5129</v>
      </c>
      <c r="G42" s="294">
        <f t="shared" si="0"/>
        <v>57000</v>
      </c>
      <c r="H42" s="302">
        <v>0</v>
      </c>
      <c r="I42" s="292">
        <v>57000</v>
      </c>
      <c r="J42" s="275"/>
      <c r="K42" s="306"/>
    </row>
    <row r="43" spans="1:11" x14ac:dyDescent="0.2">
      <c r="A43" s="281"/>
      <c r="B43" s="281"/>
      <c r="C43" s="281"/>
      <c r="D43" s="281"/>
      <c r="E43" s="295" t="s">
        <v>585</v>
      </c>
      <c r="F43" s="281">
        <v>5134</v>
      </c>
      <c r="G43" s="294">
        <f t="shared" si="0"/>
        <v>10000</v>
      </c>
      <c r="H43" s="302">
        <v>0</v>
      </c>
      <c r="I43" s="292">
        <v>10000</v>
      </c>
      <c r="J43" s="275"/>
    </row>
    <row r="44" spans="1:11" ht="22.5" x14ac:dyDescent="0.2">
      <c r="A44" s="281" t="s">
        <v>586</v>
      </c>
      <c r="B44" s="281" t="s">
        <v>341</v>
      </c>
      <c r="C44" s="281" t="s">
        <v>341</v>
      </c>
      <c r="D44" s="281" t="s">
        <v>342</v>
      </c>
      <c r="E44" s="282" t="s">
        <v>587</v>
      </c>
      <c r="F44" s="281"/>
      <c r="G44" s="307">
        <v>0</v>
      </c>
      <c r="H44" s="308">
        <v>0</v>
      </c>
      <c r="I44" s="309">
        <v>0</v>
      </c>
      <c r="J44" s="275"/>
    </row>
    <row r="45" spans="1:11" x14ac:dyDescent="0.2">
      <c r="A45" s="281" t="s">
        <v>588</v>
      </c>
      <c r="B45" s="281" t="s">
        <v>341</v>
      </c>
      <c r="C45" s="281" t="s">
        <v>341</v>
      </c>
      <c r="D45" s="281" t="s">
        <v>271</v>
      </c>
      <c r="E45" s="282" t="s">
        <v>589</v>
      </c>
      <c r="F45" s="281"/>
      <c r="G45" s="307">
        <v>0</v>
      </c>
      <c r="H45" s="308">
        <v>0</v>
      </c>
      <c r="I45" s="309">
        <v>0</v>
      </c>
      <c r="J45" s="275"/>
    </row>
    <row r="46" spans="1:11" x14ac:dyDescent="0.2">
      <c r="A46" s="281" t="s">
        <v>590</v>
      </c>
      <c r="B46" s="281" t="s">
        <v>341</v>
      </c>
      <c r="C46" s="281" t="s">
        <v>342</v>
      </c>
      <c r="D46" s="281" t="s">
        <v>340</v>
      </c>
      <c r="E46" s="282" t="s">
        <v>591</v>
      </c>
      <c r="F46" s="281"/>
      <c r="G46" s="310">
        <v>0</v>
      </c>
      <c r="H46" s="311">
        <v>0</v>
      </c>
      <c r="I46" s="312">
        <v>0</v>
      </c>
      <c r="J46" s="275"/>
    </row>
    <row r="47" spans="1:11" x14ac:dyDescent="0.2">
      <c r="A47" s="281" t="s">
        <v>592</v>
      </c>
      <c r="B47" s="281" t="s">
        <v>341</v>
      </c>
      <c r="C47" s="281" t="s">
        <v>342</v>
      </c>
      <c r="D47" s="281" t="s">
        <v>341</v>
      </c>
      <c r="E47" s="282" t="s">
        <v>593</v>
      </c>
      <c r="F47" s="281"/>
      <c r="G47" s="313">
        <v>0</v>
      </c>
      <c r="H47" s="314">
        <v>0</v>
      </c>
      <c r="I47" s="315">
        <v>0</v>
      </c>
      <c r="J47" s="275"/>
    </row>
    <row r="48" spans="1:11" ht="22.5" x14ac:dyDescent="0.2">
      <c r="A48" s="281" t="s">
        <v>594</v>
      </c>
      <c r="B48" s="281" t="s">
        <v>341</v>
      </c>
      <c r="C48" s="281" t="s">
        <v>342</v>
      </c>
      <c r="D48" s="281" t="s">
        <v>342</v>
      </c>
      <c r="E48" s="282" t="s">
        <v>595</v>
      </c>
      <c r="F48" s="281"/>
      <c r="G48" s="313">
        <v>0</v>
      </c>
      <c r="H48" s="314">
        <v>0</v>
      </c>
      <c r="I48" s="315">
        <v>0</v>
      </c>
      <c r="J48" s="275"/>
    </row>
    <row r="49" spans="1:11" x14ac:dyDescent="0.2">
      <c r="A49" s="281" t="s">
        <v>596</v>
      </c>
      <c r="B49" s="281" t="s">
        <v>341</v>
      </c>
      <c r="C49" s="281" t="s">
        <v>271</v>
      </c>
      <c r="D49" s="281" t="s">
        <v>340</v>
      </c>
      <c r="E49" s="282" t="s">
        <v>597</v>
      </c>
      <c r="F49" s="281"/>
      <c r="G49" s="316">
        <f>H49+I49</f>
        <v>181589.8</v>
      </c>
      <c r="H49" s="317">
        <f>H50+H59+H60</f>
        <v>124589.8</v>
      </c>
      <c r="I49" s="317">
        <f>I50+I59+I60</f>
        <v>57000</v>
      </c>
      <c r="J49" s="275"/>
    </row>
    <row r="50" spans="1:11" ht="22.5" x14ac:dyDescent="0.2">
      <c r="A50" s="281" t="s">
        <v>598</v>
      </c>
      <c r="B50" s="281" t="s">
        <v>341</v>
      </c>
      <c r="C50" s="281" t="s">
        <v>271</v>
      </c>
      <c r="D50" s="281" t="s">
        <v>341</v>
      </c>
      <c r="E50" s="282" t="s">
        <v>599</v>
      </c>
      <c r="F50" s="281"/>
      <c r="G50" s="290">
        <f>H50+I50</f>
        <v>6697</v>
      </c>
      <c r="H50" s="318">
        <f>H51+H52+H53+H54+H55+H56+H57+H58</f>
        <v>6697</v>
      </c>
      <c r="I50" s="318">
        <f>I51+I52+I53+I54+I55+I56+I57+I58</f>
        <v>0</v>
      </c>
      <c r="J50" s="275"/>
    </row>
    <row r="51" spans="1:11" x14ac:dyDescent="0.2">
      <c r="A51" s="281"/>
      <c r="B51" s="281"/>
      <c r="C51" s="281"/>
      <c r="D51" s="281"/>
      <c r="E51" s="282" t="s">
        <v>555</v>
      </c>
      <c r="F51" s="281" t="s">
        <v>424</v>
      </c>
      <c r="G51" s="290">
        <f>H51+I51</f>
        <v>5997</v>
      </c>
      <c r="H51" s="318">
        <v>5997</v>
      </c>
      <c r="I51" s="318">
        <v>0</v>
      </c>
      <c r="J51" s="275"/>
    </row>
    <row r="52" spans="1:11" x14ac:dyDescent="0.2">
      <c r="A52" s="281"/>
      <c r="B52" s="281"/>
      <c r="C52" s="281"/>
      <c r="D52" s="281"/>
      <c r="E52" s="282" t="s">
        <v>558</v>
      </c>
      <c r="F52" s="281" t="s">
        <v>431</v>
      </c>
      <c r="G52" s="290">
        <f t="shared" ref="G52:G58" si="1">H52+I52</f>
        <v>700</v>
      </c>
      <c r="H52" s="318">
        <v>700</v>
      </c>
      <c r="I52" s="318">
        <v>0</v>
      </c>
      <c r="J52" s="275"/>
    </row>
    <row r="53" spans="1:11" x14ac:dyDescent="0.2">
      <c r="A53" s="281"/>
      <c r="B53" s="281"/>
      <c r="C53" s="281"/>
      <c r="D53" s="281"/>
      <c r="E53" s="282" t="s">
        <v>559</v>
      </c>
      <c r="F53" s="281" t="s">
        <v>432</v>
      </c>
      <c r="G53" s="290">
        <f t="shared" si="1"/>
        <v>0</v>
      </c>
      <c r="H53" s="318">
        <v>0</v>
      </c>
      <c r="I53" s="318">
        <v>0</v>
      </c>
      <c r="J53" s="275"/>
    </row>
    <row r="54" spans="1:11" x14ac:dyDescent="0.2">
      <c r="A54" s="281"/>
      <c r="B54" s="281"/>
      <c r="C54" s="281"/>
      <c r="D54" s="281"/>
      <c r="E54" s="282" t="s">
        <v>560</v>
      </c>
      <c r="F54" s="281" t="s">
        <v>433</v>
      </c>
      <c r="G54" s="290">
        <f t="shared" si="1"/>
        <v>0</v>
      </c>
      <c r="H54" s="318">
        <v>0</v>
      </c>
      <c r="I54" s="318">
        <v>0</v>
      </c>
      <c r="J54" s="275"/>
    </row>
    <row r="55" spans="1:11" x14ac:dyDescent="0.2">
      <c r="A55" s="281"/>
      <c r="B55" s="281"/>
      <c r="C55" s="281"/>
      <c r="D55" s="281"/>
      <c r="E55" s="282" t="s">
        <v>563</v>
      </c>
      <c r="F55" s="281" t="s">
        <v>564</v>
      </c>
      <c r="G55" s="290">
        <f t="shared" si="1"/>
        <v>0</v>
      </c>
      <c r="H55" s="318">
        <v>0</v>
      </c>
      <c r="I55" s="318">
        <v>0</v>
      </c>
      <c r="J55" s="275"/>
    </row>
    <row r="56" spans="1:11" ht="22.5" x14ac:dyDescent="0.2">
      <c r="A56" s="281"/>
      <c r="B56" s="281"/>
      <c r="C56" s="281"/>
      <c r="D56" s="281"/>
      <c r="E56" s="282" t="s">
        <v>575</v>
      </c>
      <c r="F56" s="281" t="s">
        <v>80</v>
      </c>
      <c r="G56" s="290">
        <f t="shared" si="1"/>
        <v>0</v>
      </c>
      <c r="H56" s="318">
        <v>0</v>
      </c>
      <c r="I56" s="318">
        <v>0</v>
      </c>
      <c r="J56" s="275"/>
    </row>
    <row r="57" spans="1:11" x14ac:dyDescent="0.2">
      <c r="A57" s="281"/>
      <c r="B57" s="281"/>
      <c r="C57" s="281"/>
      <c r="D57" s="281"/>
      <c r="E57" s="282" t="s">
        <v>576</v>
      </c>
      <c r="F57" s="281" t="s">
        <v>81</v>
      </c>
      <c r="G57" s="290">
        <f t="shared" si="1"/>
        <v>0</v>
      </c>
      <c r="H57" s="318">
        <v>0</v>
      </c>
      <c r="I57" s="318">
        <v>0</v>
      </c>
      <c r="J57" s="275"/>
    </row>
    <row r="58" spans="1:11" x14ac:dyDescent="0.2">
      <c r="A58" s="281"/>
      <c r="B58" s="281"/>
      <c r="C58" s="281"/>
      <c r="D58" s="281"/>
      <c r="E58" s="282" t="s">
        <v>578</v>
      </c>
      <c r="F58" s="281" t="s">
        <v>87</v>
      </c>
      <c r="G58" s="290">
        <f t="shared" si="1"/>
        <v>0</v>
      </c>
      <c r="H58" s="318">
        <v>0</v>
      </c>
      <c r="I58" s="318">
        <v>0</v>
      </c>
      <c r="J58" s="275"/>
    </row>
    <row r="59" spans="1:11" ht="15" customHeight="1" x14ac:dyDescent="0.2">
      <c r="A59" s="281" t="s">
        <v>600</v>
      </c>
      <c r="B59" s="281" t="s">
        <v>341</v>
      </c>
      <c r="C59" s="281" t="s">
        <v>271</v>
      </c>
      <c r="D59" s="281" t="s">
        <v>342</v>
      </c>
      <c r="E59" s="282" t="s">
        <v>601</v>
      </c>
      <c r="F59" s="281"/>
      <c r="G59" s="290">
        <v>0</v>
      </c>
      <c r="H59" s="318">
        <v>0</v>
      </c>
      <c r="I59" s="318">
        <v>0</v>
      </c>
      <c r="J59" s="275"/>
    </row>
    <row r="60" spans="1:11" x14ac:dyDescent="0.2">
      <c r="A60" s="281" t="s">
        <v>602</v>
      </c>
      <c r="B60" s="281" t="s">
        <v>341</v>
      </c>
      <c r="C60" s="281" t="s">
        <v>271</v>
      </c>
      <c r="D60" s="281" t="s">
        <v>271</v>
      </c>
      <c r="E60" s="282" t="s">
        <v>603</v>
      </c>
      <c r="F60" s="281"/>
      <c r="G60" s="316">
        <f>H60+I60</f>
        <v>174892.79999999999</v>
      </c>
      <c r="H60" s="283">
        <f>H61+H62+H63</f>
        <v>117892.8</v>
      </c>
      <c r="I60" s="283">
        <f>I61+I62+I63</f>
        <v>57000</v>
      </c>
      <c r="J60" s="275"/>
    </row>
    <row r="61" spans="1:11" x14ac:dyDescent="0.2">
      <c r="A61" s="281"/>
      <c r="B61" s="281"/>
      <c r="C61" s="281"/>
      <c r="D61" s="281"/>
      <c r="E61" s="282" t="s">
        <v>603</v>
      </c>
      <c r="F61" s="281">
        <v>4239</v>
      </c>
      <c r="G61" s="319">
        <f>H61+I61</f>
        <v>117892.8</v>
      </c>
      <c r="H61" s="320">
        <v>117892.8</v>
      </c>
      <c r="I61" s="320">
        <v>0</v>
      </c>
      <c r="J61" s="275"/>
      <c r="K61" s="321"/>
    </row>
    <row r="62" spans="1:11" x14ac:dyDescent="0.2">
      <c r="A62" s="281"/>
      <c r="B62" s="281"/>
      <c r="C62" s="281"/>
      <c r="D62" s="281"/>
      <c r="E62" s="282" t="s">
        <v>604</v>
      </c>
      <c r="F62" s="281">
        <v>5121</v>
      </c>
      <c r="G62" s="319">
        <f>H62+I62</f>
        <v>57000</v>
      </c>
      <c r="H62" s="322">
        <v>0</v>
      </c>
      <c r="I62" s="322">
        <v>57000</v>
      </c>
      <c r="J62" s="275"/>
    </row>
    <row r="63" spans="1:11" x14ac:dyDescent="0.2">
      <c r="A63" s="281"/>
      <c r="B63" s="281"/>
      <c r="C63" s="281"/>
      <c r="D63" s="281"/>
      <c r="E63" s="282" t="s">
        <v>605</v>
      </c>
      <c r="F63" s="281">
        <v>5411</v>
      </c>
      <c r="G63" s="319">
        <f>H63+I63</f>
        <v>0</v>
      </c>
      <c r="H63" s="322">
        <v>0</v>
      </c>
      <c r="I63" s="322">
        <v>0</v>
      </c>
      <c r="J63" s="275"/>
    </row>
    <row r="64" spans="1:11" ht="22.5" x14ac:dyDescent="0.2">
      <c r="A64" s="281" t="s">
        <v>606</v>
      </c>
      <c r="B64" s="281" t="s">
        <v>341</v>
      </c>
      <c r="C64" s="281" t="s">
        <v>540</v>
      </c>
      <c r="D64" s="281" t="s">
        <v>340</v>
      </c>
      <c r="E64" s="282" t="s">
        <v>607</v>
      </c>
      <c r="F64" s="281"/>
      <c r="G64" s="323">
        <v>0</v>
      </c>
      <c r="H64" s="317">
        <v>0</v>
      </c>
      <c r="I64" s="317">
        <v>0</v>
      </c>
      <c r="J64" s="275"/>
    </row>
    <row r="65" spans="1:10" x14ac:dyDescent="0.2">
      <c r="A65" s="281" t="s">
        <v>608</v>
      </c>
      <c r="B65" s="281" t="s">
        <v>341</v>
      </c>
      <c r="C65" s="281" t="s">
        <v>540</v>
      </c>
      <c r="D65" s="281" t="s">
        <v>341</v>
      </c>
      <c r="E65" s="282" t="s">
        <v>609</v>
      </c>
      <c r="F65" s="281"/>
      <c r="G65" s="290">
        <v>0</v>
      </c>
      <c r="H65" s="318">
        <v>0</v>
      </c>
      <c r="I65" s="318">
        <v>0</v>
      </c>
      <c r="J65" s="275"/>
    </row>
    <row r="66" spans="1:10" ht="22.5" x14ac:dyDescent="0.2">
      <c r="A66" s="281" t="s">
        <v>610</v>
      </c>
      <c r="B66" s="281" t="s">
        <v>341</v>
      </c>
      <c r="C66" s="281" t="s">
        <v>541</v>
      </c>
      <c r="D66" s="281" t="s">
        <v>340</v>
      </c>
      <c r="E66" s="282" t="s">
        <v>611</v>
      </c>
      <c r="F66" s="281"/>
      <c r="G66" s="323">
        <v>0</v>
      </c>
      <c r="H66" s="317">
        <v>0</v>
      </c>
      <c r="I66" s="317">
        <v>0</v>
      </c>
      <c r="J66" s="275"/>
    </row>
    <row r="67" spans="1:10" ht="22.5" x14ac:dyDescent="0.2">
      <c r="A67" s="281" t="s">
        <v>612</v>
      </c>
      <c r="B67" s="281" t="s">
        <v>341</v>
      </c>
      <c r="C67" s="281" t="s">
        <v>541</v>
      </c>
      <c r="D67" s="281" t="s">
        <v>341</v>
      </c>
      <c r="E67" s="282" t="s">
        <v>613</v>
      </c>
      <c r="F67" s="281"/>
      <c r="G67" s="290">
        <v>0</v>
      </c>
      <c r="H67" s="318">
        <v>0</v>
      </c>
      <c r="I67" s="318">
        <v>0</v>
      </c>
      <c r="J67" s="275"/>
    </row>
    <row r="68" spans="1:10" ht="22.5" x14ac:dyDescent="0.2">
      <c r="A68" s="281" t="s">
        <v>614</v>
      </c>
      <c r="B68" s="281" t="s">
        <v>341</v>
      </c>
      <c r="C68" s="281" t="s">
        <v>542</v>
      </c>
      <c r="D68" s="281" t="s">
        <v>340</v>
      </c>
      <c r="E68" s="282" t="s">
        <v>615</v>
      </c>
      <c r="F68" s="281"/>
      <c r="G68" s="316">
        <f>H68+I68</f>
        <v>93500</v>
      </c>
      <c r="H68" s="283">
        <f>H69</f>
        <v>93500</v>
      </c>
      <c r="I68" s="283">
        <f>I69</f>
        <v>0</v>
      </c>
      <c r="J68" s="275"/>
    </row>
    <row r="69" spans="1:10" ht="22.5" x14ac:dyDescent="0.2">
      <c r="A69" s="281" t="s">
        <v>616</v>
      </c>
      <c r="B69" s="281" t="s">
        <v>341</v>
      </c>
      <c r="C69" s="281" t="s">
        <v>542</v>
      </c>
      <c r="D69" s="281" t="s">
        <v>341</v>
      </c>
      <c r="E69" s="282" t="s">
        <v>617</v>
      </c>
      <c r="F69" s="281"/>
      <c r="G69" s="324">
        <f>H69+I69</f>
        <v>93500</v>
      </c>
      <c r="H69" s="325">
        <f>H70+H71+H72</f>
        <v>93500</v>
      </c>
      <c r="I69" s="325">
        <f>I70+I72</f>
        <v>0</v>
      </c>
      <c r="J69" s="275"/>
    </row>
    <row r="70" spans="1:10" s="90" customFormat="1" x14ac:dyDescent="0.2">
      <c r="A70" s="326"/>
      <c r="B70" s="326"/>
      <c r="C70" s="326"/>
      <c r="D70" s="326"/>
      <c r="E70" s="327" t="s">
        <v>574</v>
      </c>
      <c r="F70" s="326">
        <v>4241</v>
      </c>
      <c r="G70" s="319">
        <f>H70+I70</f>
        <v>70000</v>
      </c>
      <c r="H70" s="328">
        <v>70000</v>
      </c>
      <c r="I70" s="328">
        <v>0</v>
      </c>
      <c r="J70" s="329"/>
    </row>
    <row r="71" spans="1:10" s="90" customFormat="1" ht="22.5" x14ac:dyDescent="0.2">
      <c r="A71" s="326"/>
      <c r="B71" s="326"/>
      <c r="C71" s="326"/>
      <c r="D71" s="326"/>
      <c r="E71" s="305" t="s">
        <v>618</v>
      </c>
      <c r="F71" s="281">
        <v>4819</v>
      </c>
      <c r="G71" s="319">
        <f>H71+I71</f>
        <v>2500</v>
      </c>
      <c r="H71" s="318">
        <v>2500</v>
      </c>
      <c r="I71" s="318">
        <v>0</v>
      </c>
      <c r="J71" s="329"/>
    </row>
    <row r="72" spans="1:10" ht="18" customHeight="1" x14ac:dyDescent="0.2">
      <c r="A72" s="281"/>
      <c r="B72" s="281"/>
      <c r="C72" s="281"/>
      <c r="D72" s="281"/>
      <c r="E72" s="282" t="s">
        <v>580</v>
      </c>
      <c r="F72" s="281" t="s">
        <v>33</v>
      </c>
      <c r="G72" s="319">
        <f>H72+I72</f>
        <v>21000</v>
      </c>
      <c r="H72" s="318">
        <v>21000</v>
      </c>
      <c r="I72" s="318">
        <v>0</v>
      </c>
      <c r="J72" s="275"/>
    </row>
    <row r="73" spans="1:10" x14ac:dyDescent="0.2">
      <c r="A73" s="281" t="s">
        <v>619</v>
      </c>
      <c r="B73" s="281" t="s">
        <v>341</v>
      </c>
      <c r="C73" s="281" t="s">
        <v>543</v>
      </c>
      <c r="D73" s="281" t="s">
        <v>340</v>
      </c>
      <c r="E73" s="282" t="s">
        <v>620</v>
      </c>
      <c r="F73" s="281"/>
      <c r="G73" s="323">
        <v>0</v>
      </c>
      <c r="H73" s="317">
        <v>0</v>
      </c>
      <c r="I73" s="317">
        <v>0</v>
      </c>
      <c r="J73" s="275"/>
    </row>
    <row r="74" spans="1:10" x14ac:dyDescent="0.2">
      <c r="A74" s="281" t="s">
        <v>621</v>
      </c>
      <c r="B74" s="281" t="s">
        <v>341</v>
      </c>
      <c r="C74" s="281" t="s">
        <v>543</v>
      </c>
      <c r="D74" s="281" t="s">
        <v>341</v>
      </c>
      <c r="E74" s="282" t="s">
        <v>622</v>
      </c>
      <c r="F74" s="281"/>
      <c r="G74" s="290">
        <v>0</v>
      </c>
      <c r="H74" s="318">
        <v>0</v>
      </c>
      <c r="I74" s="318">
        <v>0</v>
      </c>
      <c r="J74" s="275"/>
    </row>
    <row r="75" spans="1:10" ht="25.5" customHeight="1" x14ac:dyDescent="0.2">
      <c r="A75" s="281" t="s">
        <v>623</v>
      </c>
      <c r="B75" s="281" t="s">
        <v>341</v>
      </c>
      <c r="C75" s="281" t="s">
        <v>544</v>
      </c>
      <c r="D75" s="281" t="s">
        <v>340</v>
      </c>
      <c r="E75" s="282" t="s">
        <v>624</v>
      </c>
      <c r="F75" s="281"/>
      <c r="G75" s="323">
        <v>0</v>
      </c>
      <c r="H75" s="317">
        <v>0</v>
      </c>
      <c r="I75" s="317">
        <v>0</v>
      </c>
      <c r="J75" s="275"/>
    </row>
    <row r="76" spans="1:10" ht="23.25" customHeight="1" x14ac:dyDescent="0.2">
      <c r="A76" s="281" t="s">
        <v>625</v>
      </c>
      <c r="B76" s="281" t="s">
        <v>341</v>
      </c>
      <c r="C76" s="281" t="s">
        <v>544</v>
      </c>
      <c r="D76" s="281" t="s">
        <v>341</v>
      </c>
      <c r="E76" s="282" t="s">
        <v>624</v>
      </c>
      <c r="F76" s="281"/>
      <c r="G76" s="290">
        <v>0</v>
      </c>
      <c r="H76" s="318">
        <v>0</v>
      </c>
      <c r="I76" s="318">
        <v>0</v>
      </c>
      <c r="J76" s="275"/>
    </row>
    <row r="77" spans="1:10" x14ac:dyDescent="0.2">
      <c r="A77" s="281" t="s">
        <v>626</v>
      </c>
      <c r="B77" s="281" t="s">
        <v>341</v>
      </c>
      <c r="C77" s="281" t="s">
        <v>544</v>
      </c>
      <c r="D77" s="281" t="s">
        <v>341</v>
      </c>
      <c r="E77" s="282" t="s">
        <v>627</v>
      </c>
      <c r="F77" s="281"/>
      <c r="G77" s="290">
        <v>0</v>
      </c>
      <c r="H77" s="318">
        <v>0</v>
      </c>
      <c r="I77" s="318">
        <v>0</v>
      </c>
      <c r="J77" s="275"/>
    </row>
    <row r="78" spans="1:10" x14ac:dyDescent="0.2">
      <c r="A78" s="281" t="s">
        <v>628</v>
      </c>
      <c r="B78" s="281" t="s">
        <v>341</v>
      </c>
      <c r="C78" s="281" t="s">
        <v>544</v>
      </c>
      <c r="D78" s="281" t="s">
        <v>341</v>
      </c>
      <c r="E78" s="282" t="s">
        <v>629</v>
      </c>
      <c r="F78" s="281"/>
      <c r="G78" s="290">
        <v>0</v>
      </c>
      <c r="H78" s="318">
        <v>0</v>
      </c>
      <c r="I78" s="318">
        <v>0</v>
      </c>
      <c r="J78" s="275"/>
    </row>
    <row r="79" spans="1:10" ht="22.5" x14ac:dyDescent="0.2">
      <c r="A79" s="281" t="s">
        <v>630</v>
      </c>
      <c r="B79" s="281" t="s">
        <v>341</v>
      </c>
      <c r="C79" s="281" t="s">
        <v>544</v>
      </c>
      <c r="D79" s="281" t="s">
        <v>341</v>
      </c>
      <c r="E79" s="282" t="s">
        <v>631</v>
      </c>
      <c r="F79" s="281"/>
      <c r="G79" s="290">
        <v>0</v>
      </c>
      <c r="H79" s="318">
        <v>0</v>
      </c>
      <c r="I79" s="318">
        <v>0</v>
      </c>
      <c r="J79" s="275"/>
    </row>
    <row r="80" spans="1:10" ht="25.5" customHeight="1" x14ac:dyDescent="0.2">
      <c r="A80" s="281" t="s">
        <v>632</v>
      </c>
      <c r="B80" s="281" t="s">
        <v>342</v>
      </c>
      <c r="C80" s="281" t="s">
        <v>340</v>
      </c>
      <c r="D80" s="281" t="s">
        <v>340</v>
      </c>
      <c r="E80" s="282" t="s">
        <v>633</v>
      </c>
      <c r="F80" s="281"/>
      <c r="G80" s="330">
        <v>0</v>
      </c>
      <c r="H80" s="330">
        <v>0</v>
      </c>
      <c r="I80" s="330">
        <v>0</v>
      </c>
      <c r="J80" s="275"/>
    </row>
    <row r="81" spans="1:10" x14ac:dyDescent="0.2">
      <c r="A81" s="281" t="s">
        <v>634</v>
      </c>
      <c r="B81" s="281" t="s">
        <v>342</v>
      </c>
      <c r="C81" s="281" t="s">
        <v>341</v>
      </c>
      <c r="D81" s="281" t="s">
        <v>340</v>
      </c>
      <c r="E81" s="282" t="s">
        <v>635</v>
      </c>
      <c r="F81" s="281"/>
      <c r="G81" s="318">
        <v>0</v>
      </c>
      <c r="H81" s="318">
        <v>0</v>
      </c>
      <c r="I81" s="318">
        <v>0</v>
      </c>
      <c r="J81" s="275"/>
    </row>
    <row r="82" spans="1:10" x14ac:dyDescent="0.2">
      <c r="A82" s="281" t="s">
        <v>636</v>
      </c>
      <c r="B82" s="281" t="s">
        <v>342</v>
      </c>
      <c r="C82" s="281" t="s">
        <v>341</v>
      </c>
      <c r="D82" s="281" t="s">
        <v>341</v>
      </c>
      <c r="E82" s="282" t="s">
        <v>637</v>
      </c>
      <c r="F82" s="281"/>
      <c r="G82" s="318">
        <v>0</v>
      </c>
      <c r="H82" s="318">
        <v>0</v>
      </c>
      <c r="I82" s="318">
        <v>0</v>
      </c>
      <c r="J82" s="275"/>
    </row>
    <row r="83" spans="1:10" x14ac:dyDescent="0.2">
      <c r="A83" s="281"/>
      <c r="B83" s="281"/>
      <c r="C83" s="281"/>
      <c r="D83" s="281"/>
      <c r="E83" s="282" t="s">
        <v>572</v>
      </c>
      <c r="F83" s="281" t="s">
        <v>77</v>
      </c>
      <c r="G83" s="290">
        <v>0</v>
      </c>
      <c r="H83" s="318">
        <v>0</v>
      </c>
      <c r="I83" s="318">
        <v>0</v>
      </c>
      <c r="J83" s="275"/>
    </row>
    <row r="84" spans="1:10" x14ac:dyDescent="0.2">
      <c r="A84" s="281"/>
      <c r="B84" s="281"/>
      <c r="C84" s="281"/>
      <c r="D84" s="281"/>
      <c r="E84" s="282" t="s">
        <v>578</v>
      </c>
      <c r="F84" s="281" t="s">
        <v>87</v>
      </c>
      <c r="G84" s="290">
        <v>0</v>
      </c>
      <c r="H84" s="318">
        <v>0</v>
      </c>
      <c r="I84" s="318">
        <v>0</v>
      </c>
      <c r="J84" s="275"/>
    </row>
    <row r="85" spans="1:10" x14ac:dyDescent="0.2">
      <c r="A85" s="281"/>
      <c r="B85" s="281"/>
      <c r="C85" s="281"/>
      <c r="D85" s="281"/>
      <c r="E85" s="282" t="s">
        <v>579</v>
      </c>
      <c r="F85" s="281" t="s">
        <v>88</v>
      </c>
      <c r="G85" s="290">
        <v>0</v>
      </c>
      <c r="H85" s="318">
        <v>0</v>
      </c>
      <c r="I85" s="318">
        <v>0</v>
      </c>
      <c r="J85" s="275"/>
    </row>
    <row r="86" spans="1:10" x14ac:dyDescent="0.2">
      <c r="A86" s="281"/>
      <c r="B86" s="281"/>
      <c r="C86" s="281"/>
      <c r="D86" s="281"/>
      <c r="E86" s="282" t="s">
        <v>638</v>
      </c>
      <c r="F86" s="281" t="s">
        <v>22</v>
      </c>
      <c r="G86" s="290">
        <v>0</v>
      </c>
      <c r="H86" s="318">
        <v>0</v>
      </c>
      <c r="I86" s="318">
        <v>0</v>
      </c>
      <c r="J86" s="275"/>
    </row>
    <row r="87" spans="1:10" x14ac:dyDescent="0.2">
      <c r="A87" s="281" t="s">
        <v>639</v>
      </c>
      <c r="B87" s="281" t="s">
        <v>342</v>
      </c>
      <c r="C87" s="281" t="s">
        <v>342</v>
      </c>
      <c r="D87" s="281" t="s">
        <v>340</v>
      </c>
      <c r="E87" s="282" t="s">
        <v>640</v>
      </c>
      <c r="F87" s="281"/>
      <c r="G87" s="290">
        <v>0</v>
      </c>
      <c r="H87" s="318">
        <v>0</v>
      </c>
      <c r="I87" s="318">
        <v>0</v>
      </c>
      <c r="J87" s="275"/>
    </row>
    <row r="88" spans="1:10" x14ac:dyDescent="0.2">
      <c r="A88" s="281" t="s">
        <v>641</v>
      </c>
      <c r="B88" s="281" t="s">
        <v>342</v>
      </c>
      <c r="C88" s="281" t="s">
        <v>342</v>
      </c>
      <c r="D88" s="281" t="s">
        <v>341</v>
      </c>
      <c r="E88" s="282" t="s">
        <v>642</v>
      </c>
      <c r="F88" s="281"/>
      <c r="G88" s="290">
        <v>0</v>
      </c>
      <c r="H88" s="318">
        <v>0</v>
      </c>
      <c r="I88" s="318">
        <v>0</v>
      </c>
      <c r="J88" s="275"/>
    </row>
    <row r="89" spans="1:10" x14ac:dyDescent="0.2">
      <c r="A89" s="281" t="s">
        <v>643</v>
      </c>
      <c r="B89" s="281" t="s">
        <v>342</v>
      </c>
      <c r="C89" s="281" t="s">
        <v>271</v>
      </c>
      <c r="D89" s="281" t="s">
        <v>340</v>
      </c>
      <c r="E89" s="282" t="s">
        <v>644</v>
      </c>
      <c r="F89" s="281"/>
      <c r="G89" s="290">
        <v>0</v>
      </c>
      <c r="H89" s="318">
        <v>0</v>
      </c>
      <c r="I89" s="318">
        <v>0</v>
      </c>
      <c r="J89" s="275"/>
    </row>
    <row r="90" spans="1:10" x14ac:dyDescent="0.2">
      <c r="A90" s="281" t="s">
        <v>645</v>
      </c>
      <c r="B90" s="281" t="s">
        <v>342</v>
      </c>
      <c r="C90" s="281" t="s">
        <v>271</v>
      </c>
      <c r="D90" s="281" t="s">
        <v>341</v>
      </c>
      <c r="E90" s="282" t="s">
        <v>646</v>
      </c>
      <c r="F90" s="281"/>
      <c r="G90" s="290">
        <v>0</v>
      </c>
      <c r="H90" s="318">
        <v>0</v>
      </c>
      <c r="I90" s="318">
        <v>0</v>
      </c>
      <c r="J90" s="275"/>
    </row>
    <row r="91" spans="1:10" ht="22.5" x14ac:dyDescent="0.2">
      <c r="A91" s="281" t="s">
        <v>647</v>
      </c>
      <c r="B91" s="281" t="s">
        <v>342</v>
      </c>
      <c r="C91" s="281" t="s">
        <v>540</v>
      </c>
      <c r="D91" s="281" t="s">
        <v>340</v>
      </c>
      <c r="E91" s="282" t="s">
        <v>648</v>
      </c>
      <c r="F91" s="281"/>
      <c r="G91" s="290">
        <v>0</v>
      </c>
      <c r="H91" s="318">
        <v>0</v>
      </c>
      <c r="I91" s="318">
        <v>0</v>
      </c>
      <c r="J91" s="275"/>
    </row>
    <row r="92" spans="1:10" ht="22.5" x14ac:dyDescent="0.2">
      <c r="A92" s="281" t="s">
        <v>649</v>
      </c>
      <c r="B92" s="281" t="s">
        <v>342</v>
      </c>
      <c r="C92" s="281" t="s">
        <v>540</v>
      </c>
      <c r="D92" s="281" t="s">
        <v>341</v>
      </c>
      <c r="E92" s="282" t="s">
        <v>648</v>
      </c>
      <c r="F92" s="281"/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650</v>
      </c>
      <c r="B93" s="281" t="s">
        <v>342</v>
      </c>
      <c r="C93" s="281" t="s">
        <v>541</v>
      </c>
      <c r="D93" s="281" t="s">
        <v>340</v>
      </c>
      <c r="E93" s="282" t="s">
        <v>651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652</v>
      </c>
      <c r="B94" s="281" t="s">
        <v>342</v>
      </c>
      <c r="C94" s="281" t="s">
        <v>541</v>
      </c>
      <c r="D94" s="281" t="s">
        <v>341</v>
      </c>
      <c r="E94" s="282" t="s">
        <v>653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/>
      <c r="B95" s="281"/>
      <c r="C95" s="281"/>
      <c r="D95" s="281"/>
      <c r="E95" s="282" t="s">
        <v>638</v>
      </c>
      <c r="F95" s="281" t="s">
        <v>22</v>
      </c>
      <c r="G95" s="290">
        <v>0</v>
      </c>
      <c r="H95" s="318">
        <v>0</v>
      </c>
      <c r="I95" s="318">
        <v>0</v>
      </c>
      <c r="J95" s="275"/>
    </row>
    <row r="96" spans="1:10" ht="45" x14ac:dyDescent="0.2">
      <c r="A96" s="281" t="s">
        <v>654</v>
      </c>
      <c r="B96" s="281" t="s">
        <v>271</v>
      </c>
      <c r="C96" s="281" t="s">
        <v>340</v>
      </c>
      <c r="D96" s="281" t="s">
        <v>340</v>
      </c>
      <c r="E96" s="282" t="s">
        <v>655</v>
      </c>
      <c r="F96" s="281"/>
      <c r="G96" s="331">
        <v>0</v>
      </c>
      <c r="H96" s="330">
        <v>0</v>
      </c>
      <c r="I96" s="330">
        <v>0</v>
      </c>
      <c r="J96" s="275"/>
    </row>
    <row r="97" spans="1:10" x14ac:dyDescent="0.2">
      <c r="A97" s="281" t="s">
        <v>656</v>
      </c>
      <c r="B97" s="281" t="s">
        <v>271</v>
      </c>
      <c r="C97" s="281" t="s">
        <v>341</v>
      </c>
      <c r="D97" s="281" t="s">
        <v>340</v>
      </c>
      <c r="E97" s="282" t="s">
        <v>657</v>
      </c>
      <c r="F97" s="281"/>
      <c r="G97" s="290">
        <v>0</v>
      </c>
      <c r="H97" s="318">
        <v>0</v>
      </c>
      <c r="I97" s="318">
        <v>0</v>
      </c>
      <c r="J97" s="275"/>
    </row>
    <row r="98" spans="1:10" x14ac:dyDescent="0.2">
      <c r="A98" s="281" t="s">
        <v>658</v>
      </c>
      <c r="B98" s="281" t="s">
        <v>271</v>
      </c>
      <c r="C98" s="281" t="s">
        <v>341</v>
      </c>
      <c r="D98" s="281" t="s">
        <v>341</v>
      </c>
      <c r="E98" s="282" t="s">
        <v>659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660</v>
      </c>
      <c r="B99" s="281" t="s">
        <v>271</v>
      </c>
      <c r="C99" s="281" t="s">
        <v>341</v>
      </c>
      <c r="D99" s="281" t="s">
        <v>342</v>
      </c>
      <c r="E99" s="282" t="s">
        <v>661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662</v>
      </c>
      <c r="B100" s="281" t="s">
        <v>271</v>
      </c>
      <c r="C100" s="281" t="s">
        <v>341</v>
      </c>
      <c r="D100" s="281" t="s">
        <v>271</v>
      </c>
      <c r="E100" s="282" t="s">
        <v>663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 t="s">
        <v>664</v>
      </c>
      <c r="B101" s="281" t="s">
        <v>271</v>
      </c>
      <c r="C101" s="281" t="s">
        <v>342</v>
      </c>
      <c r="D101" s="281" t="s">
        <v>340</v>
      </c>
      <c r="E101" s="282" t="s">
        <v>665</v>
      </c>
      <c r="F101" s="281"/>
      <c r="G101" s="290">
        <v>0</v>
      </c>
      <c r="H101" s="318">
        <v>0</v>
      </c>
      <c r="I101" s="318">
        <v>0</v>
      </c>
      <c r="J101" s="275"/>
    </row>
    <row r="102" spans="1:10" ht="22.5" x14ac:dyDescent="0.2">
      <c r="A102" s="281" t="s">
        <v>666</v>
      </c>
      <c r="B102" s="281" t="s">
        <v>271</v>
      </c>
      <c r="C102" s="281" t="s">
        <v>271</v>
      </c>
      <c r="D102" s="281" t="s">
        <v>340</v>
      </c>
      <c r="E102" s="282" t="s">
        <v>667</v>
      </c>
      <c r="F102" s="281"/>
      <c r="G102" s="290">
        <v>0</v>
      </c>
      <c r="H102" s="318">
        <v>0</v>
      </c>
      <c r="I102" s="318">
        <v>0</v>
      </c>
      <c r="J102" s="275"/>
    </row>
    <row r="103" spans="1:10" x14ac:dyDescent="0.2">
      <c r="A103" s="281" t="s">
        <v>668</v>
      </c>
      <c r="B103" s="281" t="s">
        <v>271</v>
      </c>
      <c r="C103" s="281" t="s">
        <v>271</v>
      </c>
      <c r="D103" s="281" t="s">
        <v>341</v>
      </c>
      <c r="E103" s="282" t="s">
        <v>669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670</v>
      </c>
      <c r="B104" s="281" t="s">
        <v>271</v>
      </c>
      <c r="C104" s="281" t="s">
        <v>271</v>
      </c>
      <c r="D104" s="281" t="s">
        <v>342</v>
      </c>
      <c r="E104" s="282" t="s">
        <v>671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672</v>
      </c>
      <c r="B105" s="281" t="s">
        <v>271</v>
      </c>
      <c r="C105" s="281" t="s">
        <v>540</v>
      </c>
      <c r="D105" s="281" t="s">
        <v>340</v>
      </c>
      <c r="E105" s="282" t="s">
        <v>673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674</v>
      </c>
      <c r="B106" s="281" t="s">
        <v>271</v>
      </c>
      <c r="C106" s="281" t="s">
        <v>540</v>
      </c>
      <c r="D106" s="281" t="s">
        <v>341</v>
      </c>
      <c r="E106" s="282" t="s">
        <v>675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676</v>
      </c>
      <c r="B107" s="281" t="s">
        <v>271</v>
      </c>
      <c r="C107" s="281" t="s">
        <v>541</v>
      </c>
      <c r="D107" s="281" t="s">
        <v>340</v>
      </c>
      <c r="E107" s="282" t="s">
        <v>677</v>
      </c>
      <c r="F107" s="281"/>
      <c r="G107" s="290">
        <v>0</v>
      </c>
      <c r="H107" s="318">
        <v>0</v>
      </c>
      <c r="I107" s="318">
        <v>0</v>
      </c>
      <c r="J107" s="275"/>
    </row>
    <row r="108" spans="1:10" x14ac:dyDescent="0.2">
      <c r="A108" s="281" t="s">
        <v>678</v>
      </c>
      <c r="B108" s="281" t="s">
        <v>271</v>
      </c>
      <c r="C108" s="281" t="s">
        <v>541</v>
      </c>
      <c r="D108" s="281" t="s">
        <v>341</v>
      </c>
      <c r="E108" s="282" t="s">
        <v>679</v>
      </c>
      <c r="F108" s="281"/>
      <c r="G108" s="290">
        <v>0</v>
      </c>
      <c r="H108" s="318">
        <v>0</v>
      </c>
      <c r="I108" s="318">
        <v>0</v>
      </c>
      <c r="J108" s="275"/>
    </row>
    <row r="109" spans="1:10" ht="25.5" customHeight="1" x14ac:dyDescent="0.2">
      <c r="A109" s="281" t="s">
        <v>680</v>
      </c>
      <c r="B109" s="281" t="s">
        <v>271</v>
      </c>
      <c r="C109" s="281" t="s">
        <v>542</v>
      </c>
      <c r="D109" s="281" t="s">
        <v>340</v>
      </c>
      <c r="E109" s="282" t="s">
        <v>681</v>
      </c>
      <c r="F109" s="281"/>
      <c r="G109" s="290">
        <v>0</v>
      </c>
      <c r="H109" s="318">
        <v>0</v>
      </c>
      <c r="I109" s="318">
        <v>0</v>
      </c>
      <c r="J109" s="275"/>
    </row>
    <row r="110" spans="1:10" ht="22.5" x14ac:dyDescent="0.2">
      <c r="A110" s="281" t="s">
        <v>682</v>
      </c>
      <c r="B110" s="281" t="s">
        <v>271</v>
      </c>
      <c r="C110" s="281" t="s">
        <v>542</v>
      </c>
      <c r="D110" s="281" t="s">
        <v>341</v>
      </c>
      <c r="E110" s="282" t="s">
        <v>683</v>
      </c>
      <c r="F110" s="281"/>
      <c r="G110" s="290">
        <v>0</v>
      </c>
      <c r="H110" s="318">
        <v>0</v>
      </c>
      <c r="I110" s="318">
        <v>0</v>
      </c>
      <c r="J110" s="275"/>
    </row>
    <row r="111" spans="1:10" ht="22.5" x14ac:dyDescent="0.2">
      <c r="A111" s="281" t="s">
        <v>684</v>
      </c>
      <c r="B111" s="281" t="s">
        <v>271</v>
      </c>
      <c r="C111" s="281" t="s">
        <v>543</v>
      </c>
      <c r="D111" s="281" t="s">
        <v>340</v>
      </c>
      <c r="E111" s="282" t="s">
        <v>685</v>
      </c>
      <c r="F111" s="281"/>
      <c r="G111" s="290">
        <v>0</v>
      </c>
      <c r="H111" s="318">
        <v>0</v>
      </c>
      <c r="I111" s="318">
        <v>0</v>
      </c>
      <c r="J111" s="275"/>
    </row>
    <row r="112" spans="1:10" ht="22.5" x14ac:dyDescent="0.2">
      <c r="A112" s="281" t="s">
        <v>686</v>
      </c>
      <c r="B112" s="281" t="s">
        <v>271</v>
      </c>
      <c r="C112" s="281" t="s">
        <v>543</v>
      </c>
      <c r="D112" s="281" t="s">
        <v>341</v>
      </c>
      <c r="E112" s="282" t="s">
        <v>687</v>
      </c>
      <c r="F112" s="281"/>
      <c r="G112" s="290">
        <v>0</v>
      </c>
      <c r="H112" s="318">
        <v>0</v>
      </c>
      <c r="I112" s="318">
        <v>0</v>
      </c>
      <c r="J112" s="275"/>
    </row>
    <row r="113" spans="1:10" ht="33.75" x14ac:dyDescent="0.2">
      <c r="A113" s="281" t="s">
        <v>688</v>
      </c>
      <c r="B113" s="281" t="s">
        <v>540</v>
      </c>
      <c r="C113" s="281" t="s">
        <v>340</v>
      </c>
      <c r="D113" s="281" t="s">
        <v>340</v>
      </c>
      <c r="E113" s="282" t="s">
        <v>689</v>
      </c>
      <c r="F113" s="281"/>
      <c r="G113" s="332">
        <f>H113+I113</f>
        <v>4678396.2193999998</v>
      </c>
      <c r="H113" s="330">
        <f>H114+H123+H133+H143+H147+H162+H164+H169+H177</f>
        <v>119000</v>
      </c>
      <c r="I113" s="333">
        <f>I114+I123+I133+I143+I147+I162+I164+I169+I177</f>
        <v>4559396.2193999998</v>
      </c>
      <c r="J113" s="275"/>
    </row>
    <row r="114" spans="1:10" ht="22.5" x14ac:dyDescent="0.2">
      <c r="A114" s="281" t="s">
        <v>690</v>
      </c>
      <c r="B114" s="281" t="s">
        <v>540</v>
      </c>
      <c r="C114" s="281" t="s">
        <v>341</v>
      </c>
      <c r="D114" s="281" t="s">
        <v>340</v>
      </c>
      <c r="E114" s="282" t="s">
        <v>691</v>
      </c>
      <c r="F114" s="281"/>
      <c r="G114" s="323">
        <f>H114+I114</f>
        <v>0</v>
      </c>
      <c r="H114" s="317">
        <f>H115+H122</f>
        <v>0</v>
      </c>
      <c r="I114" s="317">
        <f>I115+I122</f>
        <v>0</v>
      </c>
      <c r="J114" s="275"/>
    </row>
    <row r="115" spans="1:10" ht="22.5" x14ac:dyDescent="0.2">
      <c r="A115" s="281" t="s">
        <v>692</v>
      </c>
      <c r="B115" s="281" t="s">
        <v>540</v>
      </c>
      <c r="C115" s="281" t="s">
        <v>341</v>
      </c>
      <c r="D115" s="281" t="s">
        <v>341</v>
      </c>
      <c r="E115" s="282" t="s">
        <v>693</v>
      </c>
      <c r="F115" s="281"/>
      <c r="G115" s="290">
        <f t="shared" ref="G115:G121" si="2">H115+I115</f>
        <v>0</v>
      </c>
      <c r="H115" s="318">
        <f>H116+H117+H118+H119+H120+H121</f>
        <v>0</v>
      </c>
      <c r="I115" s="318">
        <f>I116+I117+I118+I119+I120+I121</f>
        <v>0</v>
      </c>
      <c r="J115" s="275"/>
    </row>
    <row r="116" spans="1:10" x14ac:dyDescent="0.2">
      <c r="A116" s="281"/>
      <c r="B116" s="281"/>
      <c r="C116" s="281"/>
      <c r="D116" s="281"/>
      <c r="E116" s="282" t="s">
        <v>694</v>
      </c>
      <c r="F116" s="281" t="s">
        <v>435</v>
      </c>
      <c r="G116" s="290">
        <f t="shared" si="2"/>
        <v>0</v>
      </c>
      <c r="H116" s="318">
        <v>0</v>
      </c>
      <c r="I116" s="318">
        <v>0</v>
      </c>
      <c r="J116" s="275"/>
    </row>
    <row r="117" spans="1:10" x14ac:dyDescent="0.2">
      <c r="A117" s="281"/>
      <c r="B117" s="281"/>
      <c r="C117" s="281"/>
      <c r="D117" s="281"/>
      <c r="E117" s="282" t="s">
        <v>572</v>
      </c>
      <c r="F117" s="281" t="s">
        <v>77</v>
      </c>
      <c r="G117" s="290">
        <f t="shared" si="2"/>
        <v>0</v>
      </c>
      <c r="H117" s="318">
        <v>0</v>
      </c>
      <c r="I117" s="318">
        <v>0</v>
      </c>
      <c r="J117" s="275"/>
    </row>
    <row r="118" spans="1:10" x14ac:dyDescent="0.2">
      <c r="A118" s="281"/>
      <c r="B118" s="281"/>
      <c r="C118" s="281"/>
      <c r="D118" s="281"/>
      <c r="E118" s="282" t="s">
        <v>574</v>
      </c>
      <c r="F118" s="281" t="s">
        <v>78</v>
      </c>
      <c r="G118" s="290">
        <f t="shared" si="2"/>
        <v>0</v>
      </c>
      <c r="H118" s="318">
        <v>0</v>
      </c>
      <c r="I118" s="318">
        <v>0</v>
      </c>
      <c r="J118" s="275"/>
    </row>
    <row r="119" spans="1:10" ht="15.75" customHeight="1" x14ac:dyDescent="0.2">
      <c r="A119" s="281"/>
      <c r="B119" s="281"/>
      <c r="C119" s="281"/>
      <c r="D119" s="281"/>
      <c r="E119" s="282" t="s">
        <v>695</v>
      </c>
      <c r="F119" s="281" t="s">
        <v>79</v>
      </c>
      <c r="G119" s="290">
        <f>H119+I119</f>
        <v>0</v>
      </c>
      <c r="H119" s="318">
        <v>0</v>
      </c>
      <c r="I119" s="318">
        <v>0</v>
      </c>
      <c r="J119" s="275"/>
    </row>
    <row r="120" spans="1:10" x14ac:dyDescent="0.2">
      <c r="A120" s="281"/>
      <c r="B120" s="281"/>
      <c r="C120" s="281"/>
      <c r="D120" s="281"/>
      <c r="E120" s="282" t="s">
        <v>579</v>
      </c>
      <c r="F120" s="281" t="s">
        <v>88</v>
      </c>
      <c r="G120" s="290">
        <f t="shared" si="2"/>
        <v>0</v>
      </c>
      <c r="H120" s="318">
        <v>0</v>
      </c>
      <c r="I120" s="318">
        <v>0</v>
      </c>
      <c r="J120" s="275"/>
    </row>
    <row r="121" spans="1:10" ht="22.5" x14ac:dyDescent="0.2">
      <c r="A121" s="281"/>
      <c r="B121" s="281"/>
      <c r="C121" s="281"/>
      <c r="D121" s="281"/>
      <c r="E121" s="282" t="s">
        <v>696</v>
      </c>
      <c r="F121" s="281" t="s">
        <v>11</v>
      </c>
      <c r="G121" s="290">
        <f t="shared" si="2"/>
        <v>0</v>
      </c>
      <c r="H121" s="318">
        <v>0</v>
      </c>
      <c r="I121" s="318">
        <v>0</v>
      </c>
      <c r="J121" s="275"/>
    </row>
    <row r="122" spans="1:10" ht="22.5" x14ac:dyDescent="0.2">
      <c r="A122" s="281" t="s">
        <v>697</v>
      </c>
      <c r="B122" s="281" t="s">
        <v>540</v>
      </c>
      <c r="C122" s="281" t="s">
        <v>341</v>
      </c>
      <c r="D122" s="281" t="s">
        <v>342</v>
      </c>
      <c r="E122" s="282" t="s">
        <v>698</v>
      </c>
      <c r="F122" s="281"/>
      <c r="G122" s="290">
        <v>0</v>
      </c>
      <c r="H122" s="318">
        <v>0</v>
      </c>
      <c r="I122" s="318">
        <v>0</v>
      </c>
      <c r="J122" s="275"/>
    </row>
    <row r="123" spans="1:10" ht="22.5" x14ac:dyDescent="0.2">
      <c r="A123" s="281" t="s">
        <v>699</v>
      </c>
      <c r="B123" s="281" t="s">
        <v>540</v>
      </c>
      <c r="C123" s="281" t="s">
        <v>342</v>
      </c>
      <c r="D123" s="281" t="s">
        <v>340</v>
      </c>
      <c r="E123" s="282" t="s">
        <v>700</v>
      </c>
      <c r="F123" s="281"/>
      <c r="G123" s="334">
        <f>H123+I123</f>
        <v>919113.2</v>
      </c>
      <c r="H123" s="335">
        <f>H124+H126+H127+H128</f>
        <v>27000</v>
      </c>
      <c r="I123" s="335">
        <f>I124+I126+I127+I128</f>
        <v>892113.2</v>
      </c>
      <c r="J123" s="275"/>
    </row>
    <row r="124" spans="1:10" x14ac:dyDescent="0.2">
      <c r="A124" s="281" t="s">
        <v>701</v>
      </c>
      <c r="B124" s="281" t="s">
        <v>540</v>
      </c>
      <c r="C124" s="281" t="s">
        <v>342</v>
      </c>
      <c r="D124" s="281" t="s">
        <v>341</v>
      </c>
      <c r="E124" s="282" t="s">
        <v>702</v>
      </c>
      <c r="F124" s="281"/>
      <c r="G124" s="324">
        <f>G125</f>
        <v>27000</v>
      </c>
      <c r="H124" s="336">
        <f>H125</f>
        <v>27000</v>
      </c>
      <c r="I124" s="328">
        <f>I125</f>
        <v>0</v>
      </c>
      <c r="J124" s="275"/>
    </row>
    <row r="125" spans="1:10" x14ac:dyDescent="0.2">
      <c r="A125" s="281"/>
      <c r="B125" s="281"/>
      <c r="C125" s="281"/>
      <c r="D125" s="281"/>
      <c r="E125" s="282" t="s">
        <v>703</v>
      </c>
      <c r="F125" s="281">
        <v>4111</v>
      </c>
      <c r="G125" s="290">
        <f>H125+I125</f>
        <v>27000</v>
      </c>
      <c r="H125" s="318">
        <v>27000</v>
      </c>
      <c r="I125" s="318">
        <v>0</v>
      </c>
      <c r="J125" s="275"/>
    </row>
    <row r="126" spans="1:10" x14ac:dyDescent="0.2">
      <c r="A126" s="281" t="s">
        <v>704</v>
      </c>
      <c r="B126" s="281" t="s">
        <v>540</v>
      </c>
      <c r="C126" s="281" t="s">
        <v>342</v>
      </c>
      <c r="D126" s="281" t="s">
        <v>342</v>
      </c>
      <c r="E126" s="282" t="s">
        <v>705</v>
      </c>
      <c r="F126" s="281"/>
      <c r="G126" s="290">
        <v>0</v>
      </c>
      <c r="H126" s="318">
        <v>0</v>
      </c>
      <c r="I126" s="318">
        <v>0</v>
      </c>
      <c r="J126" s="275"/>
    </row>
    <row r="127" spans="1:10" x14ac:dyDescent="0.2">
      <c r="A127" s="281" t="s">
        <v>706</v>
      </c>
      <c r="B127" s="281" t="s">
        <v>540</v>
      </c>
      <c r="C127" s="281" t="s">
        <v>342</v>
      </c>
      <c r="D127" s="281" t="s">
        <v>271</v>
      </c>
      <c r="E127" s="282" t="s">
        <v>707</v>
      </c>
      <c r="F127" s="281"/>
      <c r="G127" s="290">
        <v>0</v>
      </c>
      <c r="H127" s="318">
        <v>0</v>
      </c>
      <c r="I127" s="318">
        <v>0</v>
      </c>
      <c r="J127" s="275"/>
    </row>
    <row r="128" spans="1:10" x14ac:dyDescent="0.2">
      <c r="A128" s="281" t="s">
        <v>708</v>
      </c>
      <c r="B128" s="281" t="s">
        <v>540</v>
      </c>
      <c r="C128" s="281" t="s">
        <v>342</v>
      </c>
      <c r="D128" s="281" t="s">
        <v>540</v>
      </c>
      <c r="E128" s="282" t="s">
        <v>709</v>
      </c>
      <c r="F128" s="281"/>
      <c r="G128" s="324">
        <f t="shared" ref="G128:G142" si="3">H128+I128</f>
        <v>892113.2</v>
      </c>
      <c r="H128" s="336">
        <f>H129+H131+H130+H132</f>
        <v>0</v>
      </c>
      <c r="I128" s="336">
        <f>I129+I131+I130+I132</f>
        <v>892113.2</v>
      </c>
      <c r="J128" s="275"/>
    </row>
    <row r="129" spans="1:10" x14ac:dyDescent="0.2">
      <c r="A129" s="281"/>
      <c r="B129" s="281"/>
      <c r="C129" s="281"/>
      <c r="D129" s="281"/>
      <c r="E129" s="282" t="s">
        <v>710</v>
      </c>
      <c r="F129" s="281" t="s">
        <v>47</v>
      </c>
      <c r="G129" s="290">
        <f t="shared" si="3"/>
        <v>835613.2</v>
      </c>
      <c r="H129" s="318">
        <v>0</v>
      </c>
      <c r="I129" s="318">
        <v>835613.2</v>
      </c>
      <c r="J129" s="275"/>
    </row>
    <row r="130" spans="1:10" x14ac:dyDescent="0.2">
      <c r="A130" s="281"/>
      <c r="B130" s="281"/>
      <c r="C130" s="281"/>
      <c r="D130" s="281"/>
      <c r="E130" s="363" t="s">
        <v>1035</v>
      </c>
      <c r="F130" s="281">
        <v>5129</v>
      </c>
      <c r="G130" s="290">
        <f t="shared" si="3"/>
        <v>10000</v>
      </c>
      <c r="H130" s="318">
        <v>0</v>
      </c>
      <c r="I130" s="318">
        <v>10000</v>
      </c>
      <c r="J130" s="275"/>
    </row>
    <row r="131" spans="1:10" ht="22.5" x14ac:dyDescent="0.2">
      <c r="A131" s="281"/>
      <c r="B131" s="281"/>
      <c r="C131" s="281"/>
      <c r="D131" s="361"/>
      <c r="E131" s="371" t="s">
        <v>519</v>
      </c>
      <c r="F131" s="369">
        <v>5511</v>
      </c>
      <c r="G131" s="290">
        <f t="shared" si="3"/>
        <v>0</v>
      </c>
      <c r="H131" s="318">
        <v>0</v>
      </c>
      <c r="I131" s="318">
        <v>0</v>
      </c>
      <c r="J131" s="275"/>
    </row>
    <row r="132" spans="1:10" x14ac:dyDescent="0.2">
      <c r="A132" s="281"/>
      <c r="B132" s="281"/>
      <c r="C132" s="281"/>
      <c r="D132" s="281"/>
      <c r="E132" s="370" t="s">
        <v>585</v>
      </c>
      <c r="F132" s="281" t="s">
        <v>62</v>
      </c>
      <c r="G132" s="290">
        <f t="shared" si="3"/>
        <v>46500</v>
      </c>
      <c r="H132" s="318">
        <v>0</v>
      </c>
      <c r="I132" s="318">
        <v>46500</v>
      </c>
      <c r="J132" s="275"/>
    </row>
    <row r="133" spans="1:10" x14ac:dyDescent="0.2">
      <c r="A133" s="281" t="s">
        <v>711</v>
      </c>
      <c r="B133" s="281" t="s">
        <v>540</v>
      </c>
      <c r="C133" s="281" t="s">
        <v>271</v>
      </c>
      <c r="D133" s="281" t="s">
        <v>340</v>
      </c>
      <c r="E133" s="282" t="s">
        <v>712</v>
      </c>
      <c r="F133" s="281"/>
      <c r="G133" s="334">
        <f t="shared" si="3"/>
        <v>111000</v>
      </c>
      <c r="H133" s="335">
        <f>H134+H135+H138+H139+H140+H141</f>
        <v>1000</v>
      </c>
      <c r="I133" s="335">
        <f>I134+I135+I138+I139+I140+I141</f>
        <v>110000</v>
      </c>
      <c r="J133" s="275"/>
    </row>
    <row r="134" spans="1:10" x14ac:dyDescent="0.2">
      <c r="A134" s="281" t="s">
        <v>713</v>
      </c>
      <c r="B134" s="281" t="s">
        <v>540</v>
      </c>
      <c r="C134" s="281" t="s">
        <v>271</v>
      </c>
      <c r="D134" s="281" t="s">
        <v>341</v>
      </c>
      <c r="E134" s="282" t="s">
        <v>714</v>
      </c>
      <c r="F134" s="281"/>
      <c r="G134" s="337">
        <f t="shared" si="3"/>
        <v>0</v>
      </c>
      <c r="H134" s="328">
        <v>0</v>
      </c>
      <c r="I134" s="328">
        <v>0</v>
      </c>
      <c r="J134" s="275"/>
    </row>
    <row r="135" spans="1:10" x14ac:dyDescent="0.2">
      <c r="A135" s="281" t="s">
        <v>715</v>
      </c>
      <c r="B135" s="281" t="s">
        <v>540</v>
      </c>
      <c r="C135" s="281" t="s">
        <v>271</v>
      </c>
      <c r="D135" s="281" t="s">
        <v>342</v>
      </c>
      <c r="E135" s="282" t="s">
        <v>716</v>
      </c>
      <c r="F135" s="281"/>
      <c r="G135" s="356">
        <f t="shared" si="3"/>
        <v>110000</v>
      </c>
      <c r="H135" s="336">
        <f>H136+H137</f>
        <v>0</v>
      </c>
      <c r="I135" s="336">
        <f>I136+I137</f>
        <v>110000</v>
      </c>
      <c r="J135" s="275"/>
    </row>
    <row r="136" spans="1:10" x14ac:dyDescent="0.2">
      <c r="A136" s="281"/>
      <c r="B136" s="281"/>
      <c r="C136" s="281"/>
      <c r="D136" s="281"/>
      <c r="E136" s="295" t="s">
        <v>717</v>
      </c>
      <c r="F136" s="326">
        <v>5112</v>
      </c>
      <c r="G136" s="337">
        <f t="shared" si="3"/>
        <v>100000</v>
      </c>
      <c r="H136" s="318">
        <v>0</v>
      </c>
      <c r="I136" s="318">
        <v>100000</v>
      </c>
      <c r="J136" s="275"/>
    </row>
    <row r="137" spans="1:10" x14ac:dyDescent="0.2">
      <c r="A137" s="281"/>
      <c r="B137" s="281"/>
      <c r="C137" s="281"/>
      <c r="D137" s="281"/>
      <c r="E137" s="282" t="s">
        <v>585</v>
      </c>
      <c r="F137" s="281" t="s">
        <v>62</v>
      </c>
      <c r="G137" s="337">
        <f t="shared" si="3"/>
        <v>10000</v>
      </c>
      <c r="H137" s="318">
        <v>0</v>
      </c>
      <c r="I137" s="318">
        <v>10000</v>
      </c>
      <c r="J137" s="275"/>
    </row>
    <row r="138" spans="1:10" x14ac:dyDescent="0.2">
      <c r="A138" s="281" t="s">
        <v>718</v>
      </c>
      <c r="B138" s="281" t="s">
        <v>540</v>
      </c>
      <c r="C138" s="281" t="s">
        <v>271</v>
      </c>
      <c r="D138" s="281" t="s">
        <v>271</v>
      </c>
      <c r="E138" s="282" t="s">
        <v>719</v>
      </c>
      <c r="F138" s="281"/>
      <c r="G138" s="337">
        <f t="shared" si="3"/>
        <v>0</v>
      </c>
      <c r="H138" s="318">
        <v>0</v>
      </c>
      <c r="I138" s="318">
        <v>0</v>
      </c>
      <c r="J138" s="275"/>
    </row>
    <row r="139" spans="1:10" x14ac:dyDescent="0.2">
      <c r="A139" s="281" t="s">
        <v>720</v>
      </c>
      <c r="B139" s="281" t="s">
        <v>540</v>
      </c>
      <c r="C139" s="281" t="s">
        <v>271</v>
      </c>
      <c r="D139" s="281" t="s">
        <v>540</v>
      </c>
      <c r="E139" s="282" t="s">
        <v>721</v>
      </c>
      <c r="F139" s="281"/>
      <c r="G139" s="337">
        <f t="shared" si="3"/>
        <v>0</v>
      </c>
      <c r="H139" s="318">
        <v>0</v>
      </c>
      <c r="I139" s="318">
        <v>0</v>
      </c>
      <c r="J139" s="275"/>
    </row>
    <row r="140" spans="1:10" x14ac:dyDescent="0.2">
      <c r="A140" s="281" t="s">
        <v>722</v>
      </c>
      <c r="B140" s="281" t="s">
        <v>540</v>
      </c>
      <c r="C140" s="281" t="s">
        <v>271</v>
      </c>
      <c r="D140" s="281" t="s">
        <v>541</v>
      </c>
      <c r="E140" s="282" t="s">
        <v>723</v>
      </c>
      <c r="F140" s="281"/>
      <c r="G140" s="337">
        <f t="shared" si="3"/>
        <v>0</v>
      </c>
      <c r="H140" s="318">
        <v>0</v>
      </c>
      <c r="I140" s="318">
        <v>0</v>
      </c>
      <c r="J140" s="275"/>
    </row>
    <row r="141" spans="1:10" x14ac:dyDescent="0.2">
      <c r="A141" s="281" t="s">
        <v>724</v>
      </c>
      <c r="B141" s="281" t="s">
        <v>540</v>
      </c>
      <c r="C141" s="281" t="s">
        <v>271</v>
      </c>
      <c r="D141" s="281" t="s">
        <v>542</v>
      </c>
      <c r="E141" s="282" t="s">
        <v>725</v>
      </c>
      <c r="F141" s="281"/>
      <c r="G141" s="337">
        <f t="shared" si="3"/>
        <v>1000</v>
      </c>
      <c r="H141" s="320">
        <f>H142</f>
        <v>1000</v>
      </c>
      <c r="I141" s="318">
        <f>I142</f>
        <v>0</v>
      </c>
      <c r="J141" s="275"/>
    </row>
    <row r="142" spans="1:10" x14ac:dyDescent="0.2">
      <c r="A142" s="281"/>
      <c r="B142" s="281"/>
      <c r="C142" s="281"/>
      <c r="D142" s="281"/>
      <c r="E142" s="295" t="s">
        <v>726</v>
      </c>
      <c r="F142" s="326">
        <v>4657</v>
      </c>
      <c r="G142" s="337">
        <f t="shared" si="3"/>
        <v>1000</v>
      </c>
      <c r="H142" s="318">
        <v>1000</v>
      </c>
      <c r="I142" s="318">
        <v>0</v>
      </c>
      <c r="J142" s="275"/>
    </row>
    <row r="143" spans="1:10" ht="22.5" x14ac:dyDescent="0.2">
      <c r="A143" s="281" t="s">
        <v>727</v>
      </c>
      <c r="B143" s="281" t="s">
        <v>540</v>
      </c>
      <c r="C143" s="281" t="s">
        <v>540</v>
      </c>
      <c r="D143" s="281" t="s">
        <v>340</v>
      </c>
      <c r="E143" s="282" t="s">
        <v>728</v>
      </c>
      <c r="F143" s="281"/>
      <c r="G143" s="323">
        <v>0</v>
      </c>
      <c r="H143" s="317">
        <v>0</v>
      </c>
      <c r="I143" s="317">
        <v>0</v>
      </c>
      <c r="J143" s="275"/>
    </row>
    <row r="144" spans="1:10" ht="22.5" x14ac:dyDescent="0.2">
      <c r="A144" s="281" t="s">
        <v>729</v>
      </c>
      <c r="B144" s="281" t="s">
        <v>540</v>
      </c>
      <c r="C144" s="281" t="s">
        <v>540</v>
      </c>
      <c r="D144" s="281" t="s">
        <v>341</v>
      </c>
      <c r="E144" s="282" t="s">
        <v>730</v>
      </c>
      <c r="F144" s="281"/>
      <c r="G144" s="290">
        <v>0</v>
      </c>
      <c r="H144" s="318">
        <v>0</v>
      </c>
      <c r="I144" s="318">
        <v>0</v>
      </c>
      <c r="J144" s="275"/>
    </row>
    <row r="145" spans="1:10" x14ac:dyDescent="0.2">
      <c r="A145" s="281" t="s">
        <v>731</v>
      </c>
      <c r="B145" s="281" t="s">
        <v>540</v>
      </c>
      <c r="C145" s="281" t="s">
        <v>540</v>
      </c>
      <c r="D145" s="281" t="s">
        <v>342</v>
      </c>
      <c r="E145" s="282" t="s">
        <v>732</v>
      </c>
      <c r="F145" s="281"/>
      <c r="G145" s="290">
        <v>0</v>
      </c>
      <c r="H145" s="318">
        <v>0</v>
      </c>
      <c r="I145" s="318">
        <v>0</v>
      </c>
      <c r="J145" s="275"/>
    </row>
    <row r="146" spans="1:10" x14ac:dyDescent="0.2">
      <c r="A146" s="281" t="s">
        <v>733</v>
      </c>
      <c r="B146" s="281" t="s">
        <v>540</v>
      </c>
      <c r="C146" s="281" t="s">
        <v>540</v>
      </c>
      <c r="D146" s="281" t="s">
        <v>271</v>
      </c>
      <c r="E146" s="282" t="s">
        <v>734</v>
      </c>
      <c r="F146" s="281"/>
      <c r="G146" s="290">
        <v>0</v>
      </c>
      <c r="H146" s="318">
        <v>0</v>
      </c>
      <c r="I146" s="318">
        <v>0</v>
      </c>
      <c r="J146" s="275"/>
    </row>
    <row r="147" spans="1:10" x14ac:dyDescent="0.2">
      <c r="A147" s="281" t="s">
        <v>735</v>
      </c>
      <c r="B147" s="281" t="s">
        <v>540</v>
      </c>
      <c r="C147" s="281" t="s">
        <v>541</v>
      </c>
      <c r="D147" s="281" t="s">
        <v>340</v>
      </c>
      <c r="E147" s="282" t="s">
        <v>736</v>
      </c>
      <c r="F147" s="281"/>
      <c r="G147" s="339">
        <f>H147+I147</f>
        <v>3648283.0194000001</v>
      </c>
      <c r="H147" s="283">
        <f>H148+H156+H157+H158+H159</f>
        <v>91000</v>
      </c>
      <c r="I147" s="340">
        <f>I148+I156+I157+I158+I159</f>
        <v>3557283.0194000001</v>
      </c>
      <c r="J147" s="275"/>
    </row>
    <row r="148" spans="1:10" x14ac:dyDescent="0.2">
      <c r="A148" s="281" t="s">
        <v>737</v>
      </c>
      <c r="B148" s="281" t="s">
        <v>540</v>
      </c>
      <c r="C148" s="281" t="s">
        <v>541</v>
      </c>
      <c r="D148" s="281" t="s">
        <v>341</v>
      </c>
      <c r="E148" s="282" t="s">
        <v>738</v>
      </c>
      <c r="F148" s="281"/>
      <c r="G148" s="368">
        <f>H148+I148</f>
        <v>3648283.0194000001</v>
      </c>
      <c r="H148" s="325">
        <f>H149+H150+H151+H152+H153+H154+H155</f>
        <v>91000</v>
      </c>
      <c r="I148" s="342">
        <f>I149+I150+I151+I152+I153+I154+I155</f>
        <v>3557283.0194000001</v>
      </c>
      <c r="J148" s="275"/>
    </row>
    <row r="149" spans="1:10" ht="16.5" customHeight="1" x14ac:dyDescent="0.2">
      <c r="A149" s="281"/>
      <c r="B149" s="281"/>
      <c r="C149" s="281"/>
      <c r="D149" s="281"/>
      <c r="E149" s="282" t="s">
        <v>695</v>
      </c>
      <c r="F149" s="281" t="s">
        <v>79</v>
      </c>
      <c r="G149" s="343">
        <f t="shared" ref="G149:G161" si="4">H149+I149</f>
        <v>60000</v>
      </c>
      <c r="H149" s="318">
        <v>60000</v>
      </c>
      <c r="I149" s="318">
        <v>0</v>
      </c>
      <c r="J149" s="275"/>
    </row>
    <row r="150" spans="1:10" x14ac:dyDescent="0.2">
      <c r="A150" s="281"/>
      <c r="B150" s="281"/>
      <c r="C150" s="281"/>
      <c r="D150" s="281"/>
      <c r="E150" s="282" t="s">
        <v>739</v>
      </c>
      <c r="F150" s="281">
        <v>4241</v>
      </c>
      <c r="G150" s="343">
        <f t="shared" si="4"/>
        <v>5000</v>
      </c>
      <c r="H150" s="318">
        <v>5000</v>
      </c>
      <c r="I150" s="318">
        <v>0</v>
      </c>
      <c r="J150" s="275"/>
    </row>
    <row r="151" spans="1:10" x14ac:dyDescent="0.2">
      <c r="A151" s="281"/>
      <c r="B151" s="281"/>
      <c r="C151" s="281"/>
      <c r="D151" s="281"/>
      <c r="E151" s="282" t="s">
        <v>740</v>
      </c>
      <c r="F151" s="281">
        <v>4216</v>
      </c>
      <c r="G151" s="343">
        <f t="shared" si="4"/>
        <v>26000</v>
      </c>
      <c r="H151" s="318">
        <v>26000</v>
      </c>
      <c r="I151" s="318">
        <v>0</v>
      </c>
      <c r="J151" s="275"/>
    </row>
    <row r="152" spans="1:10" x14ac:dyDescent="0.2">
      <c r="A152" s="281"/>
      <c r="B152" s="281"/>
      <c r="C152" s="281"/>
      <c r="D152" s="281"/>
      <c r="E152" s="282" t="s">
        <v>581</v>
      </c>
      <c r="F152" s="281" t="s">
        <v>48</v>
      </c>
      <c r="G152" s="341">
        <f t="shared" si="4"/>
        <v>3325283.0194000001</v>
      </c>
      <c r="H152" s="318">
        <v>0</v>
      </c>
      <c r="I152" s="304">
        <v>3325283.0194000001</v>
      </c>
      <c r="J152" s="275"/>
    </row>
    <row r="153" spans="1:10" x14ac:dyDescent="0.2">
      <c r="A153" s="281"/>
      <c r="B153" s="281"/>
      <c r="C153" s="281"/>
      <c r="D153" s="281"/>
      <c r="E153" s="295" t="s">
        <v>741</v>
      </c>
      <c r="F153" s="281">
        <v>5122</v>
      </c>
      <c r="G153" s="343">
        <f t="shared" si="4"/>
        <v>30000</v>
      </c>
      <c r="H153" s="318">
        <v>0</v>
      </c>
      <c r="I153" s="318">
        <v>30000</v>
      </c>
      <c r="J153" s="275"/>
    </row>
    <row r="154" spans="1:10" x14ac:dyDescent="0.2">
      <c r="A154" s="281"/>
      <c r="B154" s="281"/>
      <c r="C154" s="281"/>
      <c r="D154" s="281"/>
      <c r="E154" s="305" t="s">
        <v>584</v>
      </c>
      <c r="F154" s="281">
        <v>5129</v>
      </c>
      <c r="G154" s="343">
        <f t="shared" si="4"/>
        <v>47000</v>
      </c>
      <c r="H154" s="318">
        <v>0</v>
      </c>
      <c r="I154" s="318">
        <v>47000</v>
      </c>
      <c r="J154" s="275"/>
    </row>
    <row r="155" spans="1:10" x14ac:dyDescent="0.2">
      <c r="A155" s="281"/>
      <c r="B155" s="281"/>
      <c r="C155" s="281"/>
      <c r="D155" s="281"/>
      <c r="E155" s="282" t="s">
        <v>585</v>
      </c>
      <c r="F155" s="281" t="s">
        <v>62</v>
      </c>
      <c r="G155" s="343">
        <f t="shared" si="4"/>
        <v>155000</v>
      </c>
      <c r="H155" s="318">
        <v>0</v>
      </c>
      <c r="I155" s="318">
        <v>155000</v>
      </c>
      <c r="J155" s="275"/>
    </row>
    <row r="156" spans="1:10" x14ac:dyDescent="0.2">
      <c r="A156" s="281" t="s">
        <v>742</v>
      </c>
      <c r="B156" s="281" t="s">
        <v>540</v>
      </c>
      <c r="C156" s="281" t="s">
        <v>541</v>
      </c>
      <c r="D156" s="281" t="s">
        <v>342</v>
      </c>
      <c r="E156" s="282" t="s">
        <v>743</v>
      </c>
      <c r="F156" s="281"/>
      <c r="G156" s="343">
        <f t="shared" si="4"/>
        <v>0</v>
      </c>
      <c r="H156" s="318">
        <v>0</v>
      </c>
      <c r="I156" s="318">
        <v>0</v>
      </c>
      <c r="J156" s="275"/>
    </row>
    <row r="157" spans="1:10" x14ac:dyDescent="0.2">
      <c r="A157" s="281" t="s">
        <v>744</v>
      </c>
      <c r="B157" s="281" t="s">
        <v>540</v>
      </c>
      <c r="C157" s="281" t="s">
        <v>541</v>
      </c>
      <c r="D157" s="281" t="s">
        <v>271</v>
      </c>
      <c r="E157" s="282" t="s">
        <v>745</v>
      </c>
      <c r="F157" s="281"/>
      <c r="G157" s="343">
        <f t="shared" si="4"/>
        <v>0</v>
      </c>
      <c r="H157" s="318">
        <v>0</v>
      </c>
      <c r="I157" s="318">
        <v>0</v>
      </c>
      <c r="J157" s="275"/>
    </row>
    <row r="158" spans="1:10" x14ac:dyDescent="0.2">
      <c r="A158" s="281" t="s">
        <v>746</v>
      </c>
      <c r="B158" s="281" t="s">
        <v>540</v>
      </c>
      <c r="C158" s="281" t="s">
        <v>541</v>
      </c>
      <c r="D158" s="281" t="s">
        <v>540</v>
      </c>
      <c r="E158" s="282" t="s">
        <v>747</v>
      </c>
      <c r="F158" s="281"/>
      <c r="G158" s="343">
        <f t="shared" si="4"/>
        <v>0</v>
      </c>
      <c r="H158" s="318">
        <v>0</v>
      </c>
      <c r="I158" s="318">
        <v>0</v>
      </c>
      <c r="J158" s="275"/>
    </row>
    <row r="159" spans="1:10" x14ac:dyDescent="0.2">
      <c r="A159" s="281" t="s">
        <v>748</v>
      </c>
      <c r="B159" s="281" t="s">
        <v>540</v>
      </c>
      <c r="C159" s="281" t="s">
        <v>541</v>
      </c>
      <c r="D159" s="281" t="s">
        <v>541</v>
      </c>
      <c r="E159" s="282" t="s">
        <v>749</v>
      </c>
      <c r="F159" s="281"/>
      <c r="G159" s="343">
        <f t="shared" si="4"/>
        <v>0</v>
      </c>
      <c r="H159" s="328">
        <f>H160+H161</f>
        <v>0</v>
      </c>
      <c r="I159" s="328">
        <v>0</v>
      </c>
      <c r="J159" s="275"/>
    </row>
    <row r="160" spans="1:10" x14ac:dyDescent="0.2">
      <c r="A160" s="281"/>
      <c r="B160" s="281"/>
      <c r="C160" s="281"/>
      <c r="D160" s="281"/>
      <c r="E160" s="305" t="s">
        <v>750</v>
      </c>
      <c r="F160" s="281">
        <v>5113</v>
      </c>
      <c r="G160" s="343">
        <f t="shared" si="4"/>
        <v>0</v>
      </c>
      <c r="H160" s="328">
        <v>0</v>
      </c>
      <c r="I160" s="328">
        <v>0</v>
      </c>
      <c r="J160" s="275"/>
    </row>
    <row r="161" spans="1:10" x14ac:dyDescent="0.2">
      <c r="A161" s="281"/>
      <c r="B161" s="281"/>
      <c r="C161" s="281"/>
      <c r="D161" s="281"/>
      <c r="E161" s="305" t="s">
        <v>584</v>
      </c>
      <c r="F161" s="281">
        <v>5129</v>
      </c>
      <c r="G161" s="343">
        <f t="shared" si="4"/>
        <v>0</v>
      </c>
      <c r="H161" s="318">
        <v>0</v>
      </c>
      <c r="I161" s="318">
        <v>0</v>
      </c>
      <c r="J161" s="275"/>
    </row>
    <row r="162" spans="1:10" x14ac:dyDescent="0.2">
      <c r="A162" s="281" t="s">
        <v>751</v>
      </c>
      <c r="B162" s="281" t="s">
        <v>540</v>
      </c>
      <c r="C162" s="281" t="s">
        <v>542</v>
      </c>
      <c r="D162" s="281" t="s">
        <v>340</v>
      </c>
      <c r="E162" s="282" t="s">
        <v>752</v>
      </c>
      <c r="F162" s="281"/>
      <c r="G162" s="323">
        <v>0</v>
      </c>
      <c r="H162" s="317">
        <v>0</v>
      </c>
      <c r="I162" s="317">
        <v>0</v>
      </c>
      <c r="J162" s="275"/>
    </row>
    <row r="163" spans="1:10" x14ac:dyDescent="0.2">
      <c r="A163" s="281" t="s">
        <v>753</v>
      </c>
      <c r="B163" s="281" t="s">
        <v>540</v>
      </c>
      <c r="C163" s="281" t="s">
        <v>542</v>
      </c>
      <c r="D163" s="281" t="s">
        <v>341</v>
      </c>
      <c r="E163" s="282" t="s">
        <v>754</v>
      </c>
      <c r="F163" s="281"/>
      <c r="G163" s="290">
        <v>0</v>
      </c>
      <c r="H163" s="318">
        <v>0</v>
      </c>
      <c r="I163" s="318">
        <v>0</v>
      </c>
      <c r="J163" s="275"/>
    </row>
    <row r="164" spans="1:10" x14ac:dyDescent="0.2">
      <c r="A164" s="281" t="s">
        <v>755</v>
      </c>
      <c r="B164" s="281" t="s">
        <v>540</v>
      </c>
      <c r="C164" s="281" t="s">
        <v>543</v>
      </c>
      <c r="D164" s="281" t="s">
        <v>340</v>
      </c>
      <c r="E164" s="282" t="s">
        <v>756</v>
      </c>
      <c r="F164" s="281"/>
      <c r="G164" s="323">
        <v>0</v>
      </c>
      <c r="H164" s="317">
        <v>0</v>
      </c>
      <c r="I164" s="317">
        <v>0</v>
      </c>
      <c r="J164" s="275"/>
    </row>
    <row r="165" spans="1:10" ht="22.5" x14ac:dyDescent="0.2">
      <c r="A165" s="281" t="s">
        <v>757</v>
      </c>
      <c r="B165" s="281" t="s">
        <v>540</v>
      </c>
      <c r="C165" s="281" t="s">
        <v>543</v>
      </c>
      <c r="D165" s="281" t="s">
        <v>341</v>
      </c>
      <c r="E165" s="282" t="s">
        <v>758</v>
      </c>
      <c r="F165" s="281"/>
      <c r="G165" s="290">
        <v>0</v>
      </c>
      <c r="H165" s="318">
        <v>0</v>
      </c>
      <c r="I165" s="318">
        <v>0</v>
      </c>
      <c r="J165" s="275"/>
    </row>
    <row r="166" spans="1:10" x14ac:dyDescent="0.2">
      <c r="A166" s="281" t="s">
        <v>759</v>
      </c>
      <c r="B166" s="281" t="s">
        <v>540</v>
      </c>
      <c r="C166" s="281" t="s">
        <v>543</v>
      </c>
      <c r="D166" s="281" t="s">
        <v>342</v>
      </c>
      <c r="E166" s="282" t="s">
        <v>760</v>
      </c>
      <c r="F166" s="281"/>
      <c r="G166" s="290">
        <v>0</v>
      </c>
      <c r="H166" s="318">
        <v>0</v>
      </c>
      <c r="I166" s="318">
        <v>0</v>
      </c>
      <c r="J166" s="275"/>
    </row>
    <row r="167" spans="1:10" x14ac:dyDescent="0.2">
      <c r="A167" s="281" t="s">
        <v>761</v>
      </c>
      <c r="B167" s="281" t="s">
        <v>540</v>
      </c>
      <c r="C167" s="281" t="s">
        <v>543</v>
      </c>
      <c r="D167" s="281" t="s">
        <v>271</v>
      </c>
      <c r="E167" s="282" t="s">
        <v>762</v>
      </c>
      <c r="F167" s="281"/>
      <c r="G167" s="290">
        <v>0</v>
      </c>
      <c r="H167" s="318">
        <v>0</v>
      </c>
      <c r="I167" s="318">
        <v>0</v>
      </c>
      <c r="J167" s="275"/>
    </row>
    <row r="168" spans="1:10" x14ac:dyDescent="0.2">
      <c r="A168" s="281" t="s">
        <v>763</v>
      </c>
      <c r="B168" s="281" t="s">
        <v>540</v>
      </c>
      <c r="C168" s="281" t="s">
        <v>543</v>
      </c>
      <c r="D168" s="281" t="s">
        <v>540</v>
      </c>
      <c r="E168" s="282" t="s">
        <v>764</v>
      </c>
      <c r="F168" s="281"/>
      <c r="G168" s="290">
        <v>0</v>
      </c>
      <c r="H168" s="318">
        <v>0</v>
      </c>
      <c r="I168" s="318">
        <v>0</v>
      </c>
      <c r="J168" s="275"/>
    </row>
    <row r="169" spans="1:10" ht="33.75" x14ac:dyDescent="0.2">
      <c r="A169" s="281" t="s">
        <v>765</v>
      </c>
      <c r="B169" s="281" t="s">
        <v>540</v>
      </c>
      <c r="C169" s="281" t="s">
        <v>544</v>
      </c>
      <c r="D169" s="281" t="s">
        <v>340</v>
      </c>
      <c r="E169" s="282" t="s">
        <v>766</v>
      </c>
      <c r="F169" s="281"/>
      <c r="G169" s="323">
        <v>0</v>
      </c>
      <c r="H169" s="317">
        <v>0</v>
      </c>
      <c r="I169" s="317">
        <v>0</v>
      </c>
      <c r="J169" s="275"/>
    </row>
    <row r="170" spans="1:10" ht="33.75" x14ac:dyDescent="0.2">
      <c r="A170" s="281" t="s">
        <v>767</v>
      </c>
      <c r="B170" s="281" t="s">
        <v>540</v>
      </c>
      <c r="C170" s="281" t="s">
        <v>544</v>
      </c>
      <c r="D170" s="281" t="s">
        <v>341</v>
      </c>
      <c r="E170" s="282" t="s">
        <v>768</v>
      </c>
      <c r="F170" s="281"/>
      <c r="G170" s="290">
        <v>0</v>
      </c>
      <c r="H170" s="318">
        <v>0</v>
      </c>
      <c r="I170" s="318">
        <v>0</v>
      </c>
      <c r="J170" s="275"/>
    </row>
    <row r="171" spans="1:10" ht="33.75" x14ac:dyDescent="0.2">
      <c r="A171" s="281" t="s">
        <v>769</v>
      </c>
      <c r="B171" s="281" t="s">
        <v>540</v>
      </c>
      <c r="C171" s="281" t="s">
        <v>544</v>
      </c>
      <c r="D171" s="281" t="s">
        <v>342</v>
      </c>
      <c r="E171" s="282" t="s">
        <v>770</v>
      </c>
      <c r="F171" s="281"/>
      <c r="G171" s="290">
        <v>0</v>
      </c>
      <c r="H171" s="318">
        <v>0</v>
      </c>
      <c r="I171" s="318">
        <v>0</v>
      </c>
      <c r="J171" s="275"/>
    </row>
    <row r="172" spans="1:10" ht="22.5" x14ac:dyDescent="0.2">
      <c r="A172" s="281" t="s">
        <v>771</v>
      </c>
      <c r="B172" s="281" t="s">
        <v>540</v>
      </c>
      <c r="C172" s="281" t="s">
        <v>544</v>
      </c>
      <c r="D172" s="281" t="s">
        <v>271</v>
      </c>
      <c r="E172" s="282" t="s">
        <v>772</v>
      </c>
      <c r="F172" s="281"/>
      <c r="G172" s="290">
        <v>0</v>
      </c>
      <c r="H172" s="318">
        <v>0</v>
      </c>
      <c r="I172" s="318">
        <v>0</v>
      </c>
      <c r="J172" s="275"/>
    </row>
    <row r="173" spans="1:10" ht="33.75" x14ac:dyDescent="0.2">
      <c r="A173" s="281" t="s">
        <v>773</v>
      </c>
      <c r="B173" s="281" t="s">
        <v>540</v>
      </c>
      <c r="C173" s="281" t="s">
        <v>544</v>
      </c>
      <c r="D173" s="281" t="s">
        <v>540</v>
      </c>
      <c r="E173" s="282" t="s">
        <v>774</v>
      </c>
      <c r="F173" s="281"/>
      <c r="G173" s="290">
        <v>0</v>
      </c>
      <c r="H173" s="318">
        <v>0</v>
      </c>
      <c r="I173" s="318">
        <v>0</v>
      </c>
      <c r="J173" s="275"/>
    </row>
    <row r="174" spans="1:10" ht="22.5" x14ac:dyDescent="0.2">
      <c r="A174" s="281" t="s">
        <v>775</v>
      </c>
      <c r="B174" s="281" t="s">
        <v>540</v>
      </c>
      <c r="C174" s="281" t="s">
        <v>544</v>
      </c>
      <c r="D174" s="281" t="s">
        <v>541</v>
      </c>
      <c r="E174" s="282" t="s">
        <v>776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17.25" customHeight="1" x14ac:dyDescent="0.2">
      <c r="A175" s="281" t="s">
        <v>777</v>
      </c>
      <c r="B175" s="281" t="s">
        <v>540</v>
      </c>
      <c r="C175" s="281" t="s">
        <v>544</v>
      </c>
      <c r="D175" s="281" t="s">
        <v>542</v>
      </c>
      <c r="E175" s="282" t="s">
        <v>778</v>
      </c>
      <c r="F175" s="281"/>
      <c r="G175" s="290">
        <v>0</v>
      </c>
      <c r="H175" s="318">
        <v>0</v>
      </c>
      <c r="I175" s="318">
        <v>0</v>
      </c>
      <c r="J175" s="275"/>
    </row>
    <row r="176" spans="1:10" ht="22.5" x14ac:dyDescent="0.2">
      <c r="A176" s="281" t="s">
        <v>779</v>
      </c>
      <c r="B176" s="281" t="s">
        <v>540</v>
      </c>
      <c r="C176" s="281" t="s">
        <v>544</v>
      </c>
      <c r="D176" s="281" t="s">
        <v>543</v>
      </c>
      <c r="E176" s="282" t="s">
        <v>780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22.5" x14ac:dyDescent="0.2">
      <c r="A177" s="281" t="s">
        <v>781</v>
      </c>
      <c r="B177" s="281" t="s">
        <v>540</v>
      </c>
      <c r="C177" s="281" t="s">
        <v>545</v>
      </c>
      <c r="D177" s="281" t="s">
        <v>340</v>
      </c>
      <c r="E177" s="282" t="s">
        <v>782</v>
      </c>
      <c r="F177" s="281"/>
      <c r="G177" s="323">
        <f>H177+I177</f>
        <v>0</v>
      </c>
      <c r="H177" s="317">
        <f>H178</f>
        <v>0</v>
      </c>
      <c r="I177" s="317">
        <f>I178</f>
        <v>0</v>
      </c>
      <c r="J177" s="275"/>
    </row>
    <row r="178" spans="1:10" ht="22.5" x14ac:dyDescent="0.2">
      <c r="A178" s="281" t="s">
        <v>783</v>
      </c>
      <c r="B178" s="281" t="s">
        <v>540</v>
      </c>
      <c r="C178" s="281" t="s">
        <v>545</v>
      </c>
      <c r="D178" s="281" t="s">
        <v>341</v>
      </c>
      <c r="E178" s="282" t="s">
        <v>784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785</v>
      </c>
      <c r="B179" s="281" t="s">
        <v>541</v>
      </c>
      <c r="C179" s="281" t="s">
        <v>340</v>
      </c>
      <c r="D179" s="281" t="s">
        <v>340</v>
      </c>
      <c r="E179" s="282" t="s">
        <v>786</v>
      </c>
      <c r="F179" s="281"/>
      <c r="G179" s="344">
        <f>H179+I179</f>
        <v>1856271.9239999999</v>
      </c>
      <c r="H179" s="345">
        <f>H180+H187+H191+H193+H199+H206</f>
        <v>964771.92399999988</v>
      </c>
      <c r="I179" s="345">
        <f>I180+I187+I191+I193+I199+I206</f>
        <v>891500</v>
      </c>
      <c r="J179" s="275"/>
    </row>
    <row r="180" spans="1:10" x14ac:dyDescent="0.2">
      <c r="A180" s="281" t="s">
        <v>787</v>
      </c>
      <c r="B180" s="281" t="s">
        <v>541</v>
      </c>
      <c r="C180" s="281" t="s">
        <v>341</v>
      </c>
      <c r="D180" s="281" t="s">
        <v>340</v>
      </c>
      <c r="E180" s="282" t="s">
        <v>788</v>
      </c>
      <c r="F180" s="281"/>
      <c r="G180" s="346">
        <f t="shared" ref="G180:G212" si="5">H180+I180</f>
        <v>762663.2</v>
      </c>
      <c r="H180" s="317">
        <f>H181</f>
        <v>591163.19999999995</v>
      </c>
      <c r="I180" s="317">
        <f>I181</f>
        <v>171500</v>
      </c>
      <c r="J180" s="275"/>
    </row>
    <row r="181" spans="1:10" x14ac:dyDescent="0.2">
      <c r="A181" s="281" t="s">
        <v>789</v>
      </c>
      <c r="B181" s="281" t="s">
        <v>541</v>
      </c>
      <c r="C181" s="281" t="s">
        <v>341</v>
      </c>
      <c r="D181" s="281" t="s">
        <v>341</v>
      </c>
      <c r="E181" s="282" t="s">
        <v>790</v>
      </c>
      <c r="F181" s="281"/>
      <c r="G181" s="319">
        <f t="shared" si="5"/>
        <v>762663.2</v>
      </c>
      <c r="H181" s="328">
        <f>H182+H183+H184+H185+H186</f>
        <v>591163.19999999995</v>
      </c>
      <c r="I181" s="328">
        <f>I182+I183+I184+I185+I186</f>
        <v>171500</v>
      </c>
      <c r="J181" s="275"/>
    </row>
    <row r="182" spans="1:10" x14ac:dyDescent="0.2">
      <c r="A182" s="281"/>
      <c r="B182" s="281"/>
      <c r="C182" s="281"/>
      <c r="D182" s="281"/>
      <c r="E182" s="282" t="s">
        <v>559</v>
      </c>
      <c r="F182" s="281" t="s">
        <v>432</v>
      </c>
      <c r="G182" s="319">
        <f t="shared" si="5"/>
        <v>0</v>
      </c>
      <c r="H182" s="328">
        <v>0</v>
      </c>
      <c r="I182" s="328">
        <v>0</v>
      </c>
      <c r="J182" s="275"/>
    </row>
    <row r="183" spans="1:10" x14ac:dyDescent="0.2">
      <c r="A183" s="281"/>
      <c r="B183" s="281"/>
      <c r="C183" s="281"/>
      <c r="D183" s="281"/>
      <c r="E183" s="282" t="s">
        <v>791</v>
      </c>
      <c r="F183" s="326">
        <v>4511</v>
      </c>
      <c r="G183" s="319">
        <f t="shared" si="5"/>
        <v>591163.19999999995</v>
      </c>
      <c r="H183" s="328">
        <v>591163.19999999995</v>
      </c>
      <c r="I183" s="328">
        <v>0</v>
      </c>
      <c r="J183" s="275"/>
    </row>
    <row r="184" spans="1:10" x14ac:dyDescent="0.2">
      <c r="A184" s="281"/>
      <c r="B184" s="281"/>
      <c r="C184" s="281"/>
      <c r="D184" s="281"/>
      <c r="E184" s="282" t="s">
        <v>585</v>
      </c>
      <c r="F184" s="281">
        <v>5134</v>
      </c>
      <c r="G184" s="319">
        <f t="shared" si="5"/>
        <v>10000</v>
      </c>
      <c r="H184" s="328">
        <v>0</v>
      </c>
      <c r="I184" s="328">
        <v>10000</v>
      </c>
      <c r="J184" s="275"/>
    </row>
    <row r="185" spans="1:10" x14ac:dyDescent="0.2">
      <c r="A185" s="281"/>
      <c r="B185" s="281"/>
      <c r="C185" s="281"/>
      <c r="D185" s="281"/>
      <c r="E185" s="282" t="s">
        <v>582</v>
      </c>
      <c r="F185" s="281" t="s">
        <v>50</v>
      </c>
      <c r="G185" s="319">
        <f t="shared" si="5"/>
        <v>137500</v>
      </c>
      <c r="H185" s="328">
        <v>0</v>
      </c>
      <c r="I185" s="328">
        <v>137500</v>
      </c>
      <c r="J185" s="275"/>
    </row>
    <row r="186" spans="1:10" x14ac:dyDescent="0.2">
      <c r="A186" s="281"/>
      <c r="B186" s="281"/>
      <c r="C186" s="281"/>
      <c r="D186" s="281"/>
      <c r="E186" s="282" t="s">
        <v>792</v>
      </c>
      <c r="F186" s="281" t="s">
        <v>52</v>
      </c>
      <c r="G186" s="319">
        <f t="shared" si="5"/>
        <v>24000</v>
      </c>
      <c r="H186" s="328">
        <v>0</v>
      </c>
      <c r="I186" s="328">
        <v>24000</v>
      </c>
      <c r="J186" s="275"/>
    </row>
    <row r="187" spans="1:10" ht="22.5" x14ac:dyDescent="0.2">
      <c r="A187" s="281">
        <v>2520</v>
      </c>
      <c r="B187" s="281" t="s">
        <v>541</v>
      </c>
      <c r="C187" s="281">
        <v>2</v>
      </c>
      <c r="D187" s="281" t="s">
        <v>340</v>
      </c>
      <c r="E187" s="282" t="s">
        <v>793</v>
      </c>
      <c r="F187" s="281"/>
      <c r="G187" s="346">
        <f t="shared" si="5"/>
        <v>0</v>
      </c>
      <c r="H187" s="283">
        <f>H188</f>
        <v>0</v>
      </c>
      <c r="I187" s="283">
        <f>I188</f>
        <v>0</v>
      </c>
      <c r="J187" s="275"/>
    </row>
    <row r="188" spans="1:10" ht="22.5" x14ac:dyDescent="0.2">
      <c r="A188" s="281">
        <v>2521</v>
      </c>
      <c r="B188" s="281" t="s">
        <v>541</v>
      </c>
      <c r="C188" s="281">
        <v>2</v>
      </c>
      <c r="D188" s="281" t="s">
        <v>341</v>
      </c>
      <c r="E188" s="282" t="s">
        <v>794</v>
      </c>
      <c r="F188" s="281"/>
      <c r="G188" s="319">
        <f t="shared" si="5"/>
        <v>0</v>
      </c>
      <c r="H188" s="318">
        <f>H189+H190</f>
        <v>0</v>
      </c>
      <c r="I188" s="31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560</v>
      </c>
      <c r="F189" s="281">
        <v>4214</v>
      </c>
      <c r="G189" s="319">
        <f t="shared" si="5"/>
        <v>0</v>
      </c>
      <c r="H189" s="318">
        <v>0</v>
      </c>
      <c r="I189" s="31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572</v>
      </c>
      <c r="F190" s="281">
        <v>4239</v>
      </c>
      <c r="G190" s="319">
        <f t="shared" si="5"/>
        <v>0</v>
      </c>
      <c r="H190" s="318">
        <v>0</v>
      </c>
      <c r="I190" s="318">
        <v>0</v>
      </c>
      <c r="J190" s="275"/>
    </row>
    <row r="191" spans="1:10" x14ac:dyDescent="0.2">
      <c r="A191" s="281" t="s">
        <v>795</v>
      </c>
      <c r="B191" s="281" t="s">
        <v>541</v>
      </c>
      <c r="C191" s="281" t="s">
        <v>271</v>
      </c>
      <c r="D191" s="281" t="s">
        <v>340</v>
      </c>
      <c r="E191" s="282" t="s">
        <v>796</v>
      </c>
      <c r="F191" s="281"/>
      <c r="G191" s="346">
        <f t="shared" si="5"/>
        <v>0</v>
      </c>
      <c r="H191" s="317">
        <v>0</v>
      </c>
      <c r="I191" s="317">
        <v>0</v>
      </c>
      <c r="J191" s="275"/>
    </row>
    <row r="192" spans="1:10" x14ac:dyDescent="0.2">
      <c r="A192" s="281" t="s">
        <v>797</v>
      </c>
      <c r="B192" s="281" t="s">
        <v>541</v>
      </c>
      <c r="C192" s="281" t="s">
        <v>271</v>
      </c>
      <c r="D192" s="281" t="s">
        <v>341</v>
      </c>
      <c r="E192" s="282" t="s">
        <v>798</v>
      </c>
      <c r="F192" s="281"/>
      <c r="G192" s="319">
        <f t="shared" si="5"/>
        <v>0</v>
      </c>
      <c r="H192" s="318">
        <v>0</v>
      </c>
      <c r="I192" s="318">
        <v>0</v>
      </c>
      <c r="J192" s="275"/>
    </row>
    <row r="193" spans="1:10" x14ac:dyDescent="0.2">
      <c r="A193" s="281" t="s">
        <v>799</v>
      </c>
      <c r="B193" s="281" t="s">
        <v>541</v>
      </c>
      <c r="C193" s="281" t="s">
        <v>540</v>
      </c>
      <c r="D193" s="281" t="s">
        <v>340</v>
      </c>
      <c r="E193" s="282" t="s">
        <v>800</v>
      </c>
      <c r="F193" s="281"/>
      <c r="G193" s="346">
        <f>H193+I193</f>
        <v>730000</v>
      </c>
      <c r="H193" s="317">
        <f>H194</f>
        <v>20000</v>
      </c>
      <c r="I193" s="317">
        <f>I194</f>
        <v>710000</v>
      </c>
      <c r="J193" s="275"/>
    </row>
    <row r="194" spans="1:10" x14ac:dyDescent="0.2">
      <c r="A194" s="281" t="s">
        <v>801</v>
      </c>
      <c r="B194" s="281" t="s">
        <v>541</v>
      </c>
      <c r="C194" s="281" t="s">
        <v>540</v>
      </c>
      <c r="D194" s="281" t="s">
        <v>341</v>
      </c>
      <c r="E194" s="282" t="s">
        <v>802</v>
      </c>
      <c r="F194" s="281"/>
      <c r="G194" s="319">
        <f t="shared" si="5"/>
        <v>730000</v>
      </c>
      <c r="H194" s="328">
        <f>H195+H196+H197+H198</f>
        <v>20000</v>
      </c>
      <c r="I194" s="328">
        <f>I195+I196+I197+I198</f>
        <v>710000</v>
      </c>
      <c r="J194" s="275"/>
    </row>
    <row r="195" spans="1:10" x14ac:dyDescent="0.2">
      <c r="A195" s="281"/>
      <c r="B195" s="281"/>
      <c r="C195" s="281"/>
      <c r="D195" s="281"/>
      <c r="E195" s="327" t="s">
        <v>559</v>
      </c>
      <c r="F195" s="281">
        <v>4213</v>
      </c>
      <c r="G195" s="319">
        <f>H195+I195</f>
        <v>20000</v>
      </c>
      <c r="H195" s="328">
        <v>20000</v>
      </c>
      <c r="I195" s="32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710</v>
      </c>
      <c r="F196" s="281">
        <v>5112</v>
      </c>
      <c r="G196" s="319">
        <f>H196+I196</f>
        <v>410000</v>
      </c>
      <c r="H196" s="328">
        <v>0</v>
      </c>
      <c r="I196" s="328">
        <v>410000</v>
      </c>
      <c r="J196" s="275"/>
    </row>
    <row r="197" spans="1:10" x14ac:dyDescent="0.2">
      <c r="A197" s="281"/>
      <c r="B197" s="281"/>
      <c r="C197" s="281"/>
      <c r="D197" s="281"/>
      <c r="E197" s="305" t="s">
        <v>750</v>
      </c>
      <c r="F197" s="281">
        <v>5113</v>
      </c>
      <c r="G197" s="319">
        <f>H197+I197</f>
        <v>290000</v>
      </c>
      <c r="H197" s="328">
        <v>0</v>
      </c>
      <c r="I197" s="328">
        <v>290000</v>
      </c>
      <c r="J197" s="275"/>
    </row>
    <row r="198" spans="1:10" x14ac:dyDescent="0.2">
      <c r="A198" s="281" t="s">
        <v>10</v>
      </c>
      <c r="B198" s="281"/>
      <c r="C198" s="281"/>
      <c r="D198" s="281"/>
      <c r="E198" s="282" t="s">
        <v>585</v>
      </c>
      <c r="F198" s="281">
        <v>5134</v>
      </c>
      <c r="G198" s="319">
        <f>H198+I198</f>
        <v>10000</v>
      </c>
      <c r="H198" s="328">
        <v>0</v>
      </c>
      <c r="I198" s="328">
        <v>10000</v>
      </c>
      <c r="J198" s="275"/>
    </row>
    <row r="199" spans="1:10" ht="33.75" x14ac:dyDescent="0.2">
      <c r="A199" s="281" t="s">
        <v>803</v>
      </c>
      <c r="B199" s="281" t="s">
        <v>541</v>
      </c>
      <c r="C199" s="281" t="s">
        <v>541</v>
      </c>
      <c r="D199" s="281" t="s">
        <v>340</v>
      </c>
      <c r="E199" s="282" t="s">
        <v>804</v>
      </c>
      <c r="F199" s="281"/>
      <c r="G199" s="346">
        <f t="shared" si="5"/>
        <v>0</v>
      </c>
      <c r="H199" s="317">
        <v>0</v>
      </c>
      <c r="I199" s="317">
        <v>0</v>
      </c>
      <c r="J199" s="275"/>
    </row>
    <row r="200" spans="1:10" ht="22.5" x14ac:dyDescent="0.2">
      <c r="A200" s="281" t="s">
        <v>805</v>
      </c>
      <c r="B200" s="281" t="s">
        <v>541</v>
      </c>
      <c r="C200" s="281" t="s">
        <v>541</v>
      </c>
      <c r="D200" s="281" t="s">
        <v>341</v>
      </c>
      <c r="E200" s="282" t="s">
        <v>806</v>
      </c>
      <c r="F200" s="281"/>
      <c r="G200" s="319">
        <f t="shared" si="5"/>
        <v>0</v>
      </c>
      <c r="H200" s="328">
        <v>0</v>
      </c>
      <c r="I200" s="318">
        <v>0</v>
      </c>
      <c r="J200" s="275"/>
    </row>
    <row r="201" spans="1:10" x14ac:dyDescent="0.2">
      <c r="A201" s="281"/>
      <c r="B201" s="281"/>
      <c r="C201" s="281"/>
      <c r="D201" s="281"/>
      <c r="E201" s="282" t="s">
        <v>572</v>
      </c>
      <c r="F201" s="281" t="s">
        <v>77</v>
      </c>
      <c r="G201" s="319">
        <f t="shared" si="5"/>
        <v>0</v>
      </c>
      <c r="H201" s="328">
        <v>0</v>
      </c>
      <c r="I201" s="31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574</v>
      </c>
      <c r="F202" s="281" t="s">
        <v>78</v>
      </c>
      <c r="G202" s="319">
        <f t="shared" si="5"/>
        <v>0</v>
      </c>
      <c r="H202" s="328">
        <v>0</v>
      </c>
      <c r="I202" s="318">
        <v>0</v>
      </c>
      <c r="J202" s="275"/>
    </row>
    <row r="203" spans="1:10" x14ac:dyDescent="0.2">
      <c r="A203" s="281"/>
      <c r="B203" s="281"/>
      <c r="C203" s="281"/>
      <c r="D203" s="281"/>
      <c r="E203" s="282" t="s">
        <v>807</v>
      </c>
      <c r="F203" s="281" t="s">
        <v>82</v>
      </c>
      <c r="G203" s="319">
        <f t="shared" si="5"/>
        <v>0</v>
      </c>
      <c r="H203" s="328">
        <v>0</v>
      </c>
      <c r="I203" s="318">
        <v>0</v>
      </c>
      <c r="J203" s="275"/>
    </row>
    <row r="204" spans="1:10" x14ac:dyDescent="0.2">
      <c r="A204" s="281"/>
      <c r="B204" s="281"/>
      <c r="C204" s="281"/>
      <c r="D204" s="281"/>
      <c r="E204" s="282" t="s">
        <v>577</v>
      </c>
      <c r="F204" s="281" t="s">
        <v>84</v>
      </c>
      <c r="G204" s="319">
        <f t="shared" si="5"/>
        <v>0</v>
      </c>
      <c r="H204" s="328">
        <v>0</v>
      </c>
      <c r="I204" s="318">
        <v>0</v>
      </c>
      <c r="J204" s="275"/>
    </row>
    <row r="205" spans="1:10" x14ac:dyDescent="0.2">
      <c r="A205" s="281"/>
      <c r="B205" s="281"/>
      <c r="C205" s="281"/>
      <c r="D205" s="281"/>
      <c r="E205" s="282" t="s">
        <v>579</v>
      </c>
      <c r="F205" s="281" t="s">
        <v>88</v>
      </c>
      <c r="G205" s="319">
        <f t="shared" si="5"/>
        <v>0</v>
      </c>
      <c r="H205" s="328">
        <v>0</v>
      </c>
      <c r="I205" s="318">
        <v>0</v>
      </c>
      <c r="J205" s="275"/>
    </row>
    <row r="206" spans="1:10" ht="22.5" x14ac:dyDescent="0.2">
      <c r="A206" s="281" t="s">
        <v>808</v>
      </c>
      <c r="B206" s="281" t="s">
        <v>541</v>
      </c>
      <c r="C206" s="281" t="s">
        <v>542</v>
      </c>
      <c r="D206" s="281" t="s">
        <v>340</v>
      </c>
      <c r="E206" s="282" t="s">
        <v>809</v>
      </c>
      <c r="F206" s="281"/>
      <c r="G206" s="346">
        <f t="shared" si="5"/>
        <v>363608.72399999999</v>
      </c>
      <c r="H206" s="283">
        <f>H207+H208+H209+H211+H212+H210</f>
        <v>353608.72399999999</v>
      </c>
      <c r="I206" s="283">
        <f>I207+I208+I209+I212+I210</f>
        <v>10000</v>
      </c>
      <c r="J206" s="275"/>
    </row>
    <row r="207" spans="1:10" x14ac:dyDescent="0.2">
      <c r="A207" s="281"/>
      <c r="B207" s="281"/>
      <c r="C207" s="281"/>
      <c r="D207" s="281"/>
      <c r="E207" s="282" t="s">
        <v>810</v>
      </c>
      <c r="F207" s="281">
        <v>4213</v>
      </c>
      <c r="G207" s="319">
        <f t="shared" si="5"/>
        <v>3000</v>
      </c>
      <c r="H207" s="318">
        <v>3000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560</v>
      </c>
      <c r="F208" s="281">
        <v>4214</v>
      </c>
      <c r="G208" s="319">
        <f>H208+I208</f>
        <v>500</v>
      </c>
      <c r="H208" s="318">
        <v>500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572</v>
      </c>
      <c r="F209" s="281">
        <v>4239</v>
      </c>
      <c r="G209" s="319">
        <f t="shared" si="5"/>
        <v>45000</v>
      </c>
      <c r="H209" s="318">
        <v>45000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811</v>
      </c>
      <c r="F210" s="281">
        <v>4729</v>
      </c>
      <c r="G210" s="319">
        <f>H210+I210</f>
        <v>300608.72399999999</v>
      </c>
      <c r="H210" s="318">
        <v>300608.72399999999</v>
      </c>
      <c r="I210" s="318">
        <v>0</v>
      </c>
      <c r="J210" s="275"/>
    </row>
    <row r="211" spans="1:14" ht="22.5" x14ac:dyDescent="0.2">
      <c r="A211" s="281"/>
      <c r="B211" s="281"/>
      <c r="C211" s="281"/>
      <c r="D211" s="281"/>
      <c r="E211" s="463" t="s">
        <v>1229</v>
      </c>
      <c r="F211" s="281">
        <v>4841</v>
      </c>
      <c r="G211" s="319">
        <f>H211+I211</f>
        <v>4500</v>
      </c>
      <c r="H211" s="318">
        <v>4500</v>
      </c>
      <c r="I211" s="318">
        <v>0</v>
      </c>
      <c r="J211" s="275"/>
    </row>
    <row r="212" spans="1:14" ht="16.5" customHeight="1" x14ac:dyDescent="0.2">
      <c r="A212" s="281"/>
      <c r="B212" s="281"/>
      <c r="C212" s="281"/>
      <c r="D212" s="281"/>
      <c r="E212" s="282" t="s">
        <v>585</v>
      </c>
      <c r="F212" s="281">
        <v>5134</v>
      </c>
      <c r="G212" s="319">
        <f t="shared" si="5"/>
        <v>10000</v>
      </c>
      <c r="H212" s="318">
        <v>0</v>
      </c>
      <c r="I212" s="318">
        <v>10000</v>
      </c>
      <c r="J212" s="275"/>
    </row>
    <row r="213" spans="1:14" ht="45" x14ac:dyDescent="0.2">
      <c r="A213" s="281" t="s">
        <v>812</v>
      </c>
      <c r="B213" s="281" t="s">
        <v>542</v>
      </c>
      <c r="C213" s="281" t="s">
        <v>340</v>
      </c>
      <c r="D213" s="281" t="s">
        <v>340</v>
      </c>
      <c r="E213" s="282" t="s">
        <v>813</v>
      </c>
      <c r="F213" s="281"/>
      <c r="G213" s="347">
        <f>H213+I213</f>
        <v>1714169.2</v>
      </c>
      <c r="H213" s="345">
        <f>H214+H216+H218+H233+H235</f>
        <v>624169.19999999995</v>
      </c>
      <c r="I213" s="345">
        <f>I214+I216+I218+I233+I235</f>
        <v>1090000</v>
      </c>
      <c r="J213" s="275"/>
      <c r="M213" s="90"/>
      <c r="N213" s="90"/>
    </row>
    <row r="214" spans="1:14" x14ac:dyDescent="0.2">
      <c r="A214" s="281" t="s">
        <v>814</v>
      </c>
      <c r="B214" s="281" t="s">
        <v>542</v>
      </c>
      <c r="C214" s="281" t="s">
        <v>342</v>
      </c>
      <c r="D214" s="281" t="s">
        <v>340</v>
      </c>
      <c r="E214" s="282" t="s">
        <v>815</v>
      </c>
      <c r="F214" s="281"/>
      <c r="G214" s="323">
        <v>0</v>
      </c>
      <c r="H214" s="317">
        <v>0</v>
      </c>
      <c r="I214" s="317">
        <v>0</v>
      </c>
      <c r="J214" s="275"/>
    </row>
    <row r="215" spans="1:14" x14ac:dyDescent="0.2">
      <c r="A215" s="281" t="s">
        <v>816</v>
      </c>
      <c r="B215" s="281" t="s">
        <v>542</v>
      </c>
      <c r="C215" s="281" t="s">
        <v>342</v>
      </c>
      <c r="D215" s="281" t="s">
        <v>341</v>
      </c>
      <c r="E215" s="282" t="s">
        <v>817</v>
      </c>
      <c r="F215" s="281"/>
      <c r="G215" s="290">
        <v>0</v>
      </c>
      <c r="H215" s="318">
        <v>0</v>
      </c>
      <c r="I215" s="318">
        <v>0</v>
      </c>
      <c r="J215" s="275"/>
    </row>
    <row r="216" spans="1:14" x14ac:dyDescent="0.2">
      <c r="A216" s="281" t="s">
        <v>818</v>
      </c>
      <c r="B216" s="281" t="s">
        <v>542</v>
      </c>
      <c r="C216" s="281" t="s">
        <v>271</v>
      </c>
      <c r="D216" s="281" t="s">
        <v>340</v>
      </c>
      <c r="E216" s="282" t="s">
        <v>819</v>
      </c>
      <c r="F216" s="281"/>
      <c r="G216" s="323">
        <v>0</v>
      </c>
      <c r="H216" s="317">
        <v>0</v>
      </c>
      <c r="I216" s="317">
        <v>0</v>
      </c>
      <c r="J216" s="275"/>
    </row>
    <row r="217" spans="1:14" x14ac:dyDescent="0.2">
      <c r="A217" s="281" t="s">
        <v>820</v>
      </c>
      <c r="B217" s="281" t="s">
        <v>542</v>
      </c>
      <c r="C217" s="281" t="s">
        <v>271</v>
      </c>
      <c r="D217" s="281" t="s">
        <v>341</v>
      </c>
      <c r="E217" s="282" t="s">
        <v>821</v>
      </c>
      <c r="F217" s="281"/>
      <c r="G217" s="290">
        <v>0</v>
      </c>
      <c r="H217" s="318">
        <v>0</v>
      </c>
      <c r="I217" s="318">
        <v>0</v>
      </c>
      <c r="J217" s="275"/>
    </row>
    <row r="218" spans="1:14" x14ac:dyDescent="0.2">
      <c r="A218" s="281" t="s">
        <v>822</v>
      </c>
      <c r="B218" s="281" t="s">
        <v>542</v>
      </c>
      <c r="C218" s="281" t="s">
        <v>540</v>
      </c>
      <c r="D218" s="281" t="s">
        <v>340</v>
      </c>
      <c r="E218" s="282" t="s">
        <v>823</v>
      </c>
      <c r="F218" s="281"/>
      <c r="G218" s="316">
        <f>H218+I218</f>
        <v>790000</v>
      </c>
      <c r="H218" s="283">
        <f>H219</f>
        <v>70000</v>
      </c>
      <c r="I218" s="283">
        <f>I219</f>
        <v>720000</v>
      </c>
      <c r="J218" s="275"/>
    </row>
    <row r="219" spans="1:14" x14ac:dyDescent="0.2">
      <c r="A219" s="281" t="s">
        <v>824</v>
      </c>
      <c r="B219" s="281" t="s">
        <v>542</v>
      </c>
      <c r="C219" s="281" t="s">
        <v>540</v>
      </c>
      <c r="D219" s="281" t="s">
        <v>341</v>
      </c>
      <c r="E219" s="282" t="s">
        <v>825</v>
      </c>
      <c r="F219" s="281"/>
      <c r="G219" s="290">
        <f>H219+I219</f>
        <v>790000</v>
      </c>
      <c r="H219" s="318">
        <f>H220+H221+H222+H223+H224+H225+H226+H227+H228+H229+H230+H231+H232</f>
        <v>70000</v>
      </c>
      <c r="I219" s="318">
        <f>I220+I221+I222+I223+I224+I225+I226+I227+I228+I229+I230+I231+I232</f>
        <v>720000</v>
      </c>
      <c r="J219" s="275"/>
    </row>
    <row r="220" spans="1:14" x14ac:dyDescent="0.2">
      <c r="A220" s="281"/>
      <c r="B220" s="281"/>
      <c r="C220" s="281"/>
      <c r="D220" s="281"/>
      <c r="E220" s="282" t="s">
        <v>558</v>
      </c>
      <c r="F220" s="281" t="s">
        <v>431</v>
      </c>
      <c r="G220" s="290">
        <f t="shared" ref="G220:G232" si="6">H220+I220</f>
        <v>0</v>
      </c>
      <c r="H220" s="318">
        <v>0</v>
      </c>
      <c r="I220" s="318">
        <v>0</v>
      </c>
      <c r="J220" s="275"/>
    </row>
    <row r="221" spans="1:14" x14ac:dyDescent="0.2">
      <c r="A221" s="281"/>
      <c r="B221" s="281"/>
      <c r="C221" s="281"/>
      <c r="D221" s="281"/>
      <c r="E221" s="282" t="s">
        <v>694</v>
      </c>
      <c r="F221" s="281" t="s">
        <v>435</v>
      </c>
      <c r="G221" s="290">
        <f t="shared" si="6"/>
        <v>0</v>
      </c>
      <c r="H221" s="318">
        <v>0</v>
      </c>
      <c r="I221" s="318">
        <v>0</v>
      </c>
      <c r="J221" s="275"/>
    </row>
    <row r="222" spans="1:14" x14ac:dyDescent="0.2">
      <c r="A222" s="281"/>
      <c r="B222" s="281"/>
      <c r="C222" s="281"/>
      <c r="D222" s="281"/>
      <c r="E222" s="282" t="s">
        <v>572</v>
      </c>
      <c r="F222" s="281" t="s">
        <v>77</v>
      </c>
      <c r="G222" s="290">
        <f t="shared" si="6"/>
        <v>0</v>
      </c>
      <c r="H222" s="318">
        <v>0</v>
      </c>
      <c r="I222" s="318">
        <v>0</v>
      </c>
      <c r="J222" s="275"/>
    </row>
    <row r="223" spans="1:14" x14ac:dyDescent="0.2">
      <c r="A223" s="281"/>
      <c r="B223" s="281"/>
      <c r="C223" s="281"/>
      <c r="D223" s="281"/>
      <c r="E223" s="282" t="s">
        <v>574</v>
      </c>
      <c r="F223" s="281" t="s">
        <v>78</v>
      </c>
      <c r="G223" s="290">
        <f t="shared" si="6"/>
        <v>0</v>
      </c>
      <c r="H223" s="318">
        <v>0</v>
      </c>
      <c r="I223" s="318">
        <v>0</v>
      </c>
      <c r="J223" s="275"/>
    </row>
    <row r="224" spans="1:14" ht="14.25" customHeight="1" x14ac:dyDescent="0.2">
      <c r="A224" s="281"/>
      <c r="B224" s="281"/>
      <c r="C224" s="281"/>
      <c r="D224" s="281"/>
      <c r="E224" s="282" t="s">
        <v>695</v>
      </c>
      <c r="F224" s="281" t="s">
        <v>79</v>
      </c>
      <c r="G224" s="290">
        <f t="shared" si="6"/>
        <v>70000</v>
      </c>
      <c r="H224" s="318">
        <v>70000</v>
      </c>
      <c r="I224" s="318">
        <v>0</v>
      </c>
      <c r="J224" s="275"/>
    </row>
    <row r="225" spans="1:10" ht="22.5" x14ac:dyDescent="0.2">
      <c r="A225" s="281"/>
      <c r="B225" s="281"/>
      <c r="C225" s="281"/>
      <c r="D225" s="281"/>
      <c r="E225" s="282" t="s">
        <v>575</v>
      </c>
      <c r="F225" s="281" t="s">
        <v>80</v>
      </c>
      <c r="G225" s="290">
        <f t="shared" si="6"/>
        <v>0</v>
      </c>
      <c r="H225" s="318">
        <v>0</v>
      </c>
      <c r="I225" s="318">
        <v>0</v>
      </c>
      <c r="J225" s="275"/>
    </row>
    <row r="226" spans="1:10" x14ac:dyDescent="0.2">
      <c r="A226" s="281"/>
      <c r="B226" s="281"/>
      <c r="C226" s="281"/>
      <c r="D226" s="281"/>
      <c r="E226" s="282" t="s">
        <v>579</v>
      </c>
      <c r="F226" s="281" t="s">
        <v>88</v>
      </c>
      <c r="G226" s="290">
        <f t="shared" si="6"/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710</v>
      </c>
      <c r="F227" s="281" t="s">
        <v>47</v>
      </c>
      <c r="G227" s="290">
        <f t="shared" si="6"/>
        <v>700000</v>
      </c>
      <c r="H227" s="318">
        <v>0</v>
      </c>
      <c r="I227" s="318">
        <v>700000</v>
      </c>
      <c r="J227" s="275"/>
    </row>
    <row r="228" spans="1:10" x14ac:dyDescent="0.2">
      <c r="A228" s="281"/>
      <c r="B228" s="281"/>
      <c r="C228" s="281"/>
      <c r="D228" s="281"/>
      <c r="E228" s="282" t="s">
        <v>581</v>
      </c>
      <c r="F228" s="281" t="s">
        <v>48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582</v>
      </c>
      <c r="F229" s="281" t="s">
        <v>50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x14ac:dyDescent="0.2">
      <c r="A230" s="281"/>
      <c r="B230" s="281"/>
      <c r="C230" s="281"/>
      <c r="D230" s="281"/>
      <c r="E230" s="282" t="s">
        <v>792</v>
      </c>
      <c r="F230" s="281" t="s">
        <v>52</v>
      </c>
      <c r="G230" s="290">
        <f t="shared" si="6"/>
        <v>0</v>
      </c>
      <c r="H230" s="318">
        <v>0</v>
      </c>
      <c r="I230" s="318">
        <v>0</v>
      </c>
      <c r="J230" s="275"/>
    </row>
    <row r="231" spans="1:10" x14ac:dyDescent="0.2">
      <c r="A231" s="281"/>
      <c r="B231" s="281"/>
      <c r="C231" s="281"/>
      <c r="D231" s="281"/>
      <c r="E231" s="282" t="s">
        <v>826</v>
      </c>
      <c r="F231" s="281" t="s">
        <v>54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585</v>
      </c>
      <c r="F232" s="281" t="s">
        <v>62</v>
      </c>
      <c r="G232" s="290">
        <f t="shared" si="6"/>
        <v>20000</v>
      </c>
      <c r="H232" s="318">
        <v>0</v>
      </c>
      <c r="I232" s="318">
        <v>20000</v>
      </c>
      <c r="J232" s="275"/>
    </row>
    <row r="233" spans="1:10" ht="33.75" x14ac:dyDescent="0.2">
      <c r="A233" s="281" t="s">
        <v>827</v>
      </c>
      <c r="B233" s="281" t="s">
        <v>542</v>
      </c>
      <c r="C233" s="281" t="s">
        <v>541</v>
      </c>
      <c r="D233" s="281" t="s">
        <v>340</v>
      </c>
      <c r="E233" s="282" t="s">
        <v>828</v>
      </c>
      <c r="F233" s="281"/>
      <c r="G233" s="323">
        <v>0</v>
      </c>
      <c r="H233" s="317">
        <v>0</v>
      </c>
      <c r="I233" s="317">
        <v>0</v>
      </c>
      <c r="J233" s="275"/>
    </row>
    <row r="234" spans="1:10" ht="33.75" x14ac:dyDescent="0.2">
      <c r="A234" s="281" t="s">
        <v>829</v>
      </c>
      <c r="B234" s="281" t="s">
        <v>542</v>
      </c>
      <c r="C234" s="281" t="s">
        <v>541</v>
      </c>
      <c r="D234" s="281" t="s">
        <v>341</v>
      </c>
      <c r="E234" s="282" t="s">
        <v>830</v>
      </c>
      <c r="F234" s="281"/>
      <c r="G234" s="290">
        <v>0</v>
      </c>
      <c r="H234" s="318">
        <v>0</v>
      </c>
      <c r="I234" s="318">
        <v>0</v>
      </c>
      <c r="J234" s="275"/>
    </row>
    <row r="235" spans="1:10" ht="22.5" x14ac:dyDescent="0.2">
      <c r="A235" s="281" t="s">
        <v>831</v>
      </c>
      <c r="B235" s="281" t="s">
        <v>542</v>
      </c>
      <c r="C235" s="281" t="s">
        <v>542</v>
      </c>
      <c r="D235" s="281" t="s">
        <v>340</v>
      </c>
      <c r="E235" s="282" t="s">
        <v>832</v>
      </c>
      <c r="F235" s="281"/>
      <c r="G235" s="316">
        <f>H235+I235</f>
        <v>924169.2</v>
      </c>
      <c r="H235" s="283">
        <f>H236</f>
        <v>554169.19999999995</v>
      </c>
      <c r="I235" s="283">
        <f>I236</f>
        <v>370000</v>
      </c>
      <c r="J235" s="275"/>
    </row>
    <row r="236" spans="1:10" ht="22.5" x14ac:dyDescent="0.2">
      <c r="A236" s="281" t="s">
        <v>833</v>
      </c>
      <c r="B236" s="281" t="s">
        <v>542</v>
      </c>
      <c r="C236" s="281" t="s">
        <v>542</v>
      </c>
      <c r="D236" s="281" t="s">
        <v>341</v>
      </c>
      <c r="E236" s="282" t="s">
        <v>834</v>
      </c>
      <c r="F236" s="281"/>
      <c r="G236" s="319">
        <f>H236+I236</f>
        <v>924169.2</v>
      </c>
      <c r="H236" s="320">
        <f>H237+H238+H239+H240+H241+H242+H243+H244+H245+H246</f>
        <v>554169.19999999995</v>
      </c>
      <c r="I236" s="320">
        <f>I237+I238+I239+I241+I242+I243+I244+I245+I246</f>
        <v>370000</v>
      </c>
      <c r="J236" s="275"/>
    </row>
    <row r="237" spans="1:10" x14ac:dyDescent="0.2">
      <c r="A237" s="281"/>
      <c r="B237" s="281"/>
      <c r="C237" s="281"/>
      <c r="D237" s="281"/>
      <c r="E237" s="282" t="s">
        <v>791</v>
      </c>
      <c r="F237" s="281">
        <v>4511</v>
      </c>
      <c r="G237" s="319">
        <f t="shared" ref="G237:G246" si="7">H237+I237</f>
        <v>538169.19999999995</v>
      </c>
      <c r="H237" s="320">
        <v>538169.19999999995</v>
      </c>
      <c r="I237" s="320">
        <v>0</v>
      </c>
      <c r="J237" s="275"/>
    </row>
    <row r="238" spans="1:10" ht="17.25" customHeight="1" x14ac:dyDescent="0.2">
      <c r="A238" s="281"/>
      <c r="B238" s="281"/>
      <c r="C238" s="281"/>
      <c r="D238" s="281"/>
      <c r="E238" s="282" t="s">
        <v>695</v>
      </c>
      <c r="F238" s="281" t="s">
        <v>79</v>
      </c>
      <c r="G238" s="319">
        <f t="shared" si="7"/>
        <v>0</v>
      </c>
      <c r="H238" s="318">
        <v>0</v>
      </c>
      <c r="I238" s="318">
        <v>0</v>
      </c>
      <c r="J238" s="275"/>
    </row>
    <row r="239" spans="1:10" x14ac:dyDescent="0.2">
      <c r="A239" s="281"/>
      <c r="B239" s="281"/>
      <c r="C239" s="281"/>
      <c r="D239" s="281"/>
      <c r="E239" s="282" t="s">
        <v>572</v>
      </c>
      <c r="F239" s="281">
        <v>4239</v>
      </c>
      <c r="G239" s="319">
        <f t="shared" si="7"/>
        <v>6000</v>
      </c>
      <c r="H239" s="318">
        <v>6000</v>
      </c>
      <c r="I239" s="318">
        <v>0</v>
      </c>
      <c r="J239" s="275"/>
    </row>
    <row r="240" spans="1:10" x14ac:dyDescent="0.2">
      <c r="A240" s="281"/>
      <c r="B240" s="281"/>
      <c r="C240" s="281"/>
      <c r="D240" s="281"/>
      <c r="E240" s="282" t="s">
        <v>579</v>
      </c>
      <c r="F240" s="281">
        <v>4269</v>
      </c>
      <c r="G240" s="319">
        <f t="shared" si="7"/>
        <v>10000</v>
      </c>
      <c r="H240" s="318">
        <v>10000</v>
      </c>
      <c r="I240" s="318">
        <v>0</v>
      </c>
      <c r="J240" s="275"/>
    </row>
    <row r="241" spans="1:13" x14ac:dyDescent="0.2">
      <c r="A241" s="281"/>
      <c r="B241" s="281"/>
      <c r="C241" s="281"/>
      <c r="D241" s="281"/>
      <c r="E241" s="282" t="s">
        <v>710</v>
      </c>
      <c r="F241" s="281" t="s">
        <v>47</v>
      </c>
      <c r="G241" s="319">
        <f t="shared" si="7"/>
        <v>0</v>
      </c>
      <c r="H241" s="318">
        <v>0</v>
      </c>
      <c r="I241" s="318">
        <v>0</v>
      </c>
      <c r="J241" s="275"/>
    </row>
    <row r="242" spans="1:13" x14ac:dyDescent="0.2">
      <c r="A242" s="281"/>
      <c r="B242" s="281"/>
      <c r="C242" s="281"/>
      <c r="D242" s="281"/>
      <c r="E242" s="305" t="s">
        <v>750</v>
      </c>
      <c r="F242" s="281" t="s">
        <v>48</v>
      </c>
      <c r="G242" s="319">
        <f t="shared" si="7"/>
        <v>100000</v>
      </c>
      <c r="H242" s="318">
        <v>0</v>
      </c>
      <c r="I242" s="318">
        <v>100000</v>
      </c>
      <c r="J242" s="275"/>
      <c r="M242" s="182"/>
    </row>
    <row r="243" spans="1:13" x14ac:dyDescent="0.2">
      <c r="A243" s="281"/>
      <c r="B243" s="281"/>
      <c r="C243" s="281"/>
      <c r="D243" s="281"/>
      <c r="E243" s="282" t="s">
        <v>583</v>
      </c>
      <c r="F243" s="281" t="s">
        <v>51</v>
      </c>
      <c r="G243" s="319">
        <f t="shared" si="7"/>
        <v>0</v>
      </c>
      <c r="H243" s="318">
        <v>0</v>
      </c>
      <c r="I243" s="318">
        <v>0</v>
      </c>
      <c r="J243" s="275"/>
    </row>
    <row r="244" spans="1:13" x14ac:dyDescent="0.2">
      <c r="A244" s="281"/>
      <c r="B244" s="281"/>
      <c r="C244" s="281"/>
      <c r="D244" s="281"/>
      <c r="E244" s="282" t="s">
        <v>792</v>
      </c>
      <c r="F244" s="281" t="s">
        <v>52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350" t="s">
        <v>585</v>
      </c>
      <c r="F245" s="281">
        <v>5134</v>
      </c>
      <c r="G245" s="319">
        <f t="shared" si="7"/>
        <v>20000</v>
      </c>
      <c r="H245" s="318">
        <v>0</v>
      </c>
      <c r="I245" s="318">
        <v>20000</v>
      </c>
      <c r="J245" s="275"/>
    </row>
    <row r="246" spans="1:13" x14ac:dyDescent="0.2">
      <c r="A246" s="281"/>
      <c r="B246" s="281"/>
      <c r="C246" s="281"/>
      <c r="D246" s="281"/>
      <c r="E246" s="305" t="s">
        <v>835</v>
      </c>
      <c r="F246" s="281">
        <v>5241</v>
      </c>
      <c r="G246" s="319">
        <f t="shared" si="7"/>
        <v>250000</v>
      </c>
      <c r="H246" s="318">
        <v>0</v>
      </c>
      <c r="I246" s="318">
        <v>250000</v>
      </c>
      <c r="J246" s="275"/>
      <c r="M246" s="182"/>
    </row>
    <row r="247" spans="1:13" ht="22.5" x14ac:dyDescent="0.2">
      <c r="A247" s="281" t="s">
        <v>836</v>
      </c>
      <c r="B247" s="281" t="s">
        <v>543</v>
      </c>
      <c r="C247" s="281" t="s">
        <v>340</v>
      </c>
      <c r="D247" s="281" t="s">
        <v>340</v>
      </c>
      <c r="E247" s="327" t="s">
        <v>837</v>
      </c>
      <c r="F247" s="281"/>
      <c r="G247" s="348">
        <f>H247+I247</f>
        <v>0</v>
      </c>
      <c r="H247" s="330">
        <f>H248+H252+H257+H262+H264+H266</f>
        <v>0</v>
      </c>
      <c r="I247" s="330">
        <f>I248+I252+I257+I262+I264+I266</f>
        <v>0</v>
      </c>
      <c r="J247" s="275"/>
    </row>
    <row r="248" spans="1:13" x14ac:dyDescent="0.2">
      <c r="A248" s="281" t="s">
        <v>838</v>
      </c>
      <c r="B248" s="281" t="s">
        <v>543</v>
      </c>
      <c r="C248" s="281" t="s">
        <v>341</v>
      </c>
      <c r="D248" s="281" t="s">
        <v>340</v>
      </c>
      <c r="E248" s="282" t="s">
        <v>839</v>
      </c>
      <c r="F248" s="281"/>
      <c r="G248" s="323">
        <v>0</v>
      </c>
      <c r="H248" s="317">
        <v>0</v>
      </c>
      <c r="I248" s="317">
        <v>0</v>
      </c>
      <c r="J248" s="275"/>
    </row>
    <row r="249" spans="1:13" x14ac:dyDescent="0.2">
      <c r="A249" s="281" t="s">
        <v>840</v>
      </c>
      <c r="B249" s="281" t="s">
        <v>543</v>
      </c>
      <c r="C249" s="281" t="s">
        <v>341</v>
      </c>
      <c r="D249" s="281" t="s">
        <v>341</v>
      </c>
      <c r="E249" s="282" t="s">
        <v>841</v>
      </c>
      <c r="F249" s="281"/>
      <c r="G249" s="290">
        <v>0</v>
      </c>
      <c r="H249" s="318">
        <v>0</v>
      </c>
      <c r="I249" s="318">
        <v>0</v>
      </c>
      <c r="J249" s="275"/>
    </row>
    <row r="250" spans="1:13" x14ac:dyDescent="0.2">
      <c r="A250" s="281" t="s">
        <v>842</v>
      </c>
      <c r="B250" s="281" t="s">
        <v>543</v>
      </c>
      <c r="C250" s="281" t="s">
        <v>341</v>
      </c>
      <c r="D250" s="281" t="s">
        <v>342</v>
      </c>
      <c r="E250" s="282" t="s">
        <v>843</v>
      </c>
      <c r="F250" s="281"/>
      <c r="G250" s="290">
        <v>0</v>
      </c>
      <c r="H250" s="318">
        <v>0</v>
      </c>
      <c r="I250" s="318">
        <v>0</v>
      </c>
      <c r="J250" s="275"/>
    </row>
    <row r="251" spans="1:13" x14ac:dyDescent="0.2">
      <c r="A251" s="281" t="s">
        <v>844</v>
      </c>
      <c r="B251" s="281" t="s">
        <v>543</v>
      </c>
      <c r="C251" s="281" t="s">
        <v>341</v>
      </c>
      <c r="D251" s="281" t="s">
        <v>271</v>
      </c>
      <c r="E251" s="282" t="s">
        <v>845</v>
      </c>
      <c r="F251" s="281"/>
      <c r="G251" s="290">
        <v>0</v>
      </c>
      <c r="H251" s="318">
        <v>0</v>
      </c>
      <c r="I251" s="318">
        <v>0</v>
      </c>
      <c r="J251" s="275"/>
    </row>
    <row r="252" spans="1:13" x14ac:dyDescent="0.2">
      <c r="A252" s="281" t="s">
        <v>846</v>
      </c>
      <c r="B252" s="281" t="s">
        <v>543</v>
      </c>
      <c r="C252" s="281" t="s">
        <v>342</v>
      </c>
      <c r="D252" s="281" t="s">
        <v>340</v>
      </c>
      <c r="E252" s="282" t="s">
        <v>847</v>
      </c>
      <c r="F252" s="281"/>
      <c r="G252" s="323">
        <v>0</v>
      </c>
      <c r="H252" s="317">
        <v>0</v>
      </c>
      <c r="I252" s="317">
        <v>0</v>
      </c>
      <c r="J252" s="275"/>
    </row>
    <row r="253" spans="1:13" x14ac:dyDescent="0.2">
      <c r="A253" s="281" t="s">
        <v>848</v>
      </c>
      <c r="B253" s="281" t="s">
        <v>543</v>
      </c>
      <c r="C253" s="281" t="s">
        <v>342</v>
      </c>
      <c r="D253" s="281" t="s">
        <v>341</v>
      </c>
      <c r="E253" s="282" t="s">
        <v>849</v>
      </c>
      <c r="F253" s="281"/>
      <c r="G253" s="290">
        <v>0</v>
      </c>
      <c r="H253" s="318">
        <v>0</v>
      </c>
      <c r="I253" s="318">
        <v>0</v>
      </c>
      <c r="J253" s="275"/>
    </row>
    <row r="254" spans="1:13" x14ac:dyDescent="0.2">
      <c r="A254" s="281" t="s">
        <v>850</v>
      </c>
      <c r="B254" s="281" t="s">
        <v>543</v>
      </c>
      <c r="C254" s="281" t="s">
        <v>342</v>
      </c>
      <c r="D254" s="281" t="s">
        <v>342</v>
      </c>
      <c r="E254" s="282" t="s">
        <v>851</v>
      </c>
      <c r="F254" s="281"/>
      <c r="G254" s="290">
        <v>0</v>
      </c>
      <c r="H254" s="318">
        <v>0</v>
      </c>
      <c r="I254" s="318">
        <v>0</v>
      </c>
      <c r="J254" s="275"/>
    </row>
    <row r="255" spans="1:13" x14ac:dyDescent="0.2">
      <c r="A255" s="281" t="s">
        <v>852</v>
      </c>
      <c r="B255" s="281" t="s">
        <v>543</v>
      </c>
      <c r="C255" s="281" t="s">
        <v>342</v>
      </c>
      <c r="D255" s="281" t="s">
        <v>271</v>
      </c>
      <c r="E255" s="282" t="s">
        <v>853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854</v>
      </c>
      <c r="B256" s="281" t="s">
        <v>543</v>
      </c>
      <c r="C256" s="281" t="s">
        <v>342</v>
      </c>
      <c r="D256" s="281" t="s">
        <v>540</v>
      </c>
      <c r="E256" s="282" t="s">
        <v>855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856</v>
      </c>
      <c r="B257" s="281" t="s">
        <v>543</v>
      </c>
      <c r="C257" s="281" t="s">
        <v>271</v>
      </c>
      <c r="D257" s="281" t="s">
        <v>340</v>
      </c>
      <c r="E257" s="282" t="s">
        <v>857</v>
      </c>
      <c r="F257" s="281"/>
      <c r="G257" s="323">
        <v>0</v>
      </c>
      <c r="H257" s="317">
        <v>0</v>
      </c>
      <c r="I257" s="317">
        <v>0</v>
      </c>
      <c r="J257" s="275"/>
    </row>
    <row r="258" spans="1:10" x14ac:dyDescent="0.2">
      <c r="A258" s="281" t="s">
        <v>858</v>
      </c>
      <c r="B258" s="281" t="s">
        <v>543</v>
      </c>
      <c r="C258" s="281" t="s">
        <v>271</v>
      </c>
      <c r="D258" s="281" t="s">
        <v>341</v>
      </c>
      <c r="E258" s="282" t="s">
        <v>859</v>
      </c>
      <c r="F258" s="281"/>
      <c r="G258" s="290">
        <v>0</v>
      </c>
      <c r="H258" s="318">
        <v>0</v>
      </c>
      <c r="I258" s="318">
        <v>0</v>
      </c>
      <c r="J258" s="275"/>
    </row>
    <row r="259" spans="1:10" x14ac:dyDescent="0.2">
      <c r="A259" s="281" t="s">
        <v>860</v>
      </c>
      <c r="B259" s="281" t="s">
        <v>543</v>
      </c>
      <c r="C259" s="281" t="s">
        <v>271</v>
      </c>
      <c r="D259" s="281" t="s">
        <v>342</v>
      </c>
      <c r="E259" s="282" t="s">
        <v>861</v>
      </c>
      <c r="F259" s="281"/>
      <c r="G259" s="290">
        <v>0</v>
      </c>
      <c r="H259" s="318">
        <v>0</v>
      </c>
      <c r="I259" s="318">
        <v>0</v>
      </c>
      <c r="J259" s="275"/>
    </row>
    <row r="260" spans="1:10" ht="16.5" customHeight="1" x14ac:dyDescent="0.2">
      <c r="A260" s="281" t="s">
        <v>862</v>
      </c>
      <c r="B260" s="281" t="s">
        <v>543</v>
      </c>
      <c r="C260" s="281" t="s">
        <v>271</v>
      </c>
      <c r="D260" s="281" t="s">
        <v>271</v>
      </c>
      <c r="E260" s="282" t="s">
        <v>863</v>
      </c>
      <c r="F260" s="281"/>
      <c r="G260" s="290">
        <v>0</v>
      </c>
      <c r="H260" s="318">
        <v>0</v>
      </c>
      <c r="I260" s="318">
        <v>0</v>
      </c>
      <c r="J260" s="275"/>
    </row>
    <row r="261" spans="1:10" ht="22.5" x14ac:dyDescent="0.2">
      <c r="A261" s="281" t="s">
        <v>864</v>
      </c>
      <c r="B261" s="281" t="s">
        <v>543</v>
      </c>
      <c r="C261" s="281" t="s">
        <v>271</v>
      </c>
      <c r="D261" s="281" t="s">
        <v>540</v>
      </c>
      <c r="E261" s="282" t="s">
        <v>865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866</v>
      </c>
      <c r="B262" s="281" t="s">
        <v>543</v>
      </c>
      <c r="C262" s="281" t="s">
        <v>540</v>
      </c>
      <c r="D262" s="281" t="s">
        <v>340</v>
      </c>
      <c r="E262" s="282" t="s">
        <v>867</v>
      </c>
      <c r="F262" s="281"/>
      <c r="G262" s="323">
        <v>0</v>
      </c>
      <c r="H262" s="317">
        <v>0</v>
      </c>
      <c r="I262" s="317">
        <v>0</v>
      </c>
      <c r="J262" s="275"/>
    </row>
    <row r="263" spans="1:10" x14ac:dyDescent="0.2">
      <c r="A263" s="281" t="s">
        <v>868</v>
      </c>
      <c r="B263" s="281" t="s">
        <v>543</v>
      </c>
      <c r="C263" s="281" t="s">
        <v>540</v>
      </c>
      <c r="D263" s="281" t="s">
        <v>341</v>
      </c>
      <c r="E263" s="282" t="s">
        <v>869</v>
      </c>
      <c r="F263" s="281"/>
      <c r="G263" s="290">
        <v>0</v>
      </c>
      <c r="H263" s="318">
        <v>0</v>
      </c>
      <c r="I263" s="318">
        <v>0</v>
      </c>
      <c r="J263" s="275"/>
    </row>
    <row r="264" spans="1:10" ht="22.5" x14ac:dyDescent="0.2">
      <c r="A264" s="281" t="s">
        <v>870</v>
      </c>
      <c r="B264" s="281" t="s">
        <v>543</v>
      </c>
      <c r="C264" s="281" t="s">
        <v>541</v>
      </c>
      <c r="D264" s="281" t="s">
        <v>340</v>
      </c>
      <c r="E264" s="282" t="s">
        <v>871</v>
      </c>
      <c r="F264" s="281"/>
      <c r="G264" s="323">
        <v>0</v>
      </c>
      <c r="H264" s="317">
        <v>0</v>
      </c>
      <c r="I264" s="317">
        <v>0</v>
      </c>
      <c r="J264" s="275"/>
    </row>
    <row r="265" spans="1:10" ht="22.5" x14ac:dyDescent="0.2">
      <c r="A265" s="281" t="s">
        <v>872</v>
      </c>
      <c r="B265" s="281" t="s">
        <v>543</v>
      </c>
      <c r="C265" s="281" t="s">
        <v>541</v>
      </c>
      <c r="D265" s="281" t="s">
        <v>341</v>
      </c>
      <c r="E265" s="282" t="s">
        <v>873</v>
      </c>
      <c r="F265" s="281"/>
      <c r="G265" s="290">
        <v>0</v>
      </c>
      <c r="H265" s="318">
        <v>0</v>
      </c>
      <c r="I265" s="318">
        <v>0</v>
      </c>
      <c r="J265" s="275"/>
    </row>
    <row r="266" spans="1:10" x14ac:dyDescent="0.2">
      <c r="A266" s="281" t="s">
        <v>874</v>
      </c>
      <c r="B266" s="281" t="s">
        <v>543</v>
      </c>
      <c r="C266" s="281" t="s">
        <v>542</v>
      </c>
      <c r="D266" s="281" t="s">
        <v>340</v>
      </c>
      <c r="E266" s="282" t="s">
        <v>875</v>
      </c>
      <c r="F266" s="281"/>
      <c r="G266" s="323">
        <f>H266+I266</f>
        <v>0</v>
      </c>
      <c r="H266" s="317">
        <f>H267+H268</f>
        <v>0</v>
      </c>
      <c r="I266" s="317">
        <f>I267+I268</f>
        <v>0</v>
      </c>
      <c r="J266" s="275"/>
    </row>
    <row r="267" spans="1:10" ht="16.5" customHeight="1" x14ac:dyDescent="0.2">
      <c r="A267" s="281" t="s">
        <v>876</v>
      </c>
      <c r="B267" s="281" t="s">
        <v>543</v>
      </c>
      <c r="C267" s="281" t="s">
        <v>542</v>
      </c>
      <c r="D267" s="281" t="s">
        <v>341</v>
      </c>
      <c r="E267" s="282" t="s">
        <v>877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878</v>
      </c>
      <c r="B268" s="281" t="s">
        <v>543</v>
      </c>
      <c r="C268" s="281" t="s">
        <v>542</v>
      </c>
      <c r="D268" s="281" t="s">
        <v>342</v>
      </c>
      <c r="E268" s="282" t="s">
        <v>879</v>
      </c>
      <c r="F268" s="281"/>
      <c r="G268" s="337">
        <f t="shared" ref="G268:G280" si="8">H268+I268</f>
        <v>0</v>
      </c>
      <c r="H268" s="328">
        <f>H269+H270</f>
        <v>0</v>
      </c>
      <c r="I268" s="328">
        <f>I269+I270</f>
        <v>0</v>
      </c>
      <c r="J268" s="275"/>
    </row>
    <row r="269" spans="1:10" ht="22.5" x14ac:dyDescent="0.2">
      <c r="A269" s="281"/>
      <c r="B269" s="281"/>
      <c r="C269" s="281"/>
      <c r="D269" s="281"/>
      <c r="E269" s="282" t="s">
        <v>695</v>
      </c>
      <c r="F269" s="326">
        <v>4251</v>
      </c>
      <c r="G269" s="337">
        <f t="shared" si="8"/>
        <v>0</v>
      </c>
      <c r="H269" s="318">
        <v>0</v>
      </c>
      <c r="I269" s="318">
        <v>0</v>
      </c>
      <c r="J269" s="275"/>
    </row>
    <row r="270" spans="1:10" x14ac:dyDescent="0.2">
      <c r="A270" s="281"/>
      <c r="B270" s="281"/>
      <c r="C270" s="281"/>
      <c r="D270" s="281"/>
      <c r="E270" s="349" t="s">
        <v>880</v>
      </c>
      <c r="F270" s="326">
        <v>4639</v>
      </c>
      <c r="G270" s="337">
        <f t="shared" si="8"/>
        <v>0</v>
      </c>
      <c r="H270" s="318">
        <v>0</v>
      </c>
      <c r="I270" s="318"/>
      <c r="J270" s="275"/>
    </row>
    <row r="271" spans="1:10" ht="33.75" x14ac:dyDescent="0.2">
      <c r="A271" s="281" t="s">
        <v>881</v>
      </c>
      <c r="B271" s="281" t="s">
        <v>544</v>
      </c>
      <c r="C271" s="281" t="s">
        <v>340</v>
      </c>
      <c r="D271" s="281" t="s">
        <v>340</v>
      </c>
      <c r="E271" s="282" t="s">
        <v>882</v>
      </c>
      <c r="F271" s="281"/>
      <c r="G271" s="347">
        <f>H271+I271</f>
        <v>1644958.446</v>
      </c>
      <c r="H271" s="345">
        <f>H272+H281+H301+H306+H310+H318</f>
        <v>532458.446</v>
      </c>
      <c r="I271" s="345">
        <f>I272+I281+I301+I306+I310+I318</f>
        <v>1112500</v>
      </c>
      <c r="J271" s="275"/>
    </row>
    <row r="272" spans="1:10" x14ac:dyDescent="0.2">
      <c r="A272" s="281" t="s">
        <v>883</v>
      </c>
      <c r="B272" s="281" t="s">
        <v>544</v>
      </c>
      <c r="C272" s="281" t="s">
        <v>341</v>
      </c>
      <c r="D272" s="281" t="s">
        <v>340</v>
      </c>
      <c r="E272" s="282" t="s">
        <v>884</v>
      </c>
      <c r="F272" s="281"/>
      <c r="G272" s="316">
        <f t="shared" si="8"/>
        <v>1088500</v>
      </c>
      <c r="H272" s="283">
        <f>H273</f>
        <v>26000</v>
      </c>
      <c r="I272" s="283">
        <f>I273</f>
        <v>1062500</v>
      </c>
      <c r="J272" s="275"/>
    </row>
    <row r="273" spans="1:14" x14ac:dyDescent="0.2">
      <c r="A273" s="281" t="s">
        <v>885</v>
      </c>
      <c r="B273" s="281" t="s">
        <v>544</v>
      </c>
      <c r="C273" s="281" t="s">
        <v>341</v>
      </c>
      <c r="D273" s="281" t="s">
        <v>341</v>
      </c>
      <c r="E273" s="282" t="s">
        <v>886</v>
      </c>
      <c r="F273" s="281"/>
      <c r="G273" s="343">
        <f>H273+I273</f>
        <v>1088500</v>
      </c>
      <c r="H273" s="325">
        <f>H274+H275+H276+H277+H278+H279+H280</f>
        <v>26000</v>
      </c>
      <c r="I273" s="325">
        <f>I274+I275+I276+I277+I278+I279+I280</f>
        <v>1062500</v>
      </c>
      <c r="J273" s="275"/>
    </row>
    <row r="274" spans="1:14" x14ac:dyDescent="0.2">
      <c r="A274" s="281"/>
      <c r="B274" s="281"/>
      <c r="C274" s="281"/>
      <c r="D274" s="281"/>
      <c r="E274" s="282" t="s">
        <v>572</v>
      </c>
      <c r="F274" s="281" t="s">
        <v>77</v>
      </c>
      <c r="G274" s="343">
        <f t="shared" si="8"/>
        <v>3000</v>
      </c>
      <c r="H274" s="318">
        <v>3000</v>
      </c>
      <c r="I274" s="318">
        <v>0</v>
      </c>
      <c r="J274" s="275"/>
    </row>
    <row r="275" spans="1:14" x14ac:dyDescent="0.2">
      <c r="A275" s="281"/>
      <c r="B275" s="281"/>
      <c r="C275" s="281"/>
      <c r="D275" s="281"/>
      <c r="E275" s="282" t="s">
        <v>710</v>
      </c>
      <c r="F275" s="281">
        <v>5112</v>
      </c>
      <c r="G275" s="343">
        <f t="shared" si="8"/>
        <v>255000</v>
      </c>
      <c r="H275" s="318">
        <v>0</v>
      </c>
      <c r="I275" s="328">
        <v>255000</v>
      </c>
      <c r="J275" s="275"/>
    </row>
    <row r="276" spans="1:14" x14ac:dyDescent="0.2">
      <c r="A276" s="281"/>
      <c r="B276" s="281"/>
      <c r="C276" s="281"/>
      <c r="D276" s="281"/>
      <c r="E276" s="282" t="s">
        <v>887</v>
      </c>
      <c r="F276" s="281">
        <v>5113</v>
      </c>
      <c r="G276" s="343">
        <f t="shared" si="8"/>
        <v>750000</v>
      </c>
      <c r="H276" s="318">
        <v>0</v>
      </c>
      <c r="I276" s="318">
        <v>750000</v>
      </c>
      <c r="J276" s="275"/>
      <c r="M276" s="182"/>
    </row>
    <row r="277" spans="1:14" x14ac:dyDescent="0.2">
      <c r="A277" s="281"/>
      <c r="B277" s="281"/>
      <c r="C277" s="281"/>
      <c r="D277" s="281"/>
      <c r="E277" s="350" t="s">
        <v>585</v>
      </c>
      <c r="F277" s="326">
        <v>5134</v>
      </c>
      <c r="G277" s="343">
        <f t="shared" si="8"/>
        <v>30000</v>
      </c>
      <c r="H277" s="318">
        <v>0</v>
      </c>
      <c r="I277" s="318">
        <v>30000</v>
      </c>
      <c r="J277" s="275"/>
    </row>
    <row r="278" spans="1:14" x14ac:dyDescent="0.2">
      <c r="A278" s="281"/>
      <c r="B278" s="281"/>
      <c r="C278" s="281"/>
      <c r="D278" s="281"/>
      <c r="E278" s="305" t="s">
        <v>584</v>
      </c>
      <c r="F278" s="281">
        <v>5129</v>
      </c>
      <c r="G278" s="343">
        <f t="shared" si="8"/>
        <v>27500</v>
      </c>
      <c r="H278" s="318">
        <v>0</v>
      </c>
      <c r="I278" s="318">
        <v>27500</v>
      </c>
      <c r="J278" s="275"/>
    </row>
    <row r="279" spans="1:14" x14ac:dyDescent="0.2">
      <c r="A279" s="281"/>
      <c r="B279" s="281"/>
      <c r="C279" s="281"/>
      <c r="D279" s="281"/>
      <c r="E279" s="282" t="s">
        <v>579</v>
      </c>
      <c r="F279" s="281" t="s">
        <v>88</v>
      </c>
      <c r="G279" s="343">
        <f t="shared" si="8"/>
        <v>3000</v>
      </c>
      <c r="H279" s="318">
        <v>3000</v>
      </c>
      <c r="I279" s="318">
        <v>0</v>
      </c>
      <c r="J279" s="275"/>
    </row>
    <row r="280" spans="1:14" x14ac:dyDescent="0.2">
      <c r="A280" s="281"/>
      <c r="B280" s="281"/>
      <c r="C280" s="281"/>
      <c r="D280" s="281"/>
      <c r="E280" s="282" t="s">
        <v>638</v>
      </c>
      <c r="F280" s="281">
        <v>4727</v>
      </c>
      <c r="G280" s="343">
        <f t="shared" si="8"/>
        <v>20000</v>
      </c>
      <c r="H280" s="318">
        <v>20000</v>
      </c>
      <c r="I280" s="318">
        <v>0</v>
      </c>
      <c r="J280" s="275"/>
    </row>
    <row r="281" spans="1:14" x14ac:dyDescent="0.2">
      <c r="A281" s="281" t="s">
        <v>888</v>
      </c>
      <c r="B281" s="281" t="s">
        <v>544</v>
      </c>
      <c r="C281" s="281" t="s">
        <v>342</v>
      </c>
      <c r="D281" s="281" t="s">
        <v>340</v>
      </c>
      <c r="E281" s="282" t="s">
        <v>889</v>
      </c>
      <c r="F281" s="281"/>
      <c r="G281" s="316">
        <f>H281+I281</f>
        <v>467770.946</v>
      </c>
      <c r="H281" s="317">
        <f>H282+H285+H286+H290+H296+H298+H299</f>
        <v>417770.946</v>
      </c>
      <c r="I281" s="317">
        <f>I282+I285+I286+I290+I296+I298+I299</f>
        <v>50000</v>
      </c>
      <c r="J281" s="275"/>
    </row>
    <row r="282" spans="1:14" x14ac:dyDescent="0.2">
      <c r="A282" s="281" t="s">
        <v>890</v>
      </c>
      <c r="B282" s="281" t="s">
        <v>544</v>
      </c>
      <c r="C282" s="281" t="s">
        <v>342</v>
      </c>
      <c r="D282" s="281" t="s">
        <v>341</v>
      </c>
      <c r="E282" s="372" t="s">
        <v>891</v>
      </c>
      <c r="F282" s="281"/>
      <c r="G282" s="338">
        <f>H282+I282</f>
        <v>58770.946000000004</v>
      </c>
      <c r="H282" s="325">
        <f>H283+H284</f>
        <v>58770.946000000004</v>
      </c>
      <c r="I282" s="318">
        <f>I283+I284</f>
        <v>0</v>
      </c>
      <c r="J282" s="275"/>
    </row>
    <row r="283" spans="1:14" x14ac:dyDescent="0.2">
      <c r="A283" s="281"/>
      <c r="B283" s="281"/>
      <c r="C283" s="281"/>
      <c r="D283" s="361"/>
      <c r="E283" s="373" t="s">
        <v>892</v>
      </c>
      <c r="F283" s="298">
        <v>4511</v>
      </c>
      <c r="G283" s="338">
        <f>H283+I283</f>
        <v>58770.946000000004</v>
      </c>
      <c r="H283" s="318">
        <v>58770.946000000004</v>
      </c>
      <c r="I283" s="318">
        <v>0</v>
      </c>
      <c r="J283" s="275"/>
    </row>
    <row r="284" spans="1:14" ht="21" x14ac:dyDescent="0.2">
      <c r="A284" s="281"/>
      <c r="B284" s="281"/>
      <c r="C284" s="281"/>
      <c r="D284" s="361"/>
      <c r="E284" s="374" t="s">
        <v>893</v>
      </c>
      <c r="F284" s="298">
        <v>4655</v>
      </c>
      <c r="G284" s="337">
        <f>H284+I284</f>
        <v>0</v>
      </c>
      <c r="H284" s="328">
        <v>0</v>
      </c>
      <c r="I284" s="328">
        <v>0</v>
      </c>
      <c r="J284" s="275"/>
      <c r="N284" s="90"/>
    </row>
    <row r="285" spans="1:14" x14ac:dyDescent="0.2">
      <c r="A285" s="281" t="s">
        <v>894</v>
      </c>
      <c r="B285" s="281" t="s">
        <v>544</v>
      </c>
      <c r="C285" s="281" t="s">
        <v>342</v>
      </c>
      <c r="D285" s="281" t="s">
        <v>342</v>
      </c>
      <c r="E285" s="370" t="s">
        <v>895</v>
      </c>
      <c r="F285" s="281"/>
      <c r="G285" s="338">
        <v>0</v>
      </c>
      <c r="H285" s="325">
        <v>0</v>
      </c>
      <c r="I285" s="325">
        <v>0</v>
      </c>
      <c r="J285" s="275"/>
    </row>
    <row r="286" spans="1:14" x14ac:dyDescent="0.2">
      <c r="A286" s="281" t="s">
        <v>896</v>
      </c>
      <c r="B286" s="281" t="s">
        <v>544</v>
      </c>
      <c r="C286" s="281" t="s">
        <v>342</v>
      </c>
      <c r="D286" s="281" t="s">
        <v>271</v>
      </c>
      <c r="E286" s="282" t="s">
        <v>897</v>
      </c>
      <c r="F286" s="281"/>
      <c r="G286" s="351">
        <f t="shared" ref="G286:G297" si="9">H286+I286</f>
        <v>50000</v>
      </c>
      <c r="H286" s="352">
        <f>H287+H288+H289</f>
        <v>0</v>
      </c>
      <c r="I286" s="352">
        <f>I287+I288+I289</f>
        <v>50000</v>
      </c>
      <c r="J286" s="275"/>
    </row>
    <row r="287" spans="1:14" ht="15.75" customHeight="1" x14ac:dyDescent="0.2">
      <c r="A287" s="281"/>
      <c r="B287" s="281"/>
      <c r="C287" s="281"/>
      <c r="D287" s="281"/>
      <c r="E287" s="282" t="s">
        <v>695</v>
      </c>
      <c r="F287" s="281">
        <v>4251</v>
      </c>
      <c r="G287" s="290">
        <f t="shared" si="9"/>
        <v>0</v>
      </c>
      <c r="H287" s="318">
        <v>0</v>
      </c>
      <c r="I287" s="318">
        <v>0</v>
      </c>
      <c r="J287" s="275"/>
      <c r="K287" s="353"/>
    </row>
    <row r="288" spans="1:14" x14ac:dyDescent="0.2">
      <c r="A288" s="281"/>
      <c r="B288" s="281"/>
      <c r="C288" s="281"/>
      <c r="D288" s="281"/>
      <c r="E288" s="354" t="s">
        <v>750</v>
      </c>
      <c r="F288" s="281">
        <v>5113</v>
      </c>
      <c r="G288" s="290">
        <f t="shared" si="9"/>
        <v>0</v>
      </c>
      <c r="H288" s="318">
        <v>0</v>
      </c>
      <c r="I288" s="318">
        <v>0</v>
      </c>
      <c r="J288" s="275"/>
      <c r="K288" s="353"/>
    </row>
    <row r="289" spans="1:11" x14ac:dyDescent="0.2">
      <c r="A289" s="281"/>
      <c r="B289" s="281"/>
      <c r="C289" s="281"/>
      <c r="D289" s="281"/>
      <c r="E289" s="350" t="s">
        <v>585</v>
      </c>
      <c r="F289" s="281">
        <v>5134</v>
      </c>
      <c r="G289" s="290">
        <f t="shared" si="9"/>
        <v>50000</v>
      </c>
      <c r="H289" s="318">
        <v>0</v>
      </c>
      <c r="I289" s="318">
        <v>50000</v>
      </c>
      <c r="J289" s="275"/>
    </row>
    <row r="290" spans="1:11" s="90" customFormat="1" x14ac:dyDescent="0.2">
      <c r="A290" s="326" t="s">
        <v>898</v>
      </c>
      <c r="B290" s="326" t="s">
        <v>544</v>
      </c>
      <c r="C290" s="326" t="s">
        <v>342</v>
      </c>
      <c r="D290" s="326" t="s">
        <v>540</v>
      </c>
      <c r="E290" s="327" t="s">
        <v>899</v>
      </c>
      <c r="F290" s="326"/>
      <c r="G290" s="324">
        <f t="shared" si="9"/>
        <v>355000</v>
      </c>
      <c r="H290" s="336">
        <f>H291+H292+H293+H294+H295</f>
        <v>355000</v>
      </c>
      <c r="I290" s="336">
        <f>I291+I292+I293+I295</f>
        <v>0</v>
      </c>
      <c r="J290" s="329"/>
    </row>
    <row r="291" spans="1:11" x14ac:dyDescent="0.2">
      <c r="A291" s="281"/>
      <c r="B291" s="281"/>
      <c r="C291" s="281"/>
      <c r="D291" s="281"/>
      <c r="E291" s="295" t="s">
        <v>561</v>
      </c>
      <c r="F291" s="281">
        <v>4216</v>
      </c>
      <c r="G291" s="337">
        <f t="shared" si="9"/>
        <v>10000</v>
      </c>
      <c r="H291" s="318">
        <v>10000</v>
      </c>
      <c r="I291" s="318">
        <v>0</v>
      </c>
      <c r="J291" s="275"/>
      <c r="K291" s="353"/>
    </row>
    <row r="292" spans="1:11" x14ac:dyDescent="0.2">
      <c r="A292" s="281"/>
      <c r="B292" s="281"/>
      <c r="C292" s="281"/>
      <c r="D292" s="281"/>
      <c r="E292" s="295" t="s">
        <v>900</v>
      </c>
      <c r="F292" s="281">
        <v>4239</v>
      </c>
      <c r="G292" s="337">
        <f t="shared" si="9"/>
        <v>281000</v>
      </c>
      <c r="H292" s="355">
        <v>281000</v>
      </c>
      <c r="I292" s="318">
        <v>0</v>
      </c>
      <c r="J292" s="275"/>
    </row>
    <row r="293" spans="1:11" x14ac:dyDescent="0.2">
      <c r="A293" s="281"/>
      <c r="B293" s="281"/>
      <c r="C293" s="281"/>
      <c r="D293" s="281"/>
      <c r="E293" s="295" t="s">
        <v>901</v>
      </c>
      <c r="F293" s="281">
        <v>4269</v>
      </c>
      <c r="G293" s="337">
        <f t="shared" si="9"/>
        <v>40000</v>
      </c>
      <c r="H293" s="355">
        <v>40000</v>
      </c>
      <c r="I293" s="318">
        <v>0</v>
      </c>
      <c r="J293" s="275"/>
    </row>
    <row r="294" spans="1:11" x14ac:dyDescent="0.2">
      <c r="A294" s="281"/>
      <c r="B294" s="281"/>
      <c r="C294" s="281"/>
      <c r="D294" s="281"/>
      <c r="E294" s="282" t="s">
        <v>578</v>
      </c>
      <c r="F294" s="281">
        <v>4267</v>
      </c>
      <c r="G294" s="337">
        <f t="shared" si="9"/>
        <v>4000</v>
      </c>
      <c r="H294" s="355">
        <v>4000</v>
      </c>
      <c r="I294" s="318">
        <v>0</v>
      </c>
      <c r="J294" s="275"/>
    </row>
    <row r="295" spans="1:11" ht="22.5" x14ac:dyDescent="0.2">
      <c r="A295" s="281"/>
      <c r="B295" s="281"/>
      <c r="C295" s="281"/>
      <c r="D295" s="281"/>
      <c r="E295" s="305" t="s">
        <v>902</v>
      </c>
      <c r="F295" s="281">
        <v>4727</v>
      </c>
      <c r="G295" s="337">
        <f t="shared" si="9"/>
        <v>20000</v>
      </c>
      <c r="H295" s="318">
        <v>20000</v>
      </c>
      <c r="I295" s="318">
        <v>0</v>
      </c>
      <c r="J295" s="275"/>
    </row>
    <row r="296" spans="1:11" x14ac:dyDescent="0.2">
      <c r="A296" s="281" t="s">
        <v>903</v>
      </c>
      <c r="B296" s="281" t="s">
        <v>544</v>
      </c>
      <c r="C296" s="281" t="s">
        <v>342</v>
      </c>
      <c r="D296" s="281" t="s">
        <v>541</v>
      </c>
      <c r="E296" s="282" t="s">
        <v>904</v>
      </c>
      <c r="F296" s="281"/>
      <c r="G296" s="351">
        <f t="shared" si="9"/>
        <v>4000</v>
      </c>
      <c r="H296" s="352">
        <f>H297</f>
        <v>4000</v>
      </c>
      <c r="I296" s="352">
        <f>I297</f>
        <v>0</v>
      </c>
      <c r="J296" s="275"/>
    </row>
    <row r="297" spans="1:11" ht="22.5" x14ac:dyDescent="0.2">
      <c r="A297" s="281"/>
      <c r="B297" s="281"/>
      <c r="C297" s="281"/>
      <c r="D297" s="281"/>
      <c r="E297" s="295" t="s">
        <v>905</v>
      </c>
      <c r="F297" s="281">
        <v>4637</v>
      </c>
      <c r="G297" s="290">
        <f t="shared" si="9"/>
        <v>4000</v>
      </c>
      <c r="H297" s="328">
        <v>4000</v>
      </c>
      <c r="I297" s="318">
        <v>0</v>
      </c>
      <c r="J297" s="275"/>
    </row>
    <row r="298" spans="1:11" x14ac:dyDescent="0.2">
      <c r="A298" s="281">
        <v>2826</v>
      </c>
      <c r="B298" s="281" t="s">
        <v>544</v>
      </c>
      <c r="C298" s="281" t="s">
        <v>342</v>
      </c>
      <c r="D298" s="281">
        <v>6</v>
      </c>
      <c r="E298" s="282" t="s">
        <v>906</v>
      </c>
      <c r="F298" s="281"/>
      <c r="G298" s="351">
        <v>0</v>
      </c>
      <c r="H298" s="352">
        <v>0</v>
      </c>
      <c r="I298" s="352">
        <v>0</v>
      </c>
      <c r="J298" s="275"/>
    </row>
    <row r="299" spans="1:11" ht="22.5" x14ac:dyDescent="0.2">
      <c r="A299" s="281">
        <v>2827</v>
      </c>
      <c r="B299" s="281" t="s">
        <v>544</v>
      </c>
      <c r="C299" s="281" t="s">
        <v>342</v>
      </c>
      <c r="D299" s="281">
        <v>7</v>
      </c>
      <c r="E299" s="282" t="s">
        <v>907</v>
      </c>
      <c r="F299" s="281"/>
      <c r="G299" s="351">
        <f>H299+I299</f>
        <v>0</v>
      </c>
      <c r="H299" s="352">
        <f>H300</f>
        <v>0</v>
      </c>
      <c r="I299" s="352">
        <f>I300</f>
        <v>0</v>
      </c>
      <c r="J299" s="275"/>
    </row>
    <row r="300" spans="1:11" ht="15" customHeight="1" x14ac:dyDescent="0.2">
      <c r="A300" s="281"/>
      <c r="B300" s="281"/>
      <c r="C300" s="281"/>
      <c r="D300" s="281"/>
      <c r="E300" s="282" t="s">
        <v>695</v>
      </c>
      <c r="F300" s="281">
        <v>4251</v>
      </c>
      <c r="G300" s="351">
        <f>H300+I300</f>
        <v>0</v>
      </c>
      <c r="H300" s="320">
        <v>0</v>
      </c>
      <c r="I300" s="328">
        <v>0</v>
      </c>
      <c r="J300" s="275"/>
    </row>
    <row r="301" spans="1:11" ht="22.5" x14ac:dyDescent="0.2">
      <c r="A301" s="281" t="s">
        <v>908</v>
      </c>
      <c r="B301" s="281" t="s">
        <v>544</v>
      </c>
      <c r="C301" s="281" t="s">
        <v>271</v>
      </c>
      <c r="D301" s="281" t="s">
        <v>340</v>
      </c>
      <c r="E301" s="282" t="s">
        <v>909</v>
      </c>
      <c r="F301" s="281"/>
      <c r="G301" s="323">
        <f t="shared" ref="G301:G306" si="10">H301+I301</f>
        <v>1000</v>
      </c>
      <c r="H301" s="317">
        <f>H302+H304+H305</f>
        <v>1000</v>
      </c>
      <c r="I301" s="317">
        <f>I302+I304+I305</f>
        <v>0</v>
      </c>
      <c r="J301" s="275"/>
    </row>
    <row r="302" spans="1:11" x14ac:dyDescent="0.2">
      <c r="A302" s="281" t="s">
        <v>910</v>
      </c>
      <c r="B302" s="281" t="s">
        <v>544</v>
      </c>
      <c r="C302" s="281" t="s">
        <v>271</v>
      </c>
      <c r="D302" s="281" t="s">
        <v>341</v>
      </c>
      <c r="E302" s="282" t="s">
        <v>911</v>
      </c>
      <c r="F302" s="281"/>
      <c r="G302" s="356">
        <f t="shared" si="10"/>
        <v>1000</v>
      </c>
      <c r="H302" s="357">
        <f>H303</f>
        <v>1000</v>
      </c>
      <c r="I302" s="352">
        <f>I303</f>
        <v>0</v>
      </c>
      <c r="J302" s="275"/>
    </row>
    <row r="303" spans="1:11" x14ac:dyDescent="0.2">
      <c r="A303" s="281"/>
      <c r="B303" s="281"/>
      <c r="C303" s="281"/>
      <c r="D303" s="281"/>
      <c r="E303" s="295" t="s">
        <v>900</v>
      </c>
      <c r="F303" s="281">
        <v>4239</v>
      </c>
      <c r="G303" s="337">
        <f t="shared" si="10"/>
        <v>1000</v>
      </c>
      <c r="H303" s="318">
        <v>1000</v>
      </c>
      <c r="I303" s="318">
        <v>0</v>
      </c>
      <c r="J303" s="275"/>
    </row>
    <row r="304" spans="1:11" x14ac:dyDescent="0.2">
      <c r="A304" s="281" t="s">
        <v>912</v>
      </c>
      <c r="B304" s="281" t="s">
        <v>544</v>
      </c>
      <c r="C304" s="281" t="s">
        <v>271</v>
      </c>
      <c r="D304" s="281" t="s">
        <v>342</v>
      </c>
      <c r="E304" s="282" t="s">
        <v>913</v>
      </c>
      <c r="F304" s="281"/>
      <c r="G304" s="337">
        <f t="shared" si="10"/>
        <v>0</v>
      </c>
      <c r="H304" s="318">
        <v>0</v>
      </c>
      <c r="I304" s="318">
        <v>0</v>
      </c>
      <c r="J304" s="275"/>
    </row>
    <row r="305" spans="1:10" x14ac:dyDescent="0.2">
      <c r="A305" s="281" t="s">
        <v>914</v>
      </c>
      <c r="B305" s="281" t="s">
        <v>544</v>
      </c>
      <c r="C305" s="281" t="s">
        <v>271</v>
      </c>
      <c r="D305" s="281" t="s">
        <v>271</v>
      </c>
      <c r="E305" s="282" t="s">
        <v>915</v>
      </c>
      <c r="F305" s="281"/>
      <c r="G305" s="337">
        <f t="shared" si="10"/>
        <v>0</v>
      </c>
      <c r="H305" s="318">
        <v>0</v>
      </c>
      <c r="I305" s="318">
        <v>0</v>
      </c>
      <c r="J305" s="275"/>
    </row>
    <row r="306" spans="1:10" ht="15.75" customHeight="1" x14ac:dyDescent="0.2">
      <c r="A306" s="281" t="s">
        <v>916</v>
      </c>
      <c r="B306" s="281" t="s">
        <v>544</v>
      </c>
      <c r="C306" s="281" t="s">
        <v>540</v>
      </c>
      <c r="D306" s="281" t="s">
        <v>340</v>
      </c>
      <c r="E306" s="282" t="s">
        <v>917</v>
      </c>
      <c r="F306" s="281"/>
      <c r="G306" s="323">
        <f t="shared" si="10"/>
        <v>0</v>
      </c>
      <c r="H306" s="317">
        <f>H307+H308+H309</f>
        <v>0</v>
      </c>
      <c r="I306" s="317">
        <f>I307+I308+I309</f>
        <v>0</v>
      </c>
      <c r="J306" s="275"/>
    </row>
    <row r="307" spans="1:10" x14ac:dyDescent="0.2">
      <c r="A307" s="281" t="s">
        <v>918</v>
      </c>
      <c r="B307" s="281" t="s">
        <v>544</v>
      </c>
      <c r="C307" s="281" t="s">
        <v>540</v>
      </c>
      <c r="D307" s="281" t="s">
        <v>341</v>
      </c>
      <c r="E307" s="282" t="s">
        <v>919</v>
      </c>
      <c r="F307" s="281"/>
      <c r="G307" s="290">
        <v>0</v>
      </c>
      <c r="H307" s="318">
        <v>0</v>
      </c>
      <c r="I307" s="318">
        <v>0</v>
      </c>
      <c r="J307" s="275"/>
    </row>
    <row r="308" spans="1:10" ht="22.5" x14ac:dyDescent="0.2">
      <c r="A308" s="281" t="s">
        <v>920</v>
      </c>
      <c r="B308" s="281" t="s">
        <v>544</v>
      </c>
      <c r="C308" s="281" t="s">
        <v>540</v>
      </c>
      <c r="D308" s="281" t="s">
        <v>342</v>
      </c>
      <c r="E308" s="282" t="s">
        <v>921</v>
      </c>
      <c r="F308" s="281"/>
      <c r="G308" s="290">
        <v>0</v>
      </c>
      <c r="H308" s="318">
        <v>0</v>
      </c>
      <c r="I308" s="318">
        <v>0</v>
      </c>
      <c r="J308" s="275"/>
    </row>
    <row r="309" spans="1:10" x14ac:dyDescent="0.2">
      <c r="A309" s="281" t="s">
        <v>922</v>
      </c>
      <c r="B309" s="281" t="s">
        <v>544</v>
      </c>
      <c r="C309" s="281" t="s">
        <v>540</v>
      </c>
      <c r="D309" s="281" t="s">
        <v>271</v>
      </c>
      <c r="E309" s="282" t="s">
        <v>923</v>
      </c>
      <c r="F309" s="281"/>
      <c r="G309" s="290">
        <v>0</v>
      </c>
      <c r="H309" s="318">
        <v>0</v>
      </c>
      <c r="I309" s="318">
        <v>0</v>
      </c>
      <c r="J309" s="275"/>
    </row>
    <row r="310" spans="1:10" ht="22.5" x14ac:dyDescent="0.2">
      <c r="A310" s="281" t="s">
        <v>924</v>
      </c>
      <c r="B310" s="281" t="s">
        <v>544</v>
      </c>
      <c r="C310" s="281" t="s">
        <v>541</v>
      </c>
      <c r="D310" s="281" t="s">
        <v>340</v>
      </c>
      <c r="E310" s="282" t="s">
        <v>925</v>
      </c>
      <c r="F310" s="281"/>
      <c r="G310" s="316">
        <f>H310+I310</f>
        <v>87687.5</v>
      </c>
      <c r="H310" s="283">
        <f>H311</f>
        <v>87687.5</v>
      </c>
      <c r="I310" s="317">
        <f>I311</f>
        <v>0</v>
      </c>
      <c r="J310" s="275"/>
    </row>
    <row r="311" spans="1:10" x14ac:dyDescent="0.2">
      <c r="A311" s="281" t="s">
        <v>926</v>
      </c>
      <c r="B311" s="281" t="s">
        <v>544</v>
      </c>
      <c r="C311" s="281" t="s">
        <v>541</v>
      </c>
      <c r="D311" s="281" t="s">
        <v>341</v>
      </c>
      <c r="E311" s="282" t="s">
        <v>927</v>
      </c>
      <c r="F311" s="281"/>
      <c r="G311" s="290">
        <f>H311+I311</f>
        <v>87687.5</v>
      </c>
      <c r="H311" s="318">
        <f>H312+H313+H314+H315+H316+H317</f>
        <v>87687.5</v>
      </c>
      <c r="I311" s="318">
        <f>I312+I313+I314+I315+I316+I317</f>
        <v>0</v>
      </c>
      <c r="J311" s="275"/>
    </row>
    <row r="312" spans="1:10" x14ac:dyDescent="0.2">
      <c r="A312" s="281"/>
      <c r="B312" s="281"/>
      <c r="C312" s="281"/>
      <c r="D312" s="281"/>
      <c r="E312" s="282" t="s">
        <v>572</v>
      </c>
      <c r="F312" s="281" t="s">
        <v>77</v>
      </c>
      <c r="G312" s="290">
        <f t="shared" ref="G312:G317" si="11">H312+I312</f>
        <v>1500</v>
      </c>
      <c r="H312" s="318">
        <v>1500</v>
      </c>
      <c r="I312" s="318">
        <v>0</v>
      </c>
      <c r="J312" s="275"/>
    </row>
    <row r="313" spans="1:10" x14ac:dyDescent="0.2">
      <c r="A313" s="281"/>
      <c r="B313" s="281"/>
      <c r="C313" s="281"/>
      <c r="D313" s="281"/>
      <c r="E313" s="295" t="s">
        <v>901</v>
      </c>
      <c r="F313" s="281" t="s">
        <v>88</v>
      </c>
      <c r="G313" s="290">
        <f t="shared" si="11"/>
        <v>1500</v>
      </c>
      <c r="H313" s="318">
        <v>1500</v>
      </c>
      <c r="I313" s="318">
        <v>0</v>
      </c>
      <c r="J313" s="275"/>
    </row>
    <row r="314" spans="1:10" x14ac:dyDescent="0.2">
      <c r="A314" s="281"/>
      <c r="B314" s="281"/>
      <c r="C314" s="281"/>
      <c r="D314" s="281"/>
      <c r="E314" s="282" t="s">
        <v>928</v>
      </c>
      <c r="F314" s="281">
        <v>4511</v>
      </c>
      <c r="G314" s="290">
        <f t="shared" si="11"/>
        <v>84687.5</v>
      </c>
      <c r="H314" s="318">
        <v>84687.5</v>
      </c>
      <c r="I314" s="318">
        <v>0</v>
      </c>
      <c r="J314" s="275"/>
    </row>
    <row r="315" spans="1:10" x14ac:dyDescent="0.2">
      <c r="A315" s="281"/>
      <c r="B315" s="281"/>
      <c r="C315" s="281"/>
      <c r="D315" s="281"/>
      <c r="E315" s="282" t="s">
        <v>638</v>
      </c>
      <c r="F315" s="281" t="s">
        <v>22</v>
      </c>
      <c r="G315" s="290">
        <f t="shared" si="11"/>
        <v>0</v>
      </c>
      <c r="H315" s="318">
        <v>0</v>
      </c>
      <c r="I315" s="318">
        <v>0</v>
      </c>
      <c r="J315" s="275"/>
    </row>
    <row r="316" spans="1:10" x14ac:dyDescent="0.2">
      <c r="A316" s="281"/>
      <c r="B316" s="281"/>
      <c r="C316" s="281"/>
      <c r="D316" s="281"/>
      <c r="E316" s="282" t="s">
        <v>581</v>
      </c>
      <c r="F316" s="281" t="s">
        <v>48</v>
      </c>
      <c r="G316" s="290">
        <f t="shared" si="11"/>
        <v>0</v>
      </c>
      <c r="H316" s="318">
        <v>0</v>
      </c>
      <c r="I316" s="318">
        <v>0</v>
      </c>
      <c r="J316" s="275"/>
    </row>
    <row r="317" spans="1:10" x14ac:dyDescent="0.2">
      <c r="A317" s="281"/>
      <c r="B317" s="281"/>
      <c r="C317" s="281"/>
      <c r="D317" s="281"/>
      <c r="E317" s="282" t="s">
        <v>792</v>
      </c>
      <c r="F317" s="281" t="s">
        <v>52</v>
      </c>
      <c r="G317" s="290">
        <f t="shared" si="11"/>
        <v>0</v>
      </c>
      <c r="H317" s="318">
        <v>0</v>
      </c>
      <c r="I317" s="318">
        <v>0</v>
      </c>
      <c r="J317" s="275"/>
    </row>
    <row r="318" spans="1:10" ht="22.5" x14ac:dyDescent="0.2">
      <c r="A318" s="281" t="s">
        <v>929</v>
      </c>
      <c r="B318" s="281" t="s">
        <v>544</v>
      </c>
      <c r="C318" s="281" t="s">
        <v>542</v>
      </c>
      <c r="D318" s="281" t="s">
        <v>340</v>
      </c>
      <c r="E318" s="282" t="s">
        <v>930</v>
      </c>
      <c r="F318" s="281"/>
      <c r="G318" s="323">
        <f>H318+I318</f>
        <v>0</v>
      </c>
      <c r="H318" s="317">
        <f>H319</f>
        <v>0</v>
      </c>
      <c r="I318" s="317">
        <f>I319</f>
        <v>0</v>
      </c>
      <c r="J318" s="275"/>
    </row>
    <row r="319" spans="1:10" ht="22.5" x14ac:dyDescent="0.2">
      <c r="A319" s="281" t="s">
        <v>931</v>
      </c>
      <c r="B319" s="281" t="s">
        <v>544</v>
      </c>
      <c r="C319" s="281" t="s">
        <v>542</v>
      </c>
      <c r="D319" s="281" t="s">
        <v>341</v>
      </c>
      <c r="E319" s="282" t="s">
        <v>932</v>
      </c>
      <c r="F319" s="281"/>
      <c r="G319" s="290">
        <f>H319+I319</f>
        <v>0</v>
      </c>
      <c r="H319" s="318">
        <f>H320+H321+H322+H323+H324+H325</f>
        <v>0</v>
      </c>
      <c r="I319" s="318">
        <f>I320+I321+I322+I323+I324+I325</f>
        <v>0</v>
      </c>
      <c r="J319" s="275"/>
    </row>
    <row r="320" spans="1:10" x14ac:dyDescent="0.2">
      <c r="A320" s="281"/>
      <c r="B320" s="281"/>
      <c r="C320" s="281"/>
      <c r="D320" s="281"/>
      <c r="E320" s="282" t="s">
        <v>572</v>
      </c>
      <c r="F320" s="281" t="s">
        <v>77</v>
      </c>
      <c r="G320" s="290">
        <v>0</v>
      </c>
      <c r="H320" s="318">
        <v>0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579</v>
      </c>
      <c r="F321" s="281" t="s">
        <v>88</v>
      </c>
      <c r="G321" s="290"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638</v>
      </c>
      <c r="F322" s="281" t="s">
        <v>22</v>
      </c>
      <c r="G322" s="290"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710</v>
      </c>
      <c r="F323" s="281" t="s">
        <v>47</v>
      </c>
      <c r="G323" s="290">
        <v>0</v>
      </c>
      <c r="H323" s="318">
        <v>0</v>
      </c>
      <c r="I323" s="318">
        <v>0</v>
      </c>
      <c r="J323" s="275"/>
    </row>
    <row r="324" spans="1:11" x14ac:dyDescent="0.2">
      <c r="A324" s="281"/>
      <c r="B324" s="281"/>
      <c r="C324" s="281"/>
      <c r="D324" s="281"/>
      <c r="E324" s="282" t="s">
        <v>581</v>
      </c>
      <c r="F324" s="281" t="s">
        <v>48</v>
      </c>
      <c r="G324" s="290">
        <v>0</v>
      </c>
      <c r="H324" s="318">
        <v>0</v>
      </c>
      <c r="I324" s="318">
        <v>0</v>
      </c>
      <c r="J324" s="275"/>
    </row>
    <row r="325" spans="1:11" x14ac:dyDescent="0.2">
      <c r="A325" s="281"/>
      <c r="B325" s="281"/>
      <c r="C325" s="281"/>
      <c r="D325" s="281"/>
      <c r="E325" s="282" t="s">
        <v>792</v>
      </c>
      <c r="F325" s="281" t="s">
        <v>52</v>
      </c>
      <c r="G325" s="290">
        <v>0</v>
      </c>
      <c r="H325" s="318">
        <v>0</v>
      </c>
      <c r="I325" s="318">
        <v>0</v>
      </c>
      <c r="J325" s="275"/>
    </row>
    <row r="326" spans="1:11" ht="33.75" x14ac:dyDescent="0.2">
      <c r="A326" s="281" t="s">
        <v>933</v>
      </c>
      <c r="B326" s="281" t="s">
        <v>545</v>
      </c>
      <c r="C326" s="281" t="s">
        <v>340</v>
      </c>
      <c r="D326" s="281" t="s">
        <v>340</v>
      </c>
      <c r="E326" s="282" t="s">
        <v>934</v>
      </c>
      <c r="F326" s="281"/>
      <c r="G326" s="347">
        <f>H326+I326</f>
        <v>3534693.6060000001</v>
      </c>
      <c r="H326" s="345">
        <f>H327+H337+H344+H347+H350+H359+H366+H368</f>
        <v>2669690.7060000002</v>
      </c>
      <c r="I326" s="345">
        <f>I327+I337+I344+I347+I350+I359+I366+I368</f>
        <v>865002.9</v>
      </c>
      <c r="J326" s="275"/>
    </row>
    <row r="327" spans="1:11" ht="22.5" x14ac:dyDescent="0.2">
      <c r="A327" s="281" t="s">
        <v>935</v>
      </c>
      <c r="B327" s="281" t="s">
        <v>545</v>
      </c>
      <c r="C327" s="281" t="s">
        <v>341</v>
      </c>
      <c r="D327" s="281" t="s">
        <v>340</v>
      </c>
      <c r="E327" s="282" t="s">
        <v>936</v>
      </c>
      <c r="F327" s="281"/>
      <c r="G327" s="316">
        <f>H327+I327</f>
        <v>1805886.2169999999</v>
      </c>
      <c r="H327" s="283">
        <f>H328</f>
        <v>1805886.2169999999</v>
      </c>
      <c r="I327" s="317">
        <f>I328</f>
        <v>0</v>
      </c>
      <c r="J327" s="275"/>
    </row>
    <row r="328" spans="1:11" x14ac:dyDescent="0.2">
      <c r="A328" s="281" t="s">
        <v>937</v>
      </c>
      <c r="B328" s="281" t="s">
        <v>545</v>
      </c>
      <c r="C328" s="281" t="s">
        <v>341</v>
      </c>
      <c r="D328" s="281" t="s">
        <v>341</v>
      </c>
      <c r="E328" s="282" t="s">
        <v>938</v>
      </c>
      <c r="F328" s="281"/>
      <c r="G328" s="343">
        <f>H328+I328</f>
        <v>1805886.2169999999</v>
      </c>
      <c r="H328" s="322">
        <f>H329+H330+H331+H332+H333+H334+H335</f>
        <v>1805886.2169999999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791</v>
      </c>
      <c r="F329" s="281">
        <v>4511</v>
      </c>
      <c r="G329" s="343">
        <f t="shared" ref="G329:G335" si="12">H329+I329</f>
        <v>1805886.2169999999</v>
      </c>
      <c r="H329" s="318">
        <v>1805886.2169999999</v>
      </c>
      <c r="I329" s="318">
        <v>0</v>
      </c>
      <c r="J329" s="275"/>
      <c r="K329" s="182"/>
    </row>
    <row r="330" spans="1:11" x14ac:dyDescent="0.2">
      <c r="A330" s="281"/>
      <c r="B330" s="281"/>
      <c r="C330" s="281"/>
      <c r="D330" s="281"/>
      <c r="E330" s="349" t="s">
        <v>880</v>
      </c>
      <c r="F330" s="326" t="s">
        <v>13</v>
      </c>
      <c r="G330" s="343">
        <f t="shared" si="12"/>
        <v>0</v>
      </c>
      <c r="H330" s="290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349" t="s">
        <v>939</v>
      </c>
      <c r="F331" s="326">
        <v>4823</v>
      </c>
      <c r="G331" s="343">
        <f>H331+I331</f>
        <v>0</v>
      </c>
      <c r="H331" s="290">
        <v>0</v>
      </c>
      <c r="I331" s="318">
        <v>0</v>
      </c>
      <c r="J331" s="275"/>
    </row>
    <row r="332" spans="1:11" x14ac:dyDescent="0.2">
      <c r="A332" s="281"/>
      <c r="B332" s="281"/>
      <c r="C332" s="281"/>
      <c r="D332" s="281"/>
      <c r="E332" s="282" t="s">
        <v>710</v>
      </c>
      <c r="F332" s="281" t="s">
        <v>47</v>
      </c>
      <c r="G332" s="343">
        <f t="shared" si="12"/>
        <v>0</v>
      </c>
      <c r="H332" s="318">
        <v>0</v>
      </c>
      <c r="I332" s="318">
        <v>0</v>
      </c>
      <c r="J332" s="275"/>
    </row>
    <row r="333" spans="1:11" x14ac:dyDescent="0.2">
      <c r="A333" s="281"/>
      <c r="B333" s="281"/>
      <c r="C333" s="281"/>
      <c r="D333" s="281"/>
      <c r="E333" s="282" t="s">
        <v>581</v>
      </c>
      <c r="F333" s="281" t="s">
        <v>48</v>
      </c>
      <c r="G333" s="343">
        <f t="shared" si="12"/>
        <v>0</v>
      </c>
      <c r="H333" s="318">
        <v>0</v>
      </c>
      <c r="I333" s="318">
        <v>0</v>
      </c>
      <c r="J333" s="275"/>
    </row>
    <row r="334" spans="1:11" x14ac:dyDescent="0.2">
      <c r="A334" s="281"/>
      <c r="B334" s="281"/>
      <c r="C334" s="281"/>
      <c r="D334" s="281"/>
      <c r="E334" s="282" t="s">
        <v>792</v>
      </c>
      <c r="F334" s="281" t="s">
        <v>52</v>
      </c>
      <c r="G334" s="343">
        <f t="shared" si="12"/>
        <v>0</v>
      </c>
      <c r="H334" s="318">
        <v>0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585</v>
      </c>
      <c r="F335" s="281" t="s">
        <v>62</v>
      </c>
      <c r="G335" s="343">
        <f t="shared" si="12"/>
        <v>0</v>
      </c>
      <c r="H335" s="318">
        <v>0</v>
      </c>
      <c r="I335" s="318">
        <v>0</v>
      </c>
      <c r="J335" s="275"/>
    </row>
    <row r="336" spans="1:11" x14ac:dyDescent="0.2">
      <c r="A336" s="281" t="s">
        <v>940</v>
      </c>
      <c r="B336" s="281" t="s">
        <v>545</v>
      </c>
      <c r="C336" s="281" t="s">
        <v>341</v>
      </c>
      <c r="D336" s="281" t="s">
        <v>342</v>
      </c>
      <c r="E336" s="282" t="s">
        <v>941</v>
      </c>
      <c r="F336" s="281"/>
      <c r="G336" s="290">
        <v>0</v>
      </c>
      <c r="H336" s="318">
        <v>0</v>
      </c>
      <c r="I336" s="318">
        <v>0</v>
      </c>
      <c r="J336" s="275"/>
    </row>
    <row r="337" spans="1:11" x14ac:dyDescent="0.2">
      <c r="A337" s="281" t="s">
        <v>942</v>
      </c>
      <c r="B337" s="281" t="s">
        <v>545</v>
      </c>
      <c r="C337" s="281" t="s">
        <v>342</v>
      </c>
      <c r="D337" s="281" t="s">
        <v>340</v>
      </c>
      <c r="E337" s="282" t="s">
        <v>943</v>
      </c>
      <c r="F337" s="358"/>
      <c r="G337" s="323">
        <f>H337+I337</f>
        <v>22000</v>
      </c>
      <c r="H337" s="317">
        <f>H338+H339</f>
        <v>22000</v>
      </c>
      <c r="I337" s="317">
        <f>I338+I339</f>
        <v>0</v>
      </c>
      <c r="J337" s="275"/>
    </row>
    <row r="338" spans="1:11" x14ac:dyDescent="0.2">
      <c r="A338" s="281" t="s">
        <v>944</v>
      </c>
      <c r="B338" s="281" t="s">
        <v>545</v>
      </c>
      <c r="C338" s="281" t="s">
        <v>342</v>
      </c>
      <c r="D338" s="281" t="s">
        <v>341</v>
      </c>
      <c r="E338" s="282" t="s">
        <v>945</v>
      </c>
      <c r="F338" s="281"/>
      <c r="G338" s="290">
        <v>0</v>
      </c>
      <c r="H338" s="318">
        <v>0</v>
      </c>
      <c r="I338" s="318">
        <v>0</v>
      </c>
      <c r="J338" s="275"/>
    </row>
    <row r="339" spans="1:11" x14ac:dyDescent="0.2">
      <c r="A339" s="281" t="s">
        <v>946</v>
      </c>
      <c r="B339" s="281" t="s">
        <v>545</v>
      </c>
      <c r="C339" s="281" t="s">
        <v>342</v>
      </c>
      <c r="D339" s="281" t="s">
        <v>342</v>
      </c>
      <c r="E339" s="282" t="s">
        <v>947</v>
      </c>
      <c r="F339" s="281"/>
      <c r="G339" s="343">
        <f>H339+I339</f>
        <v>22000</v>
      </c>
      <c r="H339" s="322">
        <f>H340+H341+H342+H343</f>
        <v>22000</v>
      </c>
      <c r="I339" s="322">
        <f>I340+I341+I342+I343</f>
        <v>0</v>
      </c>
      <c r="J339" s="275"/>
    </row>
    <row r="340" spans="1:11" x14ac:dyDescent="0.2">
      <c r="A340" s="281"/>
      <c r="B340" s="281"/>
      <c r="C340" s="281"/>
      <c r="D340" s="281"/>
      <c r="E340" s="282" t="s">
        <v>948</v>
      </c>
      <c r="F340" s="281">
        <v>4269</v>
      </c>
      <c r="G340" s="343">
        <f>H340+I340</f>
        <v>2000</v>
      </c>
      <c r="H340" s="318">
        <v>2000</v>
      </c>
      <c r="I340" s="318">
        <v>0</v>
      </c>
      <c r="J340" s="275"/>
    </row>
    <row r="341" spans="1:11" x14ac:dyDescent="0.2">
      <c r="A341" s="281"/>
      <c r="B341" s="281"/>
      <c r="C341" s="281"/>
      <c r="D341" s="281"/>
      <c r="E341" s="282" t="s">
        <v>949</v>
      </c>
      <c r="F341" s="281">
        <v>4727</v>
      </c>
      <c r="G341" s="343">
        <f>H341+I341</f>
        <v>10000</v>
      </c>
      <c r="H341" s="318">
        <v>10000</v>
      </c>
      <c r="I341" s="318">
        <v>0</v>
      </c>
      <c r="J341" s="275"/>
    </row>
    <row r="342" spans="1:11" x14ac:dyDescent="0.2">
      <c r="A342" s="281"/>
      <c r="B342" s="281"/>
      <c r="C342" s="281"/>
      <c r="D342" s="281"/>
      <c r="E342" s="372" t="s">
        <v>928</v>
      </c>
      <c r="F342" s="281">
        <v>4637</v>
      </c>
      <c r="G342" s="343">
        <f>H342+I342</f>
        <v>5000</v>
      </c>
      <c r="H342" s="318">
        <v>5000</v>
      </c>
      <c r="I342" s="318">
        <v>0</v>
      </c>
      <c r="J342" s="275"/>
    </row>
    <row r="343" spans="1:11" ht="21" x14ac:dyDescent="0.2">
      <c r="A343" s="281"/>
      <c r="B343" s="281"/>
      <c r="C343" s="281"/>
      <c r="D343" s="361"/>
      <c r="E343" s="374" t="s">
        <v>893</v>
      </c>
      <c r="F343" s="298">
        <v>4655</v>
      </c>
      <c r="G343" s="343">
        <f>H343+I343</f>
        <v>5000</v>
      </c>
      <c r="H343" s="318">
        <v>5000</v>
      </c>
      <c r="I343" s="318">
        <v>0</v>
      </c>
      <c r="J343" s="275"/>
    </row>
    <row r="344" spans="1:11" ht="22.5" x14ac:dyDescent="0.2">
      <c r="A344" s="281" t="s">
        <v>950</v>
      </c>
      <c r="B344" s="281" t="s">
        <v>545</v>
      </c>
      <c r="C344" s="281" t="s">
        <v>271</v>
      </c>
      <c r="D344" s="281" t="s">
        <v>340</v>
      </c>
      <c r="E344" s="370" t="s">
        <v>951</v>
      </c>
      <c r="F344" s="281"/>
      <c r="G344" s="323">
        <f t="shared" ref="G344:G351" si="13">H344+I344</f>
        <v>0</v>
      </c>
      <c r="H344" s="317">
        <f>H345+H346</f>
        <v>0</v>
      </c>
      <c r="I344" s="317">
        <f>I345+I346</f>
        <v>0</v>
      </c>
      <c r="J344" s="275"/>
    </row>
    <row r="345" spans="1:11" ht="22.5" x14ac:dyDescent="0.2">
      <c r="A345" s="281" t="s">
        <v>952</v>
      </c>
      <c r="B345" s="281" t="s">
        <v>545</v>
      </c>
      <c r="C345" s="281" t="s">
        <v>271</v>
      </c>
      <c r="D345" s="281" t="s">
        <v>341</v>
      </c>
      <c r="E345" s="282" t="s">
        <v>951</v>
      </c>
      <c r="F345" s="281"/>
      <c r="G345" s="290">
        <f t="shared" si="13"/>
        <v>0</v>
      </c>
      <c r="H345" s="318">
        <v>0</v>
      </c>
      <c r="I345" s="318">
        <v>0</v>
      </c>
      <c r="J345" s="275"/>
    </row>
    <row r="346" spans="1:11" x14ac:dyDescent="0.2">
      <c r="A346" s="281" t="s">
        <v>953</v>
      </c>
      <c r="B346" s="281" t="s">
        <v>545</v>
      </c>
      <c r="C346" s="281" t="s">
        <v>271</v>
      </c>
      <c r="D346" s="281" t="s">
        <v>342</v>
      </c>
      <c r="E346" s="282" t="s">
        <v>954</v>
      </c>
      <c r="F346" s="281"/>
      <c r="G346" s="290">
        <f t="shared" si="13"/>
        <v>0</v>
      </c>
      <c r="H346" s="318">
        <v>0</v>
      </c>
      <c r="I346" s="318">
        <v>0</v>
      </c>
      <c r="J346" s="275"/>
    </row>
    <row r="347" spans="1:11" x14ac:dyDescent="0.2">
      <c r="A347" s="281" t="s">
        <v>955</v>
      </c>
      <c r="B347" s="281" t="s">
        <v>545</v>
      </c>
      <c r="C347" s="281" t="s">
        <v>540</v>
      </c>
      <c r="D347" s="281" t="s">
        <v>340</v>
      </c>
      <c r="E347" s="282" t="s">
        <v>956</v>
      </c>
      <c r="F347" s="281"/>
      <c r="G347" s="323">
        <f t="shared" si="13"/>
        <v>0</v>
      </c>
      <c r="H347" s="317">
        <v>0</v>
      </c>
      <c r="I347" s="317">
        <v>0</v>
      </c>
      <c r="J347" s="275"/>
    </row>
    <row r="348" spans="1:11" x14ac:dyDescent="0.2">
      <c r="A348" s="281" t="s">
        <v>957</v>
      </c>
      <c r="B348" s="281" t="s">
        <v>545</v>
      </c>
      <c r="C348" s="281" t="s">
        <v>540</v>
      </c>
      <c r="D348" s="281" t="s">
        <v>341</v>
      </c>
      <c r="E348" s="282" t="s">
        <v>958</v>
      </c>
      <c r="F348" s="281"/>
      <c r="G348" s="290">
        <f t="shared" si="13"/>
        <v>0</v>
      </c>
      <c r="H348" s="318">
        <v>0</v>
      </c>
      <c r="I348" s="318">
        <v>0</v>
      </c>
      <c r="J348" s="275"/>
    </row>
    <row r="349" spans="1:11" x14ac:dyDescent="0.2">
      <c r="A349" s="281" t="s">
        <v>959</v>
      </c>
      <c r="B349" s="281" t="s">
        <v>545</v>
      </c>
      <c r="C349" s="281" t="s">
        <v>540</v>
      </c>
      <c r="D349" s="281" t="s">
        <v>342</v>
      </c>
      <c r="E349" s="282" t="s">
        <v>960</v>
      </c>
      <c r="F349" s="281"/>
      <c r="G349" s="290">
        <f t="shared" si="13"/>
        <v>0</v>
      </c>
      <c r="H349" s="318">
        <v>0</v>
      </c>
      <c r="I349" s="318">
        <v>0</v>
      </c>
      <c r="J349" s="275"/>
    </row>
    <row r="350" spans="1:11" ht="22.5" x14ac:dyDescent="0.2">
      <c r="A350" s="281" t="s">
        <v>961</v>
      </c>
      <c r="B350" s="281" t="s">
        <v>545</v>
      </c>
      <c r="C350" s="281" t="s">
        <v>541</v>
      </c>
      <c r="D350" s="281" t="s">
        <v>340</v>
      </c>
      <c r="E350" s="282" t="s">
        <v>962</v>
      </c>
      <c r="F350" s="281"/>
      <c r="G350" s="316">
        <f t="shared" si="13"/>
        <v>884804.48900000006</v>
      </c>
      <c r="H350" s="283">
        <f>H351+H357</f>
        <v>834804.48900000006</v>
      </c>
      <c r="I350" s="283">
        <f>I351+I357</f>
        <v>50000</v>
      </c>
      <c r="J350" s="275"/>
    </row>
    <row r="351" spans="1:11" x14ac:dyDescent="0.2">
      <c r="A351" s="281" t="s">
        <v>963</v>
      </c>
      <c r="B351" s="281" t="s">
        <v>545</v>
      </c>
      <c r="C351" s="281" t="s">
        <v>541</v>
      </c>
      <c r="D351" s="281" t="s">
        <v>341</v>
      </c>
      <c r="E351" s="282" t="s">
        <v>964</v>
      </c>
      <c r="F351" s="281"/>
      <c r="G351" s="356">
        <f t="shared" si="13"/>
        <v>878921.58900000004</v>
      </c>
      <c r="H351" s="357">
        <f>H352+H353+H354+H355+H356</f>
        <v>828921.58900000004</v>
      </c>
      <c r="I351" s="357">
        <f>I352+I353+I354+I355+I356</f>
        <v>50000</v>
      </c>
      <c r="J351" s="275"/>
    </row>
    <row r="352" spans="1:11" x14ac:dyDescent="0.2">
      <c r="A352" s="281"/>
      <c r="B352" s="281"/>
      <c r="C352" s="281"/>
      <c r="D352" s="281"/>
      <c r="E352" s="282" t="s">
        <v>892</v>
      </c>
      <c r="F352" s="281">
        <v>4511</v>
      </c>
      <c r="G352" s="290">
        <f t="shared" ref="G352:G358" si="14">H352+I352</f>
        <v>828921.58900000004</v>
      </c>
      <c r="H352" s="318">
        <v>828921.58900000004</v>
      </c>
      <c r="I352" s="318">
        <v>0</v>
      </c>
      <c r="J352" s="275"/>
      <c r="K352" s="353"/>
    </row>
    <row r="353" spans="1:13" x14ac:dyDescent="0.2">
      <c r="A353" s="281"/>
      <c r="B353" s="281"/>
      <c r="C353" s="281"/>
      <c r="D353" s="281"/>
      <c r="E353" s="282" t="s">
        <v>965</v>
      </c>
      <c r="F353" s="281">
        <v>4251</v>
      </c>
      <c r="G353" s="290">
        <f t="shared" si="14"/>
        <v>0</v>
      </c>
      <c r="H353" s="318">
        <v>0</v>
      </c>
      <c r="I353" s="318">
        <v>0</v>
      </c>
      <c r="J353" s="275"/>
      <c r="K353" s="353"/>
    </row>
    <row r="354" spans="1:13" x14ac:dyDescent="0.2">
      <c r="A354" s="281"/>
      <c r="B354" s="281"/>
      <c r="C354" s="281"/>
      <c r="D354" s="281"/>
      <c r="E354" s="282" t="s">
        <v>928</v>
      </c>
      <c r="F354" s="281" t="s">
        <v>11</v>
      </c>
      <c r="G354" s="290">
        <f t="shared" si="14"/>
        <v>0</v>
      </c>
      <c r="H354" s="318">
        <v>0</v>
      </c>
      <c r="I354" s="318">
        <v>0</v>
      </c>
      <c r="J354" s="275"/>
    </row>
    <row r="355" spans="1:13" x14ac:dyDescent="0.2">
      <c r="A355" s="281"/>
      <c r="B355" s="281"/>
      <c r="C355" s="281"/>
      <c r="D355" s="281"/>
      <c r="E355" s="282" t="s">
        <v>966</v>
      </c>
      <c r="F355" s="281">
        <v>5134</v>
      </c>
      <c r="G355" s="290">
        <f t="shared" si="14"/>
        <v>50000</v>
      </c>
      <c r="H355" s="318">
        <v>0</v>
      </c>
      <c r="I355" s="318">
        <v>50000</v>
      </c>
      <c r="J355" s="275"/>
    </row>
    <row r="356" spans="1:13" x14ac:dyDescent="0.2">
      <c r="A356" s="281"/>
      <c r="B356" s="281"/>
      <c r="C356" s="281"/>
      <c r="D356" s="281"/>
      <c r="E356" s="282" t="s">
        <v>967</v>
      </c>
      <c r="F356" s="281">
        <v>5113</v>
      </c>
      <c r="G356" s="290">
        <f t="shared" si="14"/>
        <v>0</v>
      </c>
      <c r="H356" s="318">
        <v>0</v>
      </c>
      <c r="I356" s="318">
        <v>0</v>
      </c>
      <c r="J356" s="275"/>
    </row>
    <row r="357" spans="1:13" x14ac:dyDescent="0.2">
      <c r="A357" s="281" t="s">
        <v>968</v>
      </c>
      <c r="B357" s="281" t="s">
        <v>545</v>
      </c>
      <c r="C357" s="281" t="s">
        <v>541</v>
      </c>
      <c r="D357" s="281">
        <v>2</v>
      </c>
      <c r="E357" s="282" t="s">
        <v>969</v>
      </c>
      <c r="F357" s="281"/>
      <c r="G357" s="351">
        <f t="shared" si="14"/>
        <v>5882.9</v>
      </c>
      <c r="H357" s="352">
        <f>H358</f>
        <v>5882.9</v>
      </c>
      <c r="I357" s="352">
        <f>I358</f>
        <v>0</v>
      </c>
      <c r="J357" s="275"/>
    </row>
    <row r="358" spans="1:13" x14ac:dyDescent="0.2">
      <c r="A358" s="281"/>
      <c r="B358" s="281"/>
      <c r="C358" s="281"/>
      <c r="D358" s="281"/>
      <c r="E358" s="282" t="s">
        <v>892</v>
      </c>
      <c r="F358" s="281">
        <v>4511</v>
      </c>
      <c r="G358" s="343">
        <f t="shared" si="14"/>
        <v>5882.9</v>
      </c>
      <c r="H358" s="322">
        <v>5882.9</v>
      </c>
      <c r="I358" s="318">
        <v>0</v>
      </c>
      <c r="J358" s="275"/>
    </row>
    <row r="359" spans="1:13" ht="22.5" x14ac:dyDescent="0.2">
      <c r="A359" s="281" t="s">
        <v>970</v>
      </c>
      <c r="B359" s="281" t="s">
        <v>545</v>
      </c>
      <c r="C359" s="281" t="s">
        <v>542</v>
      </c>
      <c r="D359" s="281" t="s">
        <v>340</v>
      </c>
      <c r="E359" s="282" t="s">
        <v>971</v>
      </c>
      <c r="F359" s="281"/>
      <c r="G359" s="334">
        <f t="shared" ref="G359:G365" si="15">H359+I359</f>
        <v>815002.9</v>
      </c>
      <c r="H359" s="335">
        <f>H360</f>
        <v>0</v>
      </c>
      <c r="I359" s="335">
        <f>I360</f>
        <v>815002.9</v>
      </c>
      <c r="J359" s="275"/>
    </row>
    <row r="360" spans="1:13" x14ac:dyDescent="0.2">
      <c r="A360" s="281">
        <v>2961</v>
      </c>
      <c r="B360" s="281" t="s">
        <v>545</v>
      </c>
      <c r="C360" s="281" t="s">
        <v>542</v>
      </c>
      <c r="D360" s="281">
        <v>1</v>
      </c>
      <c r="E360" s="282" t="s">
        <v>972</v>
      </c>
      <c r="F360" s="281"/>
      <c r="G360" s="324">
        <f t="shared" si="15"/>
        <v>815002.9</v>
      </c>
      <c r="H360" s="336">
        <f>H361+H362+H363+H364+H365</f>
        <v>0</v>
      </c>
      <c r="I360" s="336">
        <f>I361+I362+I363+I364+I365</f>
        <v>815002.9</v>
      </c>
      <c r="J360" s="275"/>
    </row>
    <row r="361" spans="1:13" x14ac:dyDescent="0.2">
      <c r="A361" s="281"/>
      <c r="B361" s="281"/>
      <c r="C361" s="281"/>
      <c r="D361" s="281"/>
      <c r="E361" s="282" t="s">
        <v>579</v>
      </c>
      <c r="F361" s="281">
        <v>4269</v>
      </c>
      <c r="G361" s="337">
        <f t="shared" si="15"/>
        <v>0</v>
      </c>
      <c r="H361" s="320">
        <v>0</v>
      </c>
      <c r="I361" s="320">
        <v>0</v>
      </c>
      <c r="J361" s="275"/>
    </row>
    <row r="362" spans="1:13" x14ac:dyDescent="0.2">
      <c r="A362" s="281"/>
      <c r="B362" s="281"/>
      <c r="C362" s="281"/>
      <c r="D362" s="281"/>
      <c r="E362" s="282" t="s">
        <v>965</v>
      </c>
      <c r="F362" s="326">
        <v>4251</v>
      </c>
      <c r="G362" s="337">
        <f t="shared" si="15"/>
        <v>0</v>
      </c>
      <c r="H362" s="292">
        <v>0</v>
      </c>
      <c r="I362" s="292">
        <v>0</v>
      </c>
      <c r="J362" s="275"/>
    </row>
    <row r="363" spans="1:13" x14ac:dyDescent="0.2">
      <c r="A363" s="281"/>
      <c r="B363" s="281"/>
      <c r="C363" s="281"/>
      <c r="D363" s="281"/>
      <c r="E363" s="282" t="s">
        <v>973</v>
      </c>
      <c r="F363" s="281">
        <v>5113</v>
      </c>
      <c r="G363" s="337">
        <f t="shared" si="15"/>
        <v>250000</v>
      </c>
      <c r="H363" s="292">
        <v>0</v>
      </c>
      <c r="I363" s="292">
        <v>250000</v>
      </c>
      <c r="J363" s="275"/>
    </row>
    <row r="364" spans="1:13" x14ac:dyDescent="0.2">
      <c r="A364" s="281"/>
      <c r="B364" s="281"/>
      <c r="C364" s="281"/>
      <c r="D364" s="281"/>
      <c r="E364" s="282" t="s">
        <v>974</v>
      </c>
      <c r="F364" s="281">
        <v>5112</v>
      </c>
      <c r="G364" s="337">
        <f t="shared" si="15"/>
        <v>515002.9</v>
      </c>
      <c r="H364" s="292">
        <v>0</v>
      </c>
      <c r="I364" s="292">
        <v>515002.9</v>
      </c>
      <c r="J364" s="275"/>
      <c r="M364" s="359"/>
    </row>
    <row r="365" spans="1:13" x14ac:dyDescent="0.2">
      <c r="A365" s="281"/>
      <c r="B365" s="281"/>
      <c r="C365" s="281"/>
      <c r="D365" s="281"/>
      <c r="E365" s="282" t="s">
        <v>585</v>
      </c>
      <c r="F365" s="281">
        <v>5134</v>
      </c>
      <c r="G365" s="337">
        <f t="shared" si="15"/>
        <v>50000</v>
      </c>
      <c r="H365" s="318">
        <v>0</v>
      </c>
      <c r="I365" s="318">
        <v>50000</v>
      </c>
      <c r="J365" s="275"/>
    </row>
    <row r="366" spans="1:13" ht="22.5" x14ac:dyDescent="0.2">
      <c r="A366" s="281" t="s">
        <v>975</v>
      </c>
      <c r="B366" s="281" t="s">
        <v>545</v>
      </c>
      <c r="C366" s="281" t="s">
        <v>543</v>
      </c>
      <c r="D366" s="281" t="s">
        <v>340</v>
      </c>
      <c r="E366" s="282" t="s">
        <v>976</v>
      </c>
      <c r="F366" s="281"/>
      <c r="G366" s="323">
        <v>0</v>
      </c>
      <c r="H366" s="317">
        <v>0</v>
      </c>
      <c r="I366" s="317">
        <v>0</v>
      </c>
      <c r="J366" s="275"/>
    </row>
    <row r="367" spans="1:13" ht="22.5" x14ac:dyDescent="0.2">
      <c r="A367" s="281" t="s">
        <v>977</v>
      </c>
      <c r="B367" s="281" t="s">
        <v>545</v>
      </c>
      <c r="C367" s="281" t="s">
        <v>543</v>
      </c>
      <c r="D367" s="281" t="s">
        <v>341</v>
      </c>
      <c r="E367" s="282" t="s">
        <v>978</v>
      </c>
      <c r="F367" s="281"/>
      <c r="G367" s="290">
        <v>0</v>
      </c>
      <c r="H367" s="318">
        <v>0</v>
      </c>
      <c r="I367" s="318">
        <v>0</v>
      </c>
      <c r="J367" s="275"/>
    </row>
    <row r="368" spans="1:13" x14ac:dyDescent="0.2">
      <c r="A368" s="281" t="s">
        <v>979</v>
      </c>
      <c r="B368" s="281" t="s">
        <v>545</v>
      </c>
      <c r="C368" s="281" t="s">
        <v>544</v>
      </c>
      <c r="D368" s="281" t="s">
        <v>340</v>
      </c>
      <c r="E368" s="282" t="s">
        <v>980</v>
      </c>
      <c r="F368" s="281"/>
      <c r="G368" s="316">
        <f>H368+I368</f>
        <v>7000</v>
      </c>
      <c r="H368" s="283">
        <f>H369</f>
        <v>7000</v>
      </c>
      <c r="I368" s="317">
        <f>I369</f>
        <v>0</v>
      </c>
      <c r="J368" s="275"/>
    </row>
    <row r="369" spans="1:10" x14ac:dyDescent="0.2">
      <c r="A369" s="281" t="s">
        <v>981</v>
      </c>
      <c r="B369" s="281" t="s">
        <v>545</v>
      </c>
      <c r="C369" s="281" t="s">
        <v>544</v>
      </c>
      <c r="D369" s="281" t="s">
        <v>341</v>
      </c>
      <c r="E369" s="282" t="s">
        <v>982</v>
      </c>
      <c r="F369" s="281"/>
      <c r="G369" s="290">
        <f>H369+I369</f>
        <v>7000</v>
      </c>
      <c r="H369" s="318">
        <f>H370</f>
        <v>7000</v>
      </c>
      <c r="I369" s="318">
        <f>I370</f>
        <v>0</v>
      </c>
      <c r="J369" s="275"/>
    </row>
    <row r="370" spans="1:10" ht="22.5" x14ac:dyDescent="0.2">
      <c r="A370" s="281"/>
      <c r="B370" s="281"/>
      <c r="C370" s="281"/>
      <c r="D370" s="281"/>
      <c r="E370" s="282" t="s">
        <v>696</v>
      </c>
      <c r="F370" s="281" t="s">
        <v>11</v>
      </c>
      <c r="G370" s="290">
        <f>H370+I370</f>
        <v>7000</v>
      </c>
      <c r="H370" s="318">
        <v>7000</v>
      </c>
      <c r="I370" s="318">
        <v>0</v>
      </c>
      <c r="J370" s="275"/>
    </row>
    <row r="371" spans="1:10" x14ac:dyDescent="0.2">
      <c r="A371" s="281" t="s">
        <v>983</v>
      </c>
      <c r="B371" s="281" t="s">
        <v>421</v>
      </c>
      <c r="C371" s="281" t="s">
        <v>340</v>
      </c>
      <c r="D371" s="281" t="s">
        <v>340</v>
      </c>
      <c r="E371" s="282" t="s">
        <v>984</v>
      </c>
      <c r="F371" s="281"/>
      <c r="G371" s="331">
        <f>H371+I371</f>
        <v>66000</v>
      </c>
      <c r="H371" s="330">
        <f>H372+H375+H377+H379+H381+H383+H385+H391+H393</f>
        <v>66000</v>
      </c>
      <c r="I371" s="330">
        <f>I372+I375+I377+I379+I381+I383+I385+I391+I393</f>
        <v>0</v>
      </c>
      <c r="J371" s="275"/>
    </row>
    <row r="372" spans="1:10" x14ac:dyDescent="0.2">
      <c r="A372" s="281" t="s">
        <v>985</v>
      </c>
      <c r="B372" s="281" t="s">
        <v>421</v>
      </c>
      <c r="C372" s="281" t="s">
        <v>341</v>
      </c>
      <c r="D372" s="281" t="s">
        <v>340</v>
      </c>
      <c r="E372" s="282" t="s">
        <v>986</v>
      </c>
      <c r="F372" s="281"/>
      <c r="G372" s="316">
        <v>0</v>
      </c>
      <c r="H372" s="283">
        <v>0</v>
      </c>
      <c r="I372" s="317">
        <v>0</v>
      </c>
      <c r="J372" s="275"/>
    </row>
    <row r="373" spans="1:10" x14ac:dyDescent="0.2">
      <c r="A373" s="281" t="s">
        <v>987</v>
      </c>
      <c r="B373" s="281" t="s">
        <v>421</v>
      </c>
      <c r="C373" s="281" t="s">
        <v>341</v>
      </c>
      <c r="D373" s="281" t="s">
        <v>341</v>
      </c>
      <c r="E373" s="282" t="s">
        <v>988</v>
      </c>
      <c r="F373" s="281"/>
      <c r="G373" s="290">
        <v>0</v>
      </c>
      <c r="H373" s="318">
        <v>0</v>
      </c>
      <c r="I373" s="318">
        <v>0</v>
      </c>
      <c r="J373" s="275"/>
    </row>
    <row r="374" spans="1:10" x14ac:dyDescent="0.2">
      <c r="A374" s="281" t="s">
        <v>989</v>
      </c>
      <c r="B374" s="281" t="s">
        <v>421</v>
      </c>
      <c r="C374" s="281" t="s">
        <v>341</v>
      </c>
      <c r="D374" s="281" t="s">
        <v>342</v>
      </c>
      <c r="E374" s="282" t="s">
        <v>990</v>
      </c>
      <c r="F374" s="281"/>
      <c r="G374" s="290">
        <v>0</v>
      </c>
      <c r="H374" s="318">
        <v>0</v>
      </c>
      <c r="I374" s="318">
        <v>0</v>
      </c>
      <c r="J374" s="275"/>
    </row>
    <row r="375" spans="1:10" x14ac:dyDescent="0.2">
      <c r="A375" s="281" t="s">
        <v>991</v>
      </c>
      <c r="B375" s="281" t="s">
        <v>421</v>
      </c>
      <c r="C375" s="281" t="s">
        <v>342</v>
      </c>
      <c r="D375" s="281" t="s">
        <v>340</v>
      </c>
      <c r="E375" s="282" t="s">
        <v>992</v>
      </c>
      <c r="F375" s="281"/>
      <c r="G375" s="323">
        <v>0</v>
      </c>
      <c r="H375" s="317">
        <v>0</v>
      </c>
      <c r="I375" s="317">
        <v>0</v>
      </c>
      <c r="J375" s="275"/>
    </row>
    <row r="376" spans="1:10" x14ac:dyDescent="0.2">
      <c r="A376" s="281" t="s">
        <v>993</v>
      </c>
      <c r="B376" s="281" t="s">
        <v>421</v>
      </c>
      <c r="C376" s="281" t="s">
        <v>342</v>
      </c>
      <c r="D376" s="281" t="s">
        <v>341</v>
      </c>
      <c r="E376" s="282" t="s">
        <v>994</v>
      </c>
      <c r="F376" s="281"/>
      <c r="G376" s="290">
        <v>0</v>
      </c>
      <c r="H376" s="318">
        <v>0</v>
      </c>
      <c r="I376" s="318">
        <v>0</v>
      </c>
      <c r="J376" s="275"/>
    </row>
    <row r="377" spans="1:10" x14ac:dyDescent="0.2">
      <c r="A377" s="281" t="s">
        <v>995</v>
      </c>
      <c r="B377" s="281" t="s">
        <v>421</v>
      </c>
      <c r="C377" s="281" t="s">
        <v>271</v>
      </c>
      <c r="D377" s="281" t="s">
        <v>340</v>
      </c>
      <c r="E377" s="282" t="s">
        <v>996</v>
      </c>
      <c r="F377" s="281"/>
      <c r="G377" s="323">
        <v>0</v>
      </c>
      <c r="H377" s="317">
        <v>0</v>
      </c>
      <c r="I377" s="317">
        <v>0</v>
      </c>
      <c r="J377" s="275"/>
    </row>
    <row r="378" spans="1:10" x14ac:dyDescent="0.2">
      <c r="A378" s="281" t="s">
        <v>997</v>
      </c>
      <c r="B378" s="281" t="s">
        <v>421</v>
      </c>
      <c r="C378" s="281" t="s">
        <v>271</v>
      </c>
      <c r="D378" s="281" t="s">
        <v>341</v>
      </c>
      <c r="E378" s="282" t="s">
        <v>998</v>
      </c>
      <c r="F378" s="281"/>
      <c r="G378" s="290">
        <v>0</v>
      </c>
      <c r="H378" s="318">
        <v>0</v>
      </c>
      <c r="I378" s="318">
        <v>0</v>
      </c>
      <c r="J378" s="275"/>
    </row>
    <row r="379" spans="1:10" x14ac:dyDescent="0.2">
      <c r="A379" s="281" t="s">
        <v>999</v>
      </c>
      <c r="B379" s="281" t="s">
        <v>421</v>
      </c>
      <c r="C379" s="281" t="s">
        <v>540</v>
      </c>
      <c r="D379" s="281" t="s">
        <v>340</v>
      </c>
      <c r="E379" s="282" t="s">
        <v>1000</v>
      </c>
      <c r="F379" s="281"/>
      <c r="G379" s="323">
        <v>0</v>
      </c>
      <c r="H379" s="317">
        <v>0</v>
      </c>
      <c r="I379" s="317">
        <v>0</v>
      </c>
      <c r="J379" s="275"/>
    </row>
    <row r="380" spans="1:10" x14ac:dyDescent="0.2">
      <c r="A380" s="281" t="s">
        <v>1001</v>
      </c>
      <c r="B380" s="281" t="s">
        <v>421</v>
      </c>
      <c r="C380" s="281" t="s">
        <v>540</v>
      </c>
      <c r="D380" s="281" t="s">
        <v>341</v>
      </c>
      <c r="E380" s="282" t="s">
        <v>1002</v>
      </c>
      <c r="F380" s="281"/>
      <c r="G380" s="290">
        <v>0</v>
      </c>
      <c r="H380" s="318">
        <v>0</v>
      </c>
      <c r="I380" s="318">
        <v>0</v>
      </c>
      <c r="J380" s="275"/>
    </row>
    <row r="381" spans="1:10" x14ac:dyDescent="0.2">
      <c r="A381" s="281" t="s">
        <v>1003</v>
      </c>
      <c r="B381" s="281" t="s">
        <v>421</v>
      </c>
      <c r="C381" s="281" t="s">
        <v>541</v>
      </c>
      <c r="D381" s="281" t="s">
        <v>340</v>
      </c>
      <c r="E381" s="282" t="s">
        <v>1004</v>
      </c>
      <c r="F381" s="281"/>
      <c r="G381" s="323">
        <v>0</v>
      </c>
      <c r="H381" s="317">
        <v>0</v>
      </c>
      <c r="I381" s="317">
        <v>0</v>
      </c>
      <c r="J381" s="275"/>
    </row>
    <row r="382" spans="1:10" x14ac:dyDescent="0.2">
      <c r="A382" s="281" t="s">
        <v>1005</v>
      </c>
      <c r="B382" s="281" t="s">
        <v>421</v>
      </c>
      <c r="C382" s="281" t="s">
        <v>541</v>
      </c>
      <c r="D382" s="281" t="s">
        <v>341</v>
      </c>
      <c r="E382" s="282" t="s">
        <v>1006</v>
      </c>
      <c r="F382" s="281"/>
      <c r="G382" s="290">
        <v>0</v>
      </c>
      <c r="H382" s="318">
        <v>0</v>
      </c>
      <c r="I382" s="318">
        <v>0</v>
      </c>
      <c r="J382" s="275"/>
    </row>
    <row r="383" spans="1:10" x14ac:dyDescent="0.2">
      <c r="A383" s="281" t="s">
        <v>1007</v>
      </c>
      <c r="B383" s="281" t="s">
        <v>421</v>
      </c>
      <c r="C383" s="281" t="s">
        <v>542</v>
      </c>
      <c r="D383" s="281" t="s">
        <v>340</v>
      </c>
      <c r="E383" s="282" t="s">
        <v>1008</v>
      </c>
      <c r="F383" s="281"/>
      <c r="G383" s="323">
        <v>0</v>
      </c>
      <c r="H383" s="317">
        <v>0</v>
      </c>
      <c r="I383" s="317">
        <v>0</v>
      </c>
      <c r="J383" s="275"/>
    </row>
    <row r="384" spans="1:10" x14ac:dyDescent="0.2">
      <c r="A384" s="281" t="s">
        <v>1009</v>
      </c>
      <c r="B384" s="281" t="s">
        <v>421</v>
      </c>
      <c r="C384" s="281" t="s">
        <v>542</v>
      </c>
      <c r="D384" s="281" t="s">
        <v>341</v>
      </c>
      <c r="E384" s="282" t="s">
        <v>1010</v>
      </c>
      <c r="F384" s="281"/>
      <c r="G384" s="290">
        <v>0</v>
      </c>
      <c r="H384" s="318">
        <v>0</v>
      </c>
      <c r="I384" s="318">
        <v>0</v>
      </c>
      <c r="J384" s="275"/>
    </row>
    <row r="385" spans="1:15" ht="22.5" x14ac:dyDescent="0.2">
      <c r="A385" s="281" t="s">
        <v>1011</v>
      </c>
      <c r="B385" s="281" t="s">
        <v>421</v>
      </c>
      <c r="C385" s="281" t="s">
        <v>543</v>
      </c>
      <c r="D385" s="281" t="s">
        <v>340</v>
      </c>
      <c r="E385" s="282" t="s">
        <v>1012</v>
      </c>
      <c r="F385" s="281"/>
      <c r="G385" s="323">
        <f t="shared" ref="G385:G390" si="16">H385+I385</f>
        <v>66000</v>
      </c>
      <c r="H385" s="317">
        <f>H386</f>
        <v>66000</v>
      </c>
      <c r="I385" s="317">
        <f>I386</f>
        <v>0</v>
      </c>
      <c r="J385" s="275"/>
    </row>
    <row r="386" spans="1:15" ht="22.5" x14ac:dyDescent="0.2">
      <c r="A386" s="281" t="s">
        <v>1013</v>
      </c>
      <c r="B386" s="281" t="s">
        <v>421</v>
      </c>
      <c r="C386" s="281" t="s">
        <v>543</v>
      </c>
      <c r="D386" s="281" t="s">
        <v>341</v>
      </c>
      <c r="E386" s="282" t="s">
        <v>1014</v>
      </c>
      <c r="F386" s="281"/>
      <c r="G386" s="343">
        <f t="shared" si="16"/>
        <v>66000</v>
      </c>
      <c r="H386" s="322">
        <f>H387+H388+H389+H390</f>
        <v>66000</v>
      </c>
      <c r="I386" s="322">
        <f>I387+I388+I389+I390</f>
        <v>0</v>
      </c>
      <c r="J386" s="275"/>
    </row>
    <row r="387" spans="1:15" x14ac:dyDescent="0.2">
      <c r="A387" s="281"/>
      <c r="B387" s="281"/>
      <c r="C387" s="281"/>
      <c r="D387" s="281"/>
      <c r="E387" s="282" t="s">
        <v>603</v>
      </c>
      <c r="F387" s="281">
        <v>4239</v>
      </c>
      <c r="G387" s="343">
        <f t="shared" si="16"/>
        <v>10000</v>
      </c>
      <c r="H387" s="318">
        <v>10000</v>
      </c>
      <c r="I387" s="318">
        <v>0</v>
      </c>
      <c r="J387" s="275"/>
    </row>
    <row r="388" spans="1:15" x14ac:dyDescent="0.2">
      <c r="A388" s="281"/>
      <c r="B388" s="281"/>
      <c r="C388" s="281"/>
      <c r="D388" s="281"/>
      <c r="E388" s="282" t="s">
        <v>1015</v>
      </c>
      <c r="F388" s="281">
        <v>4267</v>
      </c>
      <c r="G388" s="343">
        <f t="shared" si="16"/>
        <v>10000</v>
      </c>
      <c r="H388" s="318">
        <v>10000</v>
      </c>
      <c r="I388" s="318"/>
      <c r="J388" s="275"/>
    </row>
    <row r="389" spans="1:15" x14ac:dyDescent="0.2">
      <c r="A389" s="281"/>
      <c r="B389" s="281"/>
      <c r="C389" s="281"/>
      <c r="D389" s="281"/>
      <c r="E389" s="282" t="s">
        <v>638</v>
      </c>
      <c r="F389" s="281" t="s">
        <v>22</v>
      </c>
      <c r="G389" s="343">
        <f t="shared" si="16"/>
        <v>40000</v>
      </c>
      <c r="H389" s="318">
        <v>40000</v>
      </c>
      <c r="I389" s="318">
        <v>0</v>
      </c>
      <c r="J389" s="275"/>
    </row>
    <row r="390" spans="1:15" ht="22.5" x14ac:dyDescent="0.2">
      <c r="A390" s="281"/>
      <c r="B390" s="281"/>
      <c r="C390" s="281"/>
      <c r="D390" s="281"/>
      <c r="E390" s="282" t="s">
        <v>1016</v>
      </c>
      <c r="F390" s="281" t="s">
        <v>30</v>
      </c>
      <c r="G390" s="343">
        <f t="shared" si="16"/>
        <v>6000</v>
      </c>
      <c r="H390" s="318">
        <v>6000</v>
      </c>
      <c r="I390" s="318">
        <v>0</v>
      </c>
      <c r="J390" s="275"/>
    </row>
    <row r="391" spans="1:15" ht="23.25" customHeight="1" x14ac:dyDescent="0.2">
      <c r="A391" s="281" t="s">
        <v>1017</v>
      </c>
      <c r="B391" s="281" t="s">
        <v>421</v>
      </c>
      <c r="C391" s="281" t="s">
        <v>544</v>
      </c>
      <c r="D391" s="281" t="s">
        <v>340</v>
      </c>
      <c r="E391" s="282" t="s">
        <v>1018</v>
      </c>
      <c r="F391" s="281"/>
      <c r="G391" s="323">
        <v>0</v>
      </c>
      <c r="H391" s="317">
        <v>0</v>
      </c>
      <c r="I391" s="317">
        <v>0</v>
      </c>
      <c r="J391" s="275"/>
    </row>
    <row r="392" spans="1:15" ht="22.5" x14ac:dyDescent="0.2">
      <c r="A392" s="281">
        <v>3081</v>
      </c>
      <c r="B392" s="281" t="s">
        <v>421</v>
      </c>
      <c r="C392" s="281" t="s">
        <v>544</v>
      </c>
      <c r="D392" s="281">
        <v>1</v>
      </c>
      <c r="E392" s="282" t="s">
        <v>1019</v>
      </c>
      <c r="F392" s="281"/>
      <c r="G392" s="290">
        <v>0</v>
      </c>
      <c r="H392" s="318">
        <v>0</v>
      </c>
      <c r="I392" s="318">
        <v>0</v>
      </c>
      <c r="J392" s="275"/>
    </row>
    <row r="393" spans="1:15" ht="13.5" customHeight="1" x14ac:dyDescent="0.2">
      <c r="A393" s="281" t="s">
        <v>1020</v>
      </c>
      <c r="B393" s="281" t="s">
        <v>421</v>
      </c>
      <c r="C393" s="281" t="s">
        <v>545</v>
      </c>
      <c r="D393" s="281" t="s">
        <v>340</v>
      </c>
      <c r="E393" s="282" t="s">
        <v>1021</v>
      </c>
      <c r="F393" s="281"/>
      <c r="G393" s="323">
        <v>0</v>
      </c>
      <c r="H393" s="317">
        <v>0</v>
      </c>
      <c r="I393" s="317">
        <v>0</v>
      </c>
      <c r="J393" s="275"/>
    </row>
    <row r="394" spans="1:15" ht="16.5" customHeight="1" x14ac:dyDescent="0.2">
      <c r="A394" s="281" t="s">
        <v>1022</v>
      </c>
      <c r="B394" s="281" t="s">
        <v>421</v>
      </c>
      <c r="C394" s="281" t="s">
        <v>545</v>
      </c>
      <c r="D394" s="281" t="s">
        <v>341</v>
      </c>
      <c r="E394" s="282" t="s">
        <v>1021</v>
      </c>
      <c r="F394" s="281"/>
      <c r="G394" s="290">
        <v>0</v>
      </c>
      <c r="H394" s="318">
        <v>0</v>
      </c>
      <c r="I394" s="318">
        <v>0</v>
      </c>
      <c r="J394" s="275"/>
    </row>
    <row r="395" spans="1:15" ht="22.5" x14ac:dyDescent="0.2">
      <c r="A395" s="281" t="s">
        <v>1023</v>
      </c>
      <c r="B395" s="281" t="s">
        <v>421</v>
      </c>
      <c r="C395" s="281" t="s">
        <v>545</v>
      </c>
      <c r="D395" s="281" t="s">
        <v>342</v>
      </c>
      <c r="E395" s="282" t="s">
        <v>1024</v>
      </c>
      <c r="F395" s="281"/>
      <c r="G395" s="290">
        <v>0</v>
      </c>
      <c r="H395" s="318">
        <v>0</v>
      </c>
      <c r="I395" s="318">
        <v>0</v>
      </c>
      <c r="J395" s="275"/>
    </row>
    <row r="396" spans="1:15" ht="22.5" x14ac:dyDescent="0.2">
      <c r="A396" s="281" t="s">
        <v>1025</v>
      </c>
      <c r="B396" s="281" t="s">
        <v>422</v>
      </c>
      <c r="C396" s="281" t="s">
        <v>340</v>
      </c>
      <c r="D396" s="281" t="s">
        <v>340</v>
      </c>
      <c r="E396" s="282" t="s">
        <v>1026</v>
      </c>
      <c r="F396" s="281"/>
      <c r="G396" s="347">
        <f t="shared" ref="G396:G401" si="17">H396+I396</f>
        <v>2007148</v>
      </c>
      <c r="H396" s="345">
        <f>H397</f>
        <v>2007148</v>
      </c>
      <c r="I396" s="330">
        <f>I397</f>
        <v>0</v>
      </c>
      <c r="J396" s="275"/>
    </row>
    <row r="397" spans="1:15" ht="22.5" x14ac:dyDescent="0.2">
      <c r="A397" s="281" t="s">
        <v>1027</v>
      </c>
      <c r="B397" s="281" t="s">
        <v>422</v>
      </c>
      <c r="C397" s="281" t="s">
        <v>341</v>
      </c>
      <c r="D397" s="281" t="s">
        <v>340</v>
      </c>
      <c r="E397" s="282" t="s">
        <v>1028</v>
      </c>
      <c r="F397" s="281"/>
      <c r="G397" s="319">
        <f t="shared" si="17"/>
        <v>2007148</v>
      </c>
      <c r="H397" s="322">
        <f>H398</f>
        <v>2007148</v>
      </c>
      <c r="I397" s="318">
        <f>I398</f>
        <v>0</v>
      </c>
      <c r="J397" s="275"/>
    </row>
    <row r="398" spans="1:15" x14ac:dyDescent="0.2">
      <c r="A398" s="281" t="s">
        <v>1029</v>
      </c>
      <c r="B398" s="281" t="s">
        <v>422</v>
      </c>
      <c r="C398" s="281" t="s">
        <v>341</v>
      </c>
      <c r="D398" s="281" t="s">
        <v>342</v>
      </c>
      <c r="E398" s="282" t="s">
        <v>1030</v>
      </c>
      <c r="F398" s="281"/>
      <c r="G398" s="319">
        <f>H398+I398</f>
        <v>2007148</v>
      </c>
      <c r="H398" s="322">
        <f>H400</f>
        <v>2007148</v>
      </c>
      <c r="I398" s="318">
        <f>I400</f>
        <v>0</v>
      </c>
      <c r="J398" s="275"/>
    </row>
    <row r="399" spans="1:15" x14ac:dyDescent="0.2">
      <c r="A399" s="281"/>
      <c r="B399" s="281"/>
      <c r="C399" s="281"/>
      <c r="D399" s="281"/>
      <c r="E399" s="282" t="s">
        <v>1031</v>
      </c>
      <c r="F399" s="281" t="s">
        <v>43</v>
      </c>
      <c r="G399" s="319">
        <f t="shared" si="17"/>
        <v>0</v>
      </c>
      <c r="H399" s="322">
        <v>0</v>
      </c>
      <c r="I399" s="318">
        <v>0</v>
      </c>
      <c r="J399" s="275"/>
    </row>
    <row r="400" spans="1:15" x14ac:dyDescent="0.2">
      <c r="A400" s="281"/>
      <c r="B400" s="281"/>
      <c r="C400" s="281"/>
      <c r="D400" s="281"/>
      <c r="E400" s="282" t="s">
        <v>1032</v>
      </c>
      <c r="F400" s="281" t="s">
        <v>45</v>
      </c>
      <c r="G400" s="319">
        <f t="shared" si="17"/>
        <v>2007148</v>
      </c>
      <c r="H400" s="320">
        <v>2007148</v>
      </c>
      <c r="I400" s="328">
        <v>0</v>
      </c>
      <c r="J400" s="275"/>
      <c r="K400" s="182"/>
      <c r="M400" s="321"/>
      <c r="N400" s="321"/>
      <c r="O400" s="360"/>
    </row>
    <row r="401" spans="1:10" x14ac:dyDescent="0.2">
      <c r="A401" s="281"/>
      <c r="B401" s="281"/>
      <c r="C401" s="281"/>
      <c r="D401" s="281"/>
      <c r="E401" s="282" t="s">
        <v>1033</v>
      </c>
      <c r="F401" s="281"/>
      <c r="G401" s="319">
        <f t="shared" si="17"/>
        <v>2000000</v>
      </c>
      <c r="H401" s="322">
        <v>2000000</v>
      </c>
      <c r="I401" s="318">
        <v>0</v>
      </c>
      <c r="J401" s="275"/>
    </row>
    <row r="402" spans="1:10" x14ac:dyDescent="0.2">
      <c r="A402" s="281"/>
      <c r="B402" s="281"/>
      <c r="C402" s="281"/>
      <c r="D402" s="361"/>
      <c r="E402" s="362"/>
      <c r="F402" s="298"/>
      <c r="G402" s="290">
        <v>0</v>
      </c>
      <c r="H402" s="318">
        <v>0</v>
      </c>
      <c r="I402" s="318">
        <v>0</v>
      </c>
      <c r="J402" s="275"/>
    </row>
    <row r="403" spans="1:10" x14ac:dyDescent="0.2">
      <c r="A403" s="275"/>
      <c r="B403" s="275"/>
      <c r="C403" s="275"/>
      <c r="D403" s="275"/>
      <c r="E403" s="275"/>
      <c r="F403" s="275"/>
      <c r="G403" s="275"/>
      <c r="H403" s="275"/>
      <c r="I403" s="275"/>
      <c r="J403" s="275"/>
    </row>
    <row r="404" spans="1:10" x14ac:dyDescent="0.2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</row>
    <row r="405" spans="1:10" ht="21" customHeight="1" x14ac:dyDescent="0.2">
      <c r="A405" s="275"/>
      <c r="B405" s="466" t="s">
        <v>515</v>
      </c>
      <c r="C405" s="466"/>
      <c r="D405" s="466"/>
      <c r="E405" s="466"/>
      <c r="F405" s="466"/>
      <c r="G405" s="466"/>
      <c r="H405" s="466"/>
      <c r="I405" s="466"/>
      <c r="J405" s="275"/>
    </row>
    <row r="406" spans="1:10" ht="25.5" customHeight="1" x14ac:dyDescent="0.2">
      <c r="A406" s="275"/>
      <c r="B406" s="466" t="s">
        <v>522</v>
      </c>
      <c r="C406" s="466"/>
      <c r="D406" s="466"/>
      <c r="E406" s="466"/>
      <c r="F406" s="466"/>
      <c r="G406" s="466"/>
      <c r="H406" s="466"/>
      <c r="I406" s="466"/>
      <c r="J406" s="275"/>
    </row>
    <row r="407" spans="1:10" x14ac:dyDescent="0.2">
      <c r="A407" s="275"/>
      <c r="B407" s="275"/>
      <c r="C407" s="275"/>
      <c r="D407" s="275"/>
      <c r="E407" s="275"/>
      <c r="F407" s="275"/>
      <c r="G407" s="275"/>
      <c r="H407" s="275"/>
      <c r="I407" s="275"/>
      <c r="J407" s="275"/>
    </row>
    <row r="408" spans="1:10" x14ac:dyDescent="0.2">
      <c r="A408" s="275"/>
      <c r="B408" s="275"/>
      <c r="C408" s="275"/>
      <c r="D408" s="275"/>
      <c r="E408" s="275"/>
      <c r="F408" s="275"/>
      <c r="G408" s="275"/>
      <c r="H408" s="275"/>
      <c r="I408" s="275"/>
      <c r="J408" s="275"/>
    </row>
    <row r="409" spans="1:10" x14ac:dyDescent="0.2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</row>
    <row r="410" spans="1:10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0" x14ac:dyDescent="0.2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</row>
    <row r="412" spans="1:10" x14ac:dyDescent="0.2">
      <c r="A412" s="275"/>
      <c r="B412" s="275"/>
      <c r="C412" s="275"/>
      <c r="D412" s="275"/>
      <c r="E412" s="275"/>
      <c r="F412" s="275"/>
      <c r="G412" s="275"/>
      <c r="H412" s="275"/>
      <c r="I412" s="275"/>
      <c r="J412" s="275"/>
    </row>
    <row r="413" spans="1:10" x14ac:dyDescent="0.2">
      <c r="A413" s="275"/>
      <c r="B413" s="275"/>
      <c r="C413" s="275"/>
      <c r="D413" s="275"/>
      <c r="F413" s="275"/>
      <c r="G413" s="275"/>
      <c r="H413" s="275"/>
      <c r="I413" s="275"/>
      <c r="J413" s="275"/>
    </row>
  </sheetData>
  <mergeCells count="16">
    <mergeCell ref="G1:J1"/>
    <mergeCell ref="F8:F9"/>
    <mergeCell ref="E8:E9"/>
    <mergeCell ref="D8:D9"/>
    <mergeCell ref="B8:B9"/>
    <mergeCell ref="B406:I406"/>
    <mergeCell ref="G2:J2"/>
    <mergeCell ref="G3:J3"/>
    <mergeCell ref="G4:J4"/>
    <mergeCell ref="G5:J5"/>
    <mergeCell ref="B405:I405"/>
    <mergeCell ref="G8:G9"/>
    <mergeCell ref="A6:J6"/>
    <mergeCell ref="H8:I8"/>
    <mergeCell ref="A8:A9"/>
    <mergeCell ref="C8:C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2026-06-11T06:21:08Z</cp:lastPrinted>
  <dcterms:created xsi:type="dcterms:W3CDTF">1996-10-14T23:33:28Z</dcterms:created>
  <dcterms:modified xsi:type="dcterms:W3CDTF">2026-06-12T07:17:31Z</dcterms:modified>
</cp:coreProperties>
</file>