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6\07.2026\17.07.2026\gyumri 97-N\"/>
    </mc:Choice>
  </mc:AlternateContent>
  <xr:revisionPtr revIDLastSave="0" documentId="13_ncr:1_{47372157-8BD5-4AB1-A466-9AF4EA56A127}" xr6:coauthVersionLast="47" xr6:coauthVersionMax="47" xr10:uidLastSave="{00000000-0000-0000-0000-000000000000}"/>
  <bookViews>
    <workbookView xWindow="0" yWindow="30" windowWidth="21600" windowHeight="11385" xr2:uid="{00000000-000D-0000-FFFF-FFFF00000000}"/>
  </bookViews>
  <sheets>
    <sheet name="1. Ekamutner" sheetId="9" r:id="rId1"/>
    <sheet name="5.Devicit " sheetId="15" state="hidden" r:id="rId2"/>
    <sheet name="6.Havelurd " sheetId="16" state="hidden" r:id="rId3"/>
  </sheets>
  <definedNames>
    <definedName name="_xlnm._FilterDatabase" localSheetId="0" hidden="1">'1. Ekamutner'!$A$14:$O$128</definedName>
    <definedName name="_xlnm.Print_Area" localSheetId="0">'1. Ekamutner'!$A$1:$J$130</definedName>
    <definedName name="_xlnm.Print_Area" localSheetId="2">'6.Havelurd '!$A$1:$J$90</definedName>
  </definedNames>
  <calcPr calcId="191029"/>
</workbook>
</file>

<file path=xl/calcChain.xml><?xml version="1.0" encoding="utf-8"?>
<calcChain xmlns="http://schemas.openxmlformats.org/spreadsheetml/2006/main">
  <c r="D90" i="16" l="1"/>
  <c r="D89" i="16"/>
  <c r="J87" i="16"/>
  <c r="I87" i="16"/>
  <c r="H87" i="16"/>
  <c r="G87" i="16"/>
  <c r="F87" i="16"/>
  <c r="E87" i="16"/>
  <c r="E81" i="16" s="1"/>
  <c r="E75" i="16" s="1"/>
  <c r="E73" i="16" s="1"/>
  <c r="D86" i="16"/>
  <c r="D85" i="16"/>
  <c r="J83" i="16"/>
  <c r="I83" i="16"/>
  <c r="H83" i="16"/>
  <c r="G83" i="16"/>
  <c r="F83" i="16"/>
  <c r="F81" i="16" s="1"/>
  <c r="F75" i="16" s="1"/>
  <c r="F73" i="16" s="1"/>
  <c r="D80" i="16"/>
  <c r="D79" i="16"/>
  <c r="J77" i="16"/>
  <c r="I77" i="16"/>
  <c r="H77" i="16"/>
  <c r="G77" i="16"/>
  <c r="F77" i="16"/>
  <c r="D72" i="16"/>
  <c r="D71" i="16"/>
  <c r="D70" i="16"/>
  <c r="I67" i="16"/>
  <c r="H67" i="16"/>
  <c r="G67" i="16"/>
  <c r="D67" i="16"/>
  <c r="J67" i="16" s="1"/>
  <c r="E65" i="16"/>
  <c r="J64" i="16"/>
  <c r="I64" i="16"/>
  <c r="H64" i="16"/>
  <c r="G64" i="16"/>
  <c r="E64" i="16"/>
  <c r="F68" i="16" s="1"/>
  <c r="D63" i="16"/>
  <c r="D61" i="16"/>
  <c r="D58" i="16"/>
  <c r="D57" i="16"/>
  <c r="J55" i="16"/>
  <c r="I55" i="16"/>
  <c r="H55" i="16"/>
  <c r="G55" i="16"/>
  <c r="F55" i="16"/>
  <c r="E55" i="16"/>
  <c r="D54" i="16"/>
  <c r="D53" i="16"/>
  <c r="J50" i="16"/>
  <c r="I50" i="16"/>
  <c r="H50" i="16"/>
  <c r="G50" i="16"/>
  <c r="F50" i="16"/>
  <c r="D47" i="16"/>
  <c r="D46" i="16"/>
  <c r="J44" i="16"/>
  <c r="I44" i="16"/>
  <c r="H44" i="16"/>
  <c r="G44" i="16"/>
  <c r="F44" i="16"/>
  <c r="E44" i="16"/>
  <c r="D43" i="16"/>
  <c r="D42" i="16"/>
  <c r="D40" i="16" s="1"/>
  <c r="J40" i="16"/>
  <c r="I40" i="16"/>
  <c r="H40" i="16"/>
  <c r="G40" i="16"/>
  <c r="G38" i="16" s="1"/>
  <c r="F40" i="16"/>
  <c r="F38" i="16" s="1"/>
  <c r="E40" i="16"/>
  <c r="E38" i="16" s="1"/>
  <c r="E26" i="16" s="1"/>
  <c r="E20" i="16" s="1"/>
  <c r="D37" i="16"/>
  <c r="D36" i="16"/>
  <c r="J34" i="16"/>
  <c r="I34" i="16"/>
  <c r="H34" i="16"/>
  <c r="G34" i="16"/>
  <c r="F34" i="16"/>
  <c r="D33" i="16"/>
  <c r="D32" i="16"/>
  <c r="J30" i="16"/>
  <c r="J28" i="16" s="1"/>
  <c r="I30" i="16"/>
  <c r="I28" i="16" s="1"/>
  <c r="H30" i="16"/>
  <c r="G30" i="16"/>
  <c r="F30" i="16"/>
  <c r="D25" i="16"/>
  <c r="D24" i="16"/>
  <c r="J22" i="16"/>
  <c r="I22" i="16"/>
  <c r="H22" i="16"/>
  <c r="G22" i="16"/>
  <c r="F22" i="16"/>
  <c r="D87" i="16" l="1"/>
  <c r="J38" i="16"/>
  <c r="I59" i="16"/>
  <c r="I48" i="16" s="1"/>
  <c r="I38" i="16"/>
  <c r="I26" i="16" s="1"/>
  <c r="I20" i="16" s="1"/>
  <c r="I18" i="16" s="1"/>
  <c r="I16" i="16" s="1"/>
  <c r="J81" i="16"/>
  <c r="H38" i="16"/>
  <c r="D64" i="16"/>
  <c r="G28" i="16"/>
  <c r="G26" i="16" s="1"/>
  <c r="G20" i="16" s="1"/>
  <c r="J75" i="16"/>
  <c r="J73" i="16" s="1"/>
  <c r="D50" i="16"/>
  <c r="D77" i="16"/>
  <c r="G81" i="16"/>
  <c r="G75" i="16" s="1"/>
  <c r="G73" i="16" s="1"/>
  <c r="F28" i="16"/>
  <c r="F26" i="16" s="1"/>
  <c r="F20" i="16" s="1"/>
  <c r="D30" i="16"/>
  <c r="D44" i="16"/>
  <c r="D38" i="16" s="1"/>
  <c r="D55" i="16"/>
  <c r="H59" i="16"/>
  <c r="H48" i="16" s="1"/>
  <c r="I81" i="16"/>
  <c r="I75" i="16" s="1"/>
  <c r="I73" i="16" s="1"/>
  <c r="D22" i="16"/>
  <c r="H28" i="16"/>
  <c r="H26" i="16" s="1"/>
  <c r="H20" i="16" s="1"/>
  <c r="H18" i="16" s="1"/>
  <c r="H16" i="16" s="1"/>
  <c r="D34" i="16"/>
  <c r="J26" i="16"/>
  <c r="J20" i="16" s="1"/>
  <c r="G59" i="16"/>
  <c r="G48" i="16" s="1"/>
  <c r="E59" i="16"/>
  <c r="E48" i="16" s="1"/>
  <c r="E18" i="16" s="1"/>
  <c r="E16" i="16" s="1"/>
  <c r="D83" i="16"/>
  <c r="H81" i="16"/>
  <c r="H75" i="16" s="1"/>
  <c r="H73" i="16" s="1"/>
  <c r="I68" i="16"/>
  <c r="I65" i="16" s="1"/>
  <c r="D68" i="16"/>
  <c r="J68" i="16" s="1"/>
  <c r="G68" i="16"/>
  <c r="G65" i="16" s="1"/>
  <c r="F65" i="16"/>
  <c r="F59" i="16" s="1"/>
  <c r="H68" i="16"/>
  <c r="H65" i="16" s="1"/>
  <c r="J65" i="16"/>
  <c r="J59" i="16"/>
  <c r="J48" i="16" s="1"/>
  <c r="D81" i="16"/>
  <c r="D75" i="16" s="1"/>
  <c r="D73" i="16" s="1"/>
  <c r="J18" i="16" l="1"/>
  <c r="J16" i="16" s="1"/>
  <c r="D28" i="16"/>
  <c r="D26" i="16" s="1"/>
  <c r="D20" i="16" s="1"/>
  <c r="G18" i="16"/>
  <c r="G16" i="16" s="1"/>
  <c r="D65" i="16"/>
  <c r="D59" i="16"/>
  <c r="D48" i="16" s="1"/>
  <c r="F48" i="16"/>
  <c r="F18" i="16" s="1"/>
  <c r="F16" i="16" s="1"/>
  <c r="D16" i="16" s="1"/>
  <c r="D18" i="16" l="1"/>
  <c r="D16" i="15" l="1"/>
  <c r="E16" i="15" l="1"/>
  <c r="C16" i="15" l="1"/>
  <c r="H16" i="15" l="1"/>
  <c r="F16" i="15"/>
  <c r="I16" i="15"/>
  <c r="G16" i="15" l="1"/>
</calcChain>
</file>

<file path=xl/sharedStrings.xml><?xml version="1.0" encoding="utf-8"?>
<sst xmlns="http://schemas.openxmlformats.org/spreadsheetml/2006/main" count="456" uniqueCount="268">
  <si>
    <t>X</t>
  </si>
  <si>
    <t>Տողի NN</t>
  </si>
  <si>
    <t>վարչական բյուջե</t>
  </si>
  <si>
    <t>ֆոնդային բյուջե</t>
  </si>
  <si>
    <t>այդ թվում`</t>
  </si>
  <si>
    <t>որից`</t>
  </si>
  <si>
    <t>1-ին</t>
  </si>
  <si>
    <t>2-րդ</t>
  </si>
  <si>
    <t>3-րդ</t>
  </si>
  <si>
    <t>4-րդ</t>
  </si>
  <si>
    <t>Ընդամենը</t>
  </si>
  <si>
    <t>Ըստ  եռամսյակների</t>
  </si>
  <si>
    <t>Ընդամենը (ս.5+ս.6)</t>
  </si>
  <si>
    <t>վարչական մաս</t>
  </si>
  <si>
    <t>ֆոնդային մաս</t>
  </si>
  <si>
    <t xml:space="preserve">Բյուջետային ծախսերի տնտեսագիտական դասակարգման հոդվածների </t>
  </si>
  <si>
    <t xml:space="preserve">այդ թվում` </t>
  </si>
  <si>
    <t xml:space="preserve">որից` </t>
  </si>
  <si>
    <t>Հայաստանի Հանրապետության Շիրակի մարզի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</si>
  <si>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</si>
  <si>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</si>
  <si>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</si>
  <si>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</si>
  <si>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</si>
  <si>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</si>
  <si>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</si>
  <si>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</si>
  <si>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</si>
  <si>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</si>
  <si>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</si>
  <si>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</si>
  <si>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</si>
  <si>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</si>
  <si>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</si>
  <si>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</si>
  <si>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</si>
  <si>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</si>
  <si>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</si>
  <si>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</si>
  <si>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</si>
  <si>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</si>
  <si>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</si>
  <si>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</si>
  <si>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</si>
  <si>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</si>
  <si>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</si>
  <si>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</si>
  <si>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</si>
  <si>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>1353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</si>
  <si>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</si>
  <si>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</si>
  <si>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</si>
  <si>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</si>
  <si>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</si>
  <si>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</si>
  <si>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</si>
  <si>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</si>
  <si>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</si>
  <si>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</si>
  <si>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</si>
  <si>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</si>
  <si>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</si>
  <si>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</si>
  <si>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</si>
  <si>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</si>
  <si>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</si>
  <si>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</si>
  <si>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</si>
  <si>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</si>
  <si>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</si>
  <si>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</si>
  <si>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</si>
  <si>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</si>
  <si>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</si>
  <si>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</si>
  <si>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</si>
  <si>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</si>
  <si>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</si>
  <si>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</si>
  <si>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</si>
  <si>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</si>
  <si>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</si>
  <si>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</si>
  <si>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</si>
  <si>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</si>
  <si>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</si>
  <si>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</si>
  <si>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</si>
  <si>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</si>
  <si>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</si>
  <si>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</si>
  <si>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</si>
  <si>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</si>
  <si>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</si>
  <si>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</si>
  <si>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</si>
  <si>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</si>
  <si>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</si>
  <si>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</si>
  <si>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</si>
  <si>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</si>
  <si>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</si>
  <si>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</si>
  <si>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</si>
  <si>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</si>
  <si>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</si>
  <si>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</si>
  <si>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</si>
  <si>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</si>
  <si>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</si>
  <si>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</si>
  <si>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</si>
  <si>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</si>
  <si>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</si>
  <si>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</si>
  <si>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</si>
  <si>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</si>
  <si>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</si>
  <si>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</si>
  <si>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</si>
  <si>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</si>
  <si>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</si>
  <si>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</si>
  <si>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</si>
  <si>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</si>
  <si>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</si>
  <si>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</si>
  <si>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</si>
  <si>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</si>
  <si>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</si>
  <si>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</si>
  <si>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</si>
  <si>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</si>
  <si>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</si>
  <si>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</si>
  <si>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</si>
  <si>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</si>
  <si>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</si>
  <si>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</si>
  <si>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</si>
  <si>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</si>
  <si>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</si>
  <si>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</si>
  <si>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</si>
  <si>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</si>
  <si>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</si>
  <si>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</si>
  <si>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</si>
  <si>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</si>
  <si>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</si>
  <si>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</si>
  <si>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</si>
  <si>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</si>
  <si>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</si>
  <si>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</si>
  <si>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</si>
  <si>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(հազար դրամով)</t>
  </si>
  <si>
    <t>Այդ  թվում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</si>
  <si>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</si>
  <si>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</si>
  <si>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</si>
  <si>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</si>
  <si>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</si>
  <si>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</si>
  <si>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</si>
  <si>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</si>
  <si>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</si>
  <si>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</si>
  <si>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</si>
  <si>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</si>
  <si>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</si>
  <si>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</si>
  <si>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</si>
  <si>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</si>
  <si>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</si>
  <si>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</si>
  <si>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</si>
  <si>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</si>
  <si>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</si>
  <si>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</si>
  <si>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</si>
  <si>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</si>
  <si>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</si>
  <si>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</si>
  <si>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</si>
  <si>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</si>
  <si>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</si>
  <si>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</si>
  <si>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</si>
  <si>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</si>
  <si>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</si>
  <si>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</si>
  <si>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</si>
  <si>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</si>
  <si>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</si>
  <si>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</si>
  <si>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</si>
  <si>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</si>
  <si>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</si>
  <si>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</si>
  <si>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</si>
  <si>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</si>
  <si>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</si>
  <si>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</si>
  <si>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</si>
  <si>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</si>
  <si>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</si>
  <si>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</si>
  <si>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</si>
  <si>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</si>
  <si>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</si>
  <si>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</si>
  <si>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</si>
  <si>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</si>
  <si>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</si>
  <si>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</si>
  <si>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</si>
  <si>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</si>
  <si>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</si>
  <si>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</si>
  <si>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</si>
  <si>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</si>
  <si>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</si>
  <si>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</si>
  <si>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</si>
  <si>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</si>
  <si>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</si>
  <si>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</si>
  <si>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</si>
  <si>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</si>
  <si>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</si>
  <si>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</si>
  <si>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</si>
  <si>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</si>
  <si>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</si>
  <si>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</si>
  <si>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</si>
  <si>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</si>
  <si>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</si>
  <si>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</si>
  <si>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</si>
  <si>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</si>
  <si>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</si>
  <si>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</si>
  <si>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</si>
  <si>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</si>
  <si>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</si>
  <si>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</si>
  <si>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</si>
  <si>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</si>
  <si>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</si>
  <si>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</si>
  <si>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</si>
  <si>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</si>
  <si>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</si>
  <si>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</si>
  <si>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</si>
  <si>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Համայնքի բյուջե մուտքագրվող այլ վարչական գանձումներ</t>
  </si>
  <si>
    <t>Համայնքի տարածքում սահմանափակման ենթակա ծառայության օբյեկտի գործունեության թույլտվության համար</t>
  </si>
  <si>
    <t>1351.ճ)</t>
  </si>
  <si>
    <t/>
  </si>
  <si>
    <t xml:space="preserve">Գյումրի համայնքի ավագանու 2025 թ.-ի </t>
  </si>
  <si>
    <t xml:space="preserve">Գյումրի համայնքի ավագանու 2026 թ.-ի </t>
  </si>
  <si>
    <t>Հավելված 5</t>
  </si>
  <si>
    <t xml:space="preserve">                                  փետրվարի   -ի N ___ որոշման </t>
  </si>
  <si>
    <t>Հավելված 6</t>
  </si>
  <si>
    <t xml:space="preserve">Հավելված                                </t>
  </si>
  <si>
    <t>դեկտեմբերի 19-ի N 160-Ն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</si>
</sst>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164" formatCode="#,##0.0"/>
    <numFmt numFmtId="167" formatCode="0.0"/>
  </numFmts>
  <fonts count="26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16" fillId="0" borderId="24" applyNumberFormat="0" applyFont="0" applyFill="0" applyAlignment="0" applyProtection="0"/>
    <xf numFmtId="0" fontId="17" fillId="0" borderId="25" applyNumberFormat="0" applyFill="0" applyProtection="0">
      <alignment horizontal="center" vertical="center"/>
    </xf>
    <xf numFmtId="0" fontId="18" fillId="0" borderId="24" applyNumberFormat="0" applyFill="0" applyProtection="0">
      <alignment horizontal="center"/>
    </xf>
    <xf numFmtId="42" fontId="7" fillId="0" borderId="0" applyFont="0" applyFill="0" applyBorder="0" applyAlignment="0" applyProtection="0"/>
    <xf numFmtId="0" fontId="17" fillId="0" borderId="25" applyNumberFormat="0" applyFill="0" applyProtection="0">
      <alignment horizontal="left" vertical="center" wrapText="1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" fontId="19" fillId="0" borderId="26" applyFill="0" applyProtection="0">
      <alignment horizontal="right" vertical="center"/>
    </xf>
    <xf numFmtId="0" fontId="7" fillId="0" borderId="0"/>
  </cellStyleXfs>
  <cellXfs count="169">
    <xf numFmtId="0" fontId="0" fillId="0" borderId="0" xfId="0"/>
    <xf numFmtId="0" fontId="21" fillId="0" borderId="0" xfId="0" applyFont="1"/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1" fillId="0" borderId="10" xfId="11" applyFont="1" applyBorder="1" applyAlignment="1">
      <alignment horizontal="center" vertical="center" wrapText="1"/>
    </xf>
    <xf numFmtId="0" fontId="1" fillId="0" borderId="11" xfId="1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" vertical="center" wrapText="1"/>
    </xf>
    <xf numFmtId="0" fontId="1" fillId="0" borderId="7" xfId="11" applyFont="1" applyBorder="1" applyAlignment="1">
      <alignment horizontal="center" vertical="center" wrapText="1"/>
    </xf>
    <xf numFmtId="164" fontId="2" fillId="0" borderId="12" xfId="11" applyNumberFormat="1" applyFont="1" applyBorder="1" applyAlignment="1">
      <alignment horizontal="center" vertical="center" wrapText="1"/>
    </xf>
    <xf numFmtId="164" fontId="2" fillId="0" borderId="3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vertical="center" wrapText="1"/>
    </xf>
    <xf numFmtId="1" fontId="1" fillId="0" borderId="1" xfId="11" applyNumberFormat="1" applyFont="1" applyBorder="1" applyAlignment="1">
      <alignment horizontal="center" vertical="center" wrapText="1"/>
    </xf>
    <xf numFmtId="0" fontId="2" fillId="0" borderId="1" xfId="11" applyFont="1" applyBorder="1" applyAlignment="1">
      <alignment vertical="center" wrapText="1"/>
    </xf>
    <xf numFmtId="1" fontId="2" fillId="0" borderId="1" xfId="11" applyNumberFormat="1" applyFont="1" applyBorder="1" applyAlignment="1">
      <alignment horizontal="center" vertical="center" wrapText="1"/>
    </xf>
    <xf numFmtId="164" fontId="2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left" vertical="center" wrapText="1"/>
    </xf>
    <xf numFmtId="0" fontId="1" fillId="0" borderId="0" xfId="11" applyFont="1" applyAlignment="1">
      <alignment vertical="center" wrapText="1"/>
    </xf>
    <xf numFmtId="0" fontId="2" fillId="0" borderId="13" xfId="11" applyFont="1" applyBorder="1" applyAlignment="1">
      <alignment horizontal="center" wrapText="1"/>
    </xf>
    <xf numFmtId="0" fontId="1" fillId="0" borderId="0" xfId="11" applyFont="1" applyAlignment="1">
      <alignment horizontal="center" vertical="center" wrapText="1"/>
    </xf>
    <xf numFmtId="49" fontId="4" fillId="0" borderId="1" xfId="11" applyNumberFormat="1" applyFont="1" applyBorder="1" applyAlignment="1">
      <alignment horizontal="justify" vertical="center" wrapText="1"/>
    </xf>
    <xf numFmtId="0" fontId="8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5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wrapText="1"/>
    </xf>
    <xf numFmtId="167" fontId="9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wrapText="1"/>
    </xf>
    <xf numFmtId="167" fontId="9" fillId="0" borderId="0" xfId="0" applyNumberFormat="1" applyFont="1" applyAlignment="1">
      <alignment wrapText="1"/>
    </xf>
    <xf numFmtId="0" fontId="10" fillId="0" borderId="0" xfId="0" applyFont="1"/>
    <xf numFmtId="0" fontId="9" fillId="0" borderId="0" xfId="0" applyFont="1"/>
    <xf numFmtId="49" fontId="11" fillId="0" borderId="0" xfId="0" applyNumberFormat="1" applyFont="1" applyAlignment="1">
      <alignment horizontal="center" vertical="center" wrapText="1"/>
    </xf>
    <xf numFmtId="0" fontId="22" fillId="0" borderId="0" xfId="0" applyFont="1"/>
    <xf numFmtId="0" fontId="21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12" fillId="2" borderId="1" xfId="0" applyFont="1" applyFill="1" applyBorder="1" applyAlignment="1" applyProtection="1">
      <alignment horizontal="center" wrapText="1"/>
      <protection hidden="1"/>
    </xf>
    <xf numFmtId="0" fontId="12" fillId="0" borderId="0" xfId="0" applyFont="1" applyProtection="1">
      <protection hidden="1"/>
    </xf>
    <xf numFmtId="49" fontId="12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2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2" fillId="2" borderId="3" xfId="0" applyFont="1" applyFill="1" applyBorder="1" applyAlignment="1" applyProtection="1">
      <alignment horizontal="center"/>
      <protection hidden="1"/>
    </xf>
    <xf numFmtId="0" fontId="13" fillId="0" borderId="1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12" fillId="0" borderId="6" xfId="0" applyFont="1" applyBorder="1" applyAlignment="1" applyProtection="1">
      <alignment horizontal="center"/>
      <protection hidden="1"/>
    </xf>
    <xf numFmtId="0" fontId="22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14" fillId="0" borderId="1" xfId="0" applyFont="1" applyBorder="1" applyAlignment="1" applyProtection="1">
      <alignment horizontal="center" wrapText="1"/>
      <protection hidden="1"/>
    </xf>
    <xf numFmtId="0" fontId="12" fillId="0" borderId="1" xfId="0" applyFont="1" applyBorder="1" applyAlignment="1" applyProtection="1">
      <alignment horizontal="center" wrapText="1"/>
      <protection hidden="1"/>
    </xf>
    <xf numFmtId="0" fontId="14" fillId="0" borderId="1" xfId="0" applyFont="1" applyBorder="1" applyAlignment="1" applyProtection="1">
      <alignment horizontal="center"/>
      <protection hidden="1"/>
    </xf>
    <xf numFmtId="49" fontId="15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Alignment="1">
      <alignment horizontal="center" vertical="center" wrapText="1"/>
    </xf>
    <xf numFmtId="0" fontId="5" fillId="0" borderId="0" xfId="11" applyFont="1" applyAlignment="1">
      <alignment horizontal="center" vertical="center" wrapText="1"/>
    </xf>
    <xf numFmtId="49" fontId="1" fillId="0" borderId="7" xfId="11" applyNumberFormat="1" applyFont="1" applyBorder="1" applyAlignment="1">
      <alignment horizontal="center" vertical="center" wrapText="1"/>
    </xf>
    <xf numFmtId="0" fontId="2" fillId="0" borderId="1" xfId="11" quotePrefix="1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 wrapText="1"/>
    </xf>
    <xf numFmtId="49" fontId="1" fillId="0" borderId="1" xfId="11" quotePrefix="1" applyNumberFormat="1" applyFont="1" applyBorder="1" applyAlignment="1">
      <alignment horizontal="center" vertical="center" wrapText="1"/>
    </xf>
    <xf numFmtId="164" fontId="1" fillId="0" borderId="1" xfId="11" applyNumberFormat="1" applyFont="1" applyBorder="1" applyAlignment="1">
      <alignment horizontal="center" vertical="center" wrapText="1"/>
    </xf>
    <xf numFmtId="0" fontId="1" fillId="0" borderId="1" xfId="11" quotePrefix="1" applyFont="1" applyBorder="1" applyAlignment="1">
      <alignment horizontal="center" vertical="center" wrapText="1"/>
    </xf>
    <xf numFmtId="49" fontId="1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Continuous" vertical="center" wrapText="1"/>
    </xf>
    <xf numFmtId="49" fontId="1" fillId="0" borderId="1" xfId="11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7" fillId="0" borderId="25" xfId="2" applyFill="1">
      <alignment horizontal="center" vertical="center"/>
    </xf>
    <xf numFmtId="164" fontId="2" fillId="0" borderId="28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34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35" xfId="0" applyNumberFormat="1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37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 wrapText="1"/>
    </xf>
    <xf numFmtId="164" fontId="2" fillId="0" borderId="38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9" xfId="0" applyNumberFormat="1" applyFont="1" applyBorder="1" applyAlignment="1">
      <alignment horizontal="center" vertical="center" wrapText="1"/>
    </xf>
    <xf numFmtId="164" fontId="2" fillId="0" borderId="3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164" fontId="1" fillId="0" borderId="0" xfId="11" applyNumberFormat="1" applyFont="1" applyAlignment="1">
      <alignment vertical="center" wrapText="1"/>
    </xf>
    <xf numFmtId="0" fontId="5" fillId="0" borderId="9" xfId="0" applyFont="1" applyBorder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164" fontId="2" fillId="0" borderId="0" xfId="11" applyNumberFormat="1" applyFont="1" applyAlignment="1">
      <alignment vertical="center" wrapText="1"/>
    </xf>
    <xf numFmtId="0" fontId="1" fillId="0" borderId="18" xfId="11" applyFont="1" applyBorder="1" applyAlignment="1">
      <alignment horizontal="center" vertical="center" wrapText="1"/>
    </xf>
    <xf numFmtId="0" fontId="1" fillId="0" borderId="8" xfId="11" applyFont="1" applyBorder="1" applyAlignment="1">
      <alignment horizontal="center" vertical="center" wrapText="1"/>
    </xf>
    <xf numFmtId="0" fontId="1" fillId="0" borderId="9" xfId="11" applyFont="1" applyBorder="1" applyAlignment="1">
      <alignment horizontal="center" vertical="center" wrapText="1"/>
    </xf>
    <xf numFmtId="164" fontId="1" fillId="0" borderId="1" xfId="4" applyNumberFormat="1" applyFont="1" applyFill="1" applyBorder="1" applyAlignment="1">
      <alignment horizontal="center" vertical="center" wrapText="1"/>
    </xf>
    <xf numFmtId="0" fontId="1" fillId="0" borderId="0" xfId="11" applyFont="1" applyAlignment="1">
      <alignment horizontal="center" wrapText="1"/>
    </xf>
    <xf numFmtId="0" fontId="23" fillId="0" borderId="0" xfId="0" applyFont="1"/>
    <xf numFmtId="0" fontId="1" fillId="0" borderId="0" xfId="1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11" applyFont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11" applyFont="1" applyBorder="1" applyAlignment="1">
      <alignment horizontal="center" vertical="center" wrapText="1"/>
    </xf>
    <xf numFmtId="0" fontId="1" fillId="0" borderId="8" xfId="11" applyFont="1" applyBorder="1" applyAlignment="1">
      <alignment horizontal="center" vertical="center" wrapText="1"/>
    </xf>
    <xf numFmtId="0" fontId="1" fillId="0" borderId="9" xfId="11" applyFont="1" applyBorder="1" applyAlignment="1">
      <alignment horizontal="center" vertical="center" wrapText="1"/>
    </xf>
    <xf numFmtId="0" fontId="6" fillId="0" borderId="0" xfId="11" applyFont="1" applyAlignment="1">
      <alignment horizontal="center" vertical="center" wrapText="1"/>
    </xf>
    <xf numFmtId="0" fontId="2" fillId="0" borderId="6" xfId="11" applyFont="1" applyBorder="1" applyAlignment="1">
      <alignment horizontal="center" wrapText="1"/>
    </xf>
    <xf numFmtId="0" fontId="2" fillId="0" borderId="19" xfId="11" applyFont="1" applyBorder="1" applyAlignment="1">
      <alignment horizontal="center" wrapText="1"/>
    </xf>
    <xf numFmtId="0" fontId="2" fillId="0" borderId="2" xfId="11" applyFont="1" applyBorder="1" applyAlignment="1">
      <alignment horizontal="center" wrapText="1"/>
    </xf>
    <xf numFmtId="0" fontId="1" fillId="0" borderId="20" xfId="11" applyFont="1" applyBorder="1" applyAlignment="1">
      <alignment horizontal="center" vertical="center" wrapText="1"/>
    </xf>
    <xf numFmtId="0" fontId="1" fillId="0" borderId="21" xfId="11" applyFont="1" applyBorder="1" applyAlignment="1">
      <alignment horizontal="center" vertical="center" wrapText="1"/>
    </xf>
    <xf numFmtId="0" fontId="1" fillId="0" borderId="6" xfId="11" applyFont="1" applyBorder="1" applyAlignment="1">
      <alignment horizontal="center" vertical="center" wrapText="1"/>
    </xf>
    <xf numFmtId="0" fontId="1" fillId="0" borderId="19" xfId="11" applyFont="1" applyBorder="1" applyAlignment="1">
      <alignment horizontal="center" vertical="center" wrapText="1"/>
    </xf>
    <xf numFmtId="0" fontId="1" fillId="0" borderId="2" xfId="11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1" fillId="2" borderId="0" xfId="11" applyFont="1" applyFill="1" applyAlignment="1">
      <alignment horizontal="center" wrapText="1"/>
    </xf>
    <xf numFmtId="0" fontId="25" fillId="0" borderId="22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1" fillId="0" borderId="7" xfId="0" applyFont="1" applyBorder="1"/>
    <xf numFmtId="0" fontId="3" fillId="0" borderId="6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122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5"/>
  <sheetViews>
    <sheetView tabSelected="1" zoomScaleNormal="100" zoomScaleSheetLayoutView="100" workbookViewId="0"/>
  </sheetViews>
  <sheetFormatPr defaultColWidth="17.140625" defaultRowHeight="13.5" x14ac:dyDescent="0.25"/>
  <cols>
    <col min="1" max="1" width="9.42578125" style="19" customWidth="1"/>
    <col min="2" max="2" width="47.5703125" style="17" customWidth="1"/>
    <col min="3" max="3" width="8.7109375" style="19" customWidth="1"/>
    <col min="4" max="4" width="12.5703125" style="17" customWidth="1"/>
    <col min="5" max="5" width="12.28515625" style="19" customWidth="1"/>
    <col min="6" max="6" width="11.28515625" style="19" customWidth="1"/>
    <col min="7" max="7" width="11.5703125" style="17" customWidth="1"/>
    <col min="8" max="8" width="12.28515625" style="19" customWidth="1"/>
    <col min="9" max="9" width="11.85546875" style="19" customWidth="1"/>
    <col min="10" max="10" width="12.5703125" style="17" customWidth="1"/>
    <col min="11" max="11" width="8.5703125" style="17" customWidth="1"/>
    <col min="12" max="12" width="17.140625" style="17"/>
    <col min="13" max="13" width="12.42578125" style="17" bestFit="1" customWidth="1"/>
    <col min="14" max="14" width="13" style="17" bestFit="1" customWidth="1"/>
    <col min="15" max="15" width="11.85546875" style="17" bestFit="1" customWidth="1"/>
    <col min="16" max="16" width="17.140625" style="17"/>
    <col min="17" max="17" width="11.85546875" style="17" bestFit="1" customWidth="1"/>
    <col min="18" max="18" width="9.85546875" style="17" bestFit="1" customWidth="1"/>
    <col min="19" max="19" width="17.140625" style="17"/>
    <col min="20" max="20" width="11.140625" style="17" bestFit="1" customWidth="1"/>
    <col min="21" max="16384" width="17.140625" style="17"/>
  </cols>
  <sheetData>
    <row r="1" spans="1:23" x14ac:dyDescent="0.25">
      <c r="C1" s="132"/>
      <c r="D1" s="132"/>
      <c r="E1" s="132"/>
      <c r="F1" s="132"/>
      <c r="G1" s="130" t="s">
        <v>266</v>
      </c>
      <c r="H1" s="130"/>
      <c r="I1" s="130"/>
      <c r="J1" s="19"/>
    </row>
    <row r="2" spans="1:23" ht="13.5" customHeight="1" x14ac:dyDescent="0.25">
      <c r="C2" s="128"/>
      <c r="D2" s="128"/>
      <c r="E2" s="128"/>
      <c r="F2" s="128"/>
      <c r="G2" s="134" t="s">
        <v>18</v>
      </c>
      <c r="H2" s="134"/>
      <c r="I2" s="134"/>
      <c r="J2" s="63"/>
    </row>
    <row r="3" spans="1:23" ht="13.5" customHeight="1" x14ac:dyDescent="0.25">
      <c r="C3" s="128"/>
      <c r="D3" s="128"/>
      <c r="E3" s="128"/>
      <c r="F3" s="128"/>
      <c r="G3" s="134" t="s">
        <v>261</v>
      </c>
      <c r="H3" s="134"/>
      <c r="I3" s="134"/>
      <c r="J3" s="63"/>
    </row>
    <row r="4" spans="1:23" ht="13.5" customHeight="1" x14ac:dyDescent="0.25">
      <c r="C4" s="128"/>
      <c r="D4" s="128"/>
      <c r="E4" s="128"/>
      <c r="F4" s="128"/>
      <c r="G4" s="134" t="s">
        <v>267</v>
      </c>
      <c r="H4" s="134"/>
      <c r="I4" s="134"/>
      <c r="J4" s="63"/>
    </row>
    <row r="5" spans="1:23" x14ac:dyDescent="0.25">
      <c r="C5" s="133"/>
      <c r="D5" s="133"/>
      <c r="E5" s="133"/>
      <c r="F5" s="133"/>
      <c r="G5" s="130"/>
      <c r="H5" s="130"/>
      <c r="I5" s="130"/>
      <c r="J5" s="19"/>
      <c r="N5" s="120"/>
    </row>
    <row r="6" spans="1:23" x14ac:dyDescent="0.25">
      <c r="C6" s="133"/>
      <c r="D6" s="133"/>
      <c r="E6" s="133"/>
      <c r="F6" s="133"/>
      <c r="G6" s="134"/>
      <c r="H6" s="134"/>
      <c r="I6" s="134"/>
      <c r="J6" s="63"/>
    </row>
    <row r="7" spans="1:23" ht="17.25" x14ac:dyDescent="0.3">
      <c r="C7" s="131"/>
      <c r="D7" s="131"/>
      <c r="E7" s="131"/>
      <c r="F7" s="131"/>
      <c r="H7" s="17"/>
      <c r="I7" s="17"/>
      <c r="M7" s="129"/>
      <c r="N7" s="129"/>
      <c r="O7" s="129"/>
      <c r="R7" s="129"/>
    </row>
    <row r="8" spans="1:23" ht="20.25" x14ac:dyDescent="0.25">
      <c r="A8" s="138" t="s">
        <v>103</v>
      </c>
      <c r="B8" s="138"/>
      <c r="C8" s="138"/>
      <c r="D8" s="138"/>
      <c r="E8" s="138"/>
      <c r="F8" s="138"/>
      <c r="G8" s="120"/>
      <c r="H8" s="120"/>
      <c r="I8" s="120"/>
    </row>
    <row r="9" spans="1:23" ht="20.25" x14ac:dyDescent="0.25">
      <c r="A9" s="138" t="s">
        <v>104</v>
      </c>
      <c r="B9" s="138"/>
      <c r="C9" s="138"/>
      <c r="D9" s="138"/>
      <c r="E9" s="138"/>
      <c r="F9" s="138"/>
      <c r="G9" s="120"/>
      <c r="H9" s="120"/>
      <c r="I9" s="120"/>
    </row>
    <row r="10" spans="1:23" ht="26.25" thickBot="1" x14ac:dyDescent="0.35">
      <c r="A10" s="17"/>
      <c r="C10" s="17"/>
      <c r="E10" s="17"/>
      <c r="F10" s="64" t="s">
        <v>156</v>
      </c>
      <c r="H10" s="17"/>
      <c r="I10" s="17"/>
      <c r="J10" s="64"/>
      <c r="M10" s="129"/>
      <c r="N10" s="129"/>
      <c r="O10" s="129"/>
      <c r="P10" s="129"/>
    </row>
    <row r="11" spans="1:23" ht="43.5" thickBot="1" x14ac:dyDescent="0.3">
      <c r="A11" s="124"/>
      <c r="B11" s="124"/>
      <c r="C11" s="135" t="s">
        <v>107</v>
      </c>
      <c r="D11" s="18" t="s">
        <v>105</v>
      </c>
      <c r="E11" s="18"/>
      <c r="F11" s="18"/>
      <c r="G11" s="139" t="s">
        <v>157</v>
      </c>
      <c r="H11" s="140"/>
      <c r="I11" s="140"/>
      <c r="J11" s="141"/>
      <c r="M11" s="120"/>
      <c r="N11" s="120"/>
      <c r="O11" s="120"/>
    </row>
    <row r="12" spans="1:23" x14ac:dyDescent="0.25">
      <c r="A12" s="125" t="s">
        <v>1</v>
      </c>
      <c r="B12" s="125" t="s">
        <v>106</v>
      </c>
      <c r="C12" s="136"/>
      <c r="D12" s="142" t="s">
        <v>12</v>
      </c>
      <c r="E12" s="19" t="s">
        <v>4</v>
      </c>
      <c r="G12" s="144" t="s">
        <v>11</v>
      </c>
      <c r="H12" s="145"/>
      <c r="I12" s="145"/>
      <c r="J12" s="146"/>
    </row>
    <row r="13" spans="1:23" ht="27.75" thickBot="1" x14ac:dyDescent="0.3">
      <c r="A13" s="126"/>
      <c r="B13" s="126"/>
      <c r="C13" s="137"/>
      <c r="D13" s="143"/>
      <c r="E13" s="5" t="s">
        <v>13</v>
      </c>
      <c r="F13" s="6" t="s">
        <v>14</v>
      </c>
      <c r="G13" s="7">
        <v>1</v>
      </c>
      <c r="H13" s="7">
        <v>2</v>
      </c>
      <c r="I13" s="7">
        <v>3</v>
      </c>
      <c r="J13" s="7">
        <v>4</v>
      </c>
    </row>
    <row r="14" spans="1:23" s="19" customFormat="1" x14ac:dyDescent="0.25">
      <c r="A14" s="65">
        <v>1</v>
      </c>
      <c r="B14" s="8">
        <v>2</v>
      </c>
      <c r="C14" s="8">
        <v>3</v>
      </c>
      <c r="D14" s="8">
        <v>4</v>
      </c>
      <c r="E14" s="8">
        <v>5</v>
      </c>
      <c r="F14" s="8">
        <v>6</v>
      </c>
      <c r="G14" s="8">
        <v>7</v>
      </c>
      <c r="H14" s="8">
        <v>8</v>
      </c>
      <c r="I14" s="8">
        <v>9</v>
      </c>
      <c r="J14" s="8">
        <v>10</v>
      </c>
    </row>
    <row r="15" spans="1:23" ht="34.5" x14ac:dyDescent="0.25">
      <c r="A15" s="76">
        <v>1000</v>
      </c>
      <c r="B15" s="20" t="s">
        <v>150</v>
      </c>
      <c r="C15" s="7"/>
      <c r="D15" s="15">
        <v>8116900.72794588</v>
      </c>
      <c r="E15" s="15">
        <v>7497202.5279458798</v>
      </c>
      <c r="F15" s="15">
        <v>1133634.0963600748</v>
      </c>
      <c r="G15" s="9">
        <v>2111288.3513318277</v>
      </c>
      <c r="H15" s="9">
        <v>4332275.9970048452</v>
      </c>
      <c r="I15" s="9">
        <v>6218602.8910785364</v>
      </c>
      <c r="J15" s="9">
        <v>8116900.72794588</v>
      </c>
      <c r="K15" s="120">
        <v>0</v>
      </c>
      <c r="M15" s="120"/>
      <c r="N15" s="120"/>
      <c r="O15" s="120"/>
      <c r="T15" s="120"/>
      <c r="V15" s="120"/>
      <c r="W15" s="120"/>
    </row>
    <row r="16" spans="1:23" s="119" customFormat="1" ht="42.75" x14ac:dyDescent="0.25">
      <c r="A16" s="76">
        <v>1100</v>
      </c>
      <c r="B16" s="13" t="s">
        <v>238</v>
      </c>
      <c r="C16" s="67">
        <v>7100</v>
      </c>
      <c r="D16" s="15">
        <v>2079945.8364899599</v>
      </c>
      <c r="E16" s="15">
        <v>2079945.8364899599</v>
      </c>
      <c r="F16" s="15" t="s">
        <v>0</v>
      </c>
      <c r="G16" s="15">
        <v>513858.52583094279</v>
      </c>
      <c r="H16" s="15">
        <v>1044845.6691895836</v>
      </c>
      <c r="I16" s="15">
        <v>1543451.8707286606</v>
      </c>
      <c r="J16" s="15">
        <v>2079945.8364899599</v>
      </c>
      <c r="K16" s="120">
        <v>0</v>
      </c>
      <c r="M16" s="120"/>
      <c r="N16" s="120"/>
      <c r="O16" s="120"/>
      <c r="T16" s="120"/>
    </row>
    <row r="17" spans="1:20" s="119" customFormat="1" ht="28.5" x14ac:dyDescent="0.25">
      <c r="A17" s="76">
        <v>1110</v>
      </c>
      <c r="B17" s="13" t="s">
        <v>237</v>
      </c>
      <c r="C17" s="67">
        <v>7131</v>
      </c>
      <c r="D17" s="15">
        <v>709477.48699999996</v>
      </c>
      <c r="E17" s="15">
        <v>709477.48699999996</v>
      </c>
      <c r="F17" s="15" t="s">
        <v>0</v>
      </c>
      <c r="G17" s="15">
        <v>181017.30952380953</v>
      </c>
      <c r="H17" s="15">
        <v>368068.5293650793</v>
      </c>
      <c r="I17" s="15">
        <v>526477.34154365072</v>
      </c>
      <c r="J17" s="15">
        <v>709477.48699999996</v>
      </c>
      <c r="K17" s="120">
        <v>0</v>
      </c>
      <c r="M17" s="120"/>
      <c r="N17" s="120"/>
      <c r="O17" s="120"/>
      <c r="T17" s="120"/>
    </row>
    <row r="18" spans="1:20" ht="40.5" x14ac:dyDescent="0.25">
      <c r="A18" s="76">
        <v>1111</v>
      </c>
      <c r="B18" s="11" t="s">
        <v>239</v>
      </c>
      <c r="C18" s="7"/>
      <c r="D18" s="69">
        <v>15564.06</v>
      </c>
      <c r="E18" s="69">
        <v>15564.06</v>
      </c>
      <c r="F18" s="69" t="s">
        <v>0</v>
      </c>
      <c r="G18" s="69">
        <v>3705.7285714285713</v>
      </c>
      <c r="H18" s="69">
        <v>7534.9814285714283</v>
      </c>
      <c r="I18" s="69">
        <v>11549.520714285714</v>
      </c>
      <c r="J18" s="69">
        <v>15564.06</v>
      </c>
      <c r="K18" s="120">
        <v>0</v>
      </c>
      <c r="M18" s="120"/>
      <c r="N18" s="120"/>
      <c r="O18" s="120"/>
      <c r="P18" s="120"/>
      <c r="T18" s="120"/>
    </row>
    <row r="19" spans="1:20" ht="27" x14ac:dyDescent="0.25">
      <c r="A19" s="76">
        <v>1112</v>
      </c>
      <c r="B19" s="11" t="s">
        <v>108</v>
      </c>
      <c r="C19" s="7"/>
      <c r="D19" s="69">
        <v>4504.3</v>
      </c>
      <c r="E19" s="69">
        <v>4504.3</v>
      </c>
      <c r="F19" s="69" t="s">
        <v>0</v>
      </c>
      <c r="G19" s="69">
        <v>1072.452380952381</v>
      </c>
      <c r="H19" s="69">
        <v>2180.6531746031746</v>
      </c>
      <c r="I19" s="69">
        <v>3342.4765873015876</v>
      </c>
      <c r="J19" s="69">
        <v>4504.3</v>
      </c>
      <c r="K19" s="120">
        <v>0</v>
      </c>
      <c r="M19" s="120"/>
      <c r="N19" s="120"/>
      <c r="O19" s="120"/>
      <c r="T19" s="120"/>
    </row>
    <row r="20" spans="1:20" x14ac:dyDescent="0.25">
      <c r="A20" s="76">
        <v>1113</v>
      </c>
      <c r="B20" s="11" t="s">
        <v>229</v>
      </c>
      <c r="C20" s="7"/>
      <c r="D20" s="69">
        <v>689409.12699999998</v>
      </c>
      <c r="E20" s="69">
        <v>689409.12699999998</v>
      </c>
      <c r="F20" s="69" t="s">
        <v>0</v>
      </c>
      <c r="G20" s="69">
        <v>176239.12857142856</v>
      </c>
      <c r="H20" s="69">
        <v>358352.89476190472</v>
      </c>
      <c r="I20" s="69">
        <v>511585.34424206347</v>
      </c>
      <c r="J20" s="69">
        <v>689409.12699999998</v>
      </c>
      <c r="K20" s="120">
        <v>0</v>
      </c>
      <c r="M20" s="120"/>
      <c r="N20" s="120"/>
      <c r="O20" s="120"/>
      <c r="T20" s="120"/>
    </row>
    <row r="21" spans="1:20" s="119" customFormat="1" ht="14.25" x14ac:dyDescent="0.25">
      <c r="A21" s="76">
        <v>1120</v>
      </c>
      <c r="B21" s="13" t="s">
        <v>109</v>
      </c>
      <c r="C21" s="67">
        <v>7136</v>
      </c>
      <c r="D21" s="15">
        <v>1188958.3494899599</v>
      </c>
      <c r="E21" s="15">
        <v>1188958.3494899599</v>
      </c>
      <c r="F21" s="15" t="s">
        <v>0</v>
      </c>
      <c r="G21" s="10">
        <v>289624.54964046658</v>
      </c>
      <c r="H21" s="10">
        <v>588903.25093561539</v>
      </c>
      <c r="I21" s="10">
        <v>882282.58474056539</v>
      </c>
      <c r="J21" s="10">
        <v>1188958.3494899599</v>
      </c>
      <c r="K21" s="120">
        <v>0</v>
      </c>
      <c r="M21" s="120"/>
      <c r="N21" s="120"/>
      <c r="O21" s="120"/>
      <c r="T21" s="120"/>
    </row>
    <row r="22" spans="1:20" ht="40.5" x14ac:dyDescent="0.25">
      <c r="A22" s="76">
        <v>1121</v>
      </c>
      <c r="B22" s="11" t="s">
        <v>151</v>
      </c>
      <c r="C22" s="7"/>
      <c r="D22" s="69">
        <v>1188958.3494899599</v>
      </c>
      <c r="E22" s="69">
        <v>1188958.3494899599</v>
      </c>
      <c r="F22" s="69" t="s">
        <v>0</v>
      </c>
      <c r="G22" s="69">
        <v>289624.54964046658</v>
      </c>
      <c r="H22" s="69">
        <v>588903.25093561539</v>
      </c>
      <c r="I22" s="69">
        <v>882282.58474056539</v>
      </c>
      <c r="J22" s="69">
        <v>1188958.3494899599</v>
      </c>
      <c r="K22" s="120">
        <v>0</v>
      </c>
      <c r="M22" s="120"/>
      <c r="N22" s="120"/>
      <c r="O22" s="120"/>
      <c r="P22" s="120"/>
      <c r="T22" s="120"/>
    </row>
    <row r="23" spans="1:20" s="119" customFormat="1" ht="42.75" x14ac:dyDescent="0.25">
      <c r="A23" s="76">
        <v>1130</v>
      </c>
      <c r="B23" s="13" t="s">
        <v>110</v>
      </c>
      <c r="C23" s="67">
        <v>7145</v>
      </c>
      <c r="D23" s="15">
        <v>139510</v>
      </c>
      <c r="E23" s="15">
        <v>139510</v>
      </c>
      <c r="F23" s="15" t="s">
        <v>0</v>
      </c>
      <c r="G23" s="10">
        <v>33216.666666666664</v>
      </c>
      <c r="H23" s="10">
        <v>67540.555555555547</v>
      </c>
      <c r="I23" s="10">
        <v>103525.27777777777</v>
      </c>
      <c r="J23" s="10">
        <v>139510</v>
      </c>
      <c r="K23" s="120">
        <v>0</v>
      </c>
      <c r="M23" s="120"/>
      <c r="N23" s="120"/>
      <c r="O23" s="120"/>
      <c r="T23" s="120"/>
    </row>
    <row r="24" spans="1:20" ht="67.5" x14ac:dyDescent="0.25">
      <c r="A24" s="76">
        <v>11301</v>
      </c>
      <c r="B24" s="11" t="s">
        <v>240</v>
      </c>
      <c r="C24" s="7">
        <v>7145</v>
      </c>
      <c r="D24" s="69">
        <v>139510</v>
      </c>
      <c r="E24" s="69">
        <v>139510</v>
      </c>
      <c r="F24" s="69" t="s">
        <v>0</v>
      </c>
      <c r="G24" s="69">
        <v>33216.666666666664</v>
      </c>
      <c r="H24" s="69">
        <v>67540.555555555547</v>
      </c>
      <c r="I24" s="69">
        <v>103525.27777777777</v>
      </c>
      <c r="J24" s="69">
        <v>139510</v>
      </c>
      <c r="K24" s="120">
        <v>0</v>
      </c>
      <c r="M24" s="120"/>
      <c r="N24" s="120"/>
      <c r="O24" s="120"/>
      <c r="T24" s="120"/>
    </row>
    <row r="25" spans="1:20" ht="54" x14ac:dyDescent="0.25">
      <c r="A25" s="76">
        <v>11302</v>
      </c>
      <c r="B25" s="11" t="s">
        <v>241</v>
      </c>
      <c r="C25" s="7"/>
      <c r="D25" s="69">
        <v>11005</v>
      </c>
      <c r="E25" s="69">
        <v>11005</v>
      </c>
      <c r="F25" s="69" t="s">
        <v>0</v>
      </c>
      <c r="G25" s="69">
        <v>2620.238095238095</v>
      </c>
      <c r="H25" s="69">
        <v>5327.8174603174602</v>
      </c>
      <c r="I25" s="69">
        <v>8166.4087301587297</v>
      </c>
      <c r="J25" s="69">
        <v>11005</v>
      </c>
      <c r="K25" s="120">
        <v>0</v>
      </c>
      <c r="M25" s="120"/>
      <c r="N25" s="120"/>
      <c r="O25" s="120"/>
      <c r="T25" s="120"/>
    </row>
    <row r="26" spans="1:20" ht="27" x14ac:dyDescent="0.25">
      <c r="A26" s="76">
        <v>113021</v>
      </c>
      <c r="B26" s="11" t="s">
        <v>242</v>
      </c>
      <c r="C26" s="7"/>
      <c r="D26" s="69">
        <v>10915</v>
      </c>
      <c r="E26" s="69">
        <v>10915</v>
      </c>
      <c r="F26" s="69" t="s">
        <v>0</v>
      </c>
      <c r="G26" s="69">
        <v>2598.8095238095239</v>
      </c>
      <c r="H26" s="69">
        <v>5284.2460317460318</v>
      </c>
      <c r="I26" s="69">
        <v>8099.6230158730159</v>
      </c>
      <c r="J26" s="69">
        <v>10915</v>
      </c>
      <c r="K26" s="120">
        <v>0</v>
      </c>
      <c r="M26" s="120"/>
      <c r="N26" s="120"/>
      <c r="O26" s="120"/>
      <c r="T26" s="120"/>
    </row>
    <row r="27" spans="1:20" x14ac:dyDescent="0.25">
      <c r="A27" s="76">
        <v>113022</v>
      </c>
      <c r="B27" s="16" t="s">
        <v>111</v>
      </c>
      <c r="C27" s="7"/>
      <c r="D27" s="69">
        <v>90</v>
      </c>
      <c r="E27" s="69">
        <v>90</v>
      </c>
      <c r="F27" s="69" t="s">
        <v>0</v>
      </c>
      <c r="G27" s="69">
        <v>21.428571428571431</v>
      </c>
      <c r="H27" s="69">
        <v>43.571428571428569</v>
      </c>
      <c r="I27" s="69">
        <v>66.785714285714292</v>
      </c>
      <c r="J27" s="69">
        <v>90</v>
      </c>
      <c r="K27" s="120">
        <v>0</v>
      </c>
      <c r="M27" s="120"/>
      <c r="N27" s="120"/>
      <c r="O27" s="120"/>
      <c r="T27" s="120"/>
    </row>
    <row r="28" spans="1:20" ht="94.5" x14ac:dyDescent="0.25">
      <c r="A28" s="76">
        <v>11303</v>
      </c>
      <c r="B28" s="11" t="s">
        <v>49</v>
      </c>
      <c r="C28" s="7"/>
      <c r="D28" s="69">
        <v>126</v>
      </c>
      <c r="E28" s="69">
        <v>126</v>
      </c>
      <c r="F28" s="69" t="s">
        <v>0</v>
      </c>
      <c r="G28" s="69">
        <v>30</v>
      </c>
      <c r="H28" s="69">
        <v>61</v>
      </c>
      <c r="I28" s="69">
        <v>93.5</v>
      </c>
      <c r="J28" s="69">
        <v>126</v>
      </c>
      <c r="K28" s="120">
        <v>0</v>
      </c>
      <c r="M28" s="120"/>
      <c r="N28" s="120"/>
      <c r="O28" s="120"/>
      <c r="T28" s="120"/>
    </row>
    <row r="29" spans="1:20" ht="40.5" x14ac:dyDescent="0.25">
      <c r="A29" s="76">
        <v>11304</v>
      </c>
      <c r="B29" s="11" t="s">
        <v>50</v>
      </c>
      <c r="C29" s="7"/>
      <c r="D29" s="69">
        <v>35</v>
      </c>
      <c r="E29" s="69">
        <v>35</v>
      </c>
      <c r="F29" s="69" t="s">
        <v>0</v>
      </c>
      <c r="G29" s="69">
        <v>8.3333333333333339</v>
      </c>
      <c r="H29" s="69">
        <v>16.944444444444446</v>
      </c>
      <c r="I29" s="69">
        <v>25.972222222222225</v>
      </c>
      <c r="J29" s="69">
        <v>35</v>
      </c>
      <c r="K29" s="120">
        <v>0</v>
      </c>
      <c r="M29" s="120"/>
      <c r="N29" s="120"/>
      <c r="O29" s="120"/>
      <c r="T29" s="120"/>
    </row>
    <row r="30" spans="1:20" ht="54" x14ac:dyDescent="0.25">
      <c r="A30" s="76">
        <v>11305</v>
      </c>
      <c r="B30" s="11" t="s">
        <v>51</v>
      </c>
      <c r="C30" s="7"/>
      <c r="D30" s="69">
        <v>16800</v>
      </c>
      <c r="E30" s="69">
        <v>16800</v>
      </c>
      <c r="F30" s="69" t="s">
        <v>0</v>
      </c>
      <c r="G30" s="69">
        <v>4000.0000000000005</v>
      </c>
      <c r="H30" s="69">
        <v>8133.3333333333339</v>
      </c>
      <c r="I30" s="69">
        <v>12466.666666666668</v>
      </c>
      <c r="J30" s="69">
        <v>16800</v>
      </c>
      <c r="K30" s="120">
        <v>0</v>
      </c>
      <c r="M30" s="120"/>
      <c r="N30" s="120"/>
      <c r="O30" s="120"/>
      <c r="T30" s="120"/>
    </row>
    <row r="31" spans="1:20" ht="108" x14ac:dyDescent="0.25">
      <c r="A31" s="76">
        <v>11306</v>
      </c>
      <c r="B31" s="11" t="s">
        <v>52</v>
      </c>
      <c r="C31" s="7"/>
      <c r="D31" s="69">
        <v>4320</v>
      </c>
      <c r="E31" s="69">
        <v>4320</v>
      </c>
      <c r="F31" s="69" t="s">
        <v>0</v>
      </c>
      <c r="G31" s="69">
        <v>1028.5714285714284</v>
      </c>
      <c r="H31" s="69">
        <v>2091.4285714285716</v>
      </c>
      <c r="I31" s="69">
        <v>3205.7142857142858</v>
      </c>
      <c r="J31" s="69">
        <v>4320</v>
      </c>
      <c r="K31" s="120">
        <v>0</v>
      </c>
      <c r="M31" s="120"/>
      <c r="N31" s="120"/>
      <c r="O31" s="120"/>
      <c r="T31" s="120"/>
    </row>
    <row r="32" spans="1:20" ht="54" x14ac:dyDescent="0.25">
      <c r="A32" s="76">
        <v>11307</v>
      </c>
      <c r="B32" s="11" t="s">
        <v>53</v>
      </c>
      <c r="C32" s="7"/>
      <c r="D32" s="69">
        <v>3375</v>
      </c>
      <c r="E32" s="69">
        <v>3375</v>
      </c>
      <c r="F32" s="69" t="s">
        <v>0</v>
      </c>
      <c r="G32" s="69">
        <v>803.57142857142856</v>
      </c>
      <c r="H32" s="69">
        <v>1633.9285714285713</v>
      </c>
      <c r="I32" s="69">
        <v>2504.4642857142858</v>
      </c>
      <c r="J32" s="69">
        <v>3375</v>
      </c>
      <c r="K32" s="120">
        <v>0</v>
      </c>
      <c r="M32" s="120"/>
      <c r="N32" s="120"/>
      <c r="O32" s="120"/>
      <c r="T32" s="120"/>
    </row>
    <row r="33" spans="1:20" ht="40.5" x14ac:dyDescent="0.25">
      <c r="A33" s="76">
        <v>11308</v>
      </c>
      <c r="B33" s="11" t="s">
        <v>54</v>
      </c>
      <c r="C33" s="7"/>
      <c r="D33" s="69">
        <v>34320</v>
      </c>
      <c r="E33" s="69">
        <v>34320</v>
      </c>
      <c r="F33" s="69" t="s">
        <v>0</v>
      </c>
      <c r="G33" s="69">
        <v>8171.4285714285725</v>
      </c>
      <c r="H33" s="69">
        <v>16615.238095238095</v>
      </c>
      <c r="I33" s="69">
        <v>25467.61904761905</v>
      </c>
      <c r="J33" s="69">
        <v>34320</v>
      </c>
      <c r="K33" s="120">
        <v>0</v>
      </c>
      <c r="M33" s="120"/>
      <c r="N33" s="120"/>
      <c r="O33" s="120"/>
      <c r="T33" s="120"/>
    </row>
    <row r="34" spans="1:20" ht="27" x14ac:dyDescent="0.25">
      <c r="A34" s="76">
        <v>11309</v>
      </c>
      <c r="B34" s="11" t="s">
        <v>55</v>
      </c>
      <c r="C34" s="7"/>
      <c r="D34" s="69">
        <v>600</v>
      </c>
      <c r="E34" s="69">
        <v>600</v>
      </c>
      <c r="F34" s="69" t="s">
        <v>0</v>
      </c>
      <c r="G34" s="69">
        <v>142.85714285714286</v>
      </c>
      <c r="H34" s="69">
        <v>290.47619047619048</v>
      </c>
      <c r="I34" s="69">
        <v>445.23809523809524</v>
      </c>
      <c r="J34" s="69">
        <v>600</v>
      </c>
      <c r="K34" s="120">
        <v>0</v>
      </c>
      <c r="M34" s="120"/>
      <c r="N34" s="120"/>
      <c r="O34" s="120"/>
      <c r="T34" s="120"/>
    </row>
    <row r="35" spans="1:20" ht="67.5" x14ac:dyDescent="0.25">
      <c r="A35" s="76">
        <v>11310</v>
      </c>
      <c r="B35" s="11" t="s">
        <v>112</v>
      </c>
      <c r="C35" s="7"/>
      <c r="D35" s="69">
        <v>2064</v>
      </c>
      <c r="E35" s="69">
        <v>2064</v>
      </c>
      <c r="F35" s="69" t="s">
        <v>0</v>
      </c>
      <c r="G35" s="69">
        <v>491.42857142857139</v>
      </c>
      <c r="H35" s="69">
        <v>999.23809523809518</v>
      </c>
      <c r="I35" s="69">
        <v>1531.6190476190475</v>
      </c>
      <c r="J35" s="69">
        <v>2064</v>
      </c>
      <c r="K35" s="120">
        <v>0</v>
      </c>
      <c r="M35" s="120"/>
      <c r="N35" s="120"/>
      <c r="O35" s="120"/>
      <c r="T35" s="120"/>
    </row>
    <row r="36" spans="1:20" ht="40.5" x14ac:dyDescent="0.25">
      <c r="A36" s="76">
        <v>11311</v>
      </c>
      <c r="B36" s="11" t="s">
        <v>56</v>
      </c>
      <c r="C36" s="7"/>
      <c r="D36" s="69">
        <v>8366</v>
      </c>
      <c r="E36" s="69">
        <v>8366</v>
      </c>
      <c r="F36" s="69" t="s">
        <v>0</v>
      </c>
      <c r="G36" s="69">
        <v>1991.9047619047617</v>
      </c>
      <c r="H36" s="69">
        <v>4050.2063492063489</v>
      </c>
      <c r="I36" s="69">
        <v>6208.103174603174</v>
      </c>
      <c r="J36" s="69">
        <v>8366</v>
      </c>
      <c r="K36" s="120">
        <v>0</v>
      </c>
      <c r="M36" s="120"/>
      <c r="N36" s="120"/>
      <c r="O36" s="120"/>
      <c r="T36" s="120"/>
    </row>
    <row r="37" spans="1:20" ht="54" x14ac:dyDescent="0.25">
      <c r="A37" s="76">
        <v>11312</v>
      </c>
      <c r="B37" s="11" t="s">
        <v>113</v>
      </c>
      <c r="C37" s="7"/>
      <c r="D37" s="69">
        <v>125</v>
      </c>
      <c r="E37" s="69">
        <v>125</v>
      </c>
      <c r="F37" s="69" t="s">
        <v>0</v>
      </c>
      <c r="G37" s="69">
        <v>29.761904761904763</v>
      </c>
      <c r="H37" s="69">
        <v>60.515873015873019</v>
      </c>
      <c r="I37" s="69">
        <v>92.757936507936506</v>
      </c>
      <c r="J37" s="69">
        <v>125</v>
      </c>
      <c r="K37" s="120">
        <v>0</v>
      </c>
      <c r="M37" s="120"/>
      <c r="N37" s="120"/>
      <c r="O37" s="120"/>
      <c r="T37" s="120"/>
    </row>
    <row r="38" spans="1:20" ht="27" x14ac:dyDescent="0.25">
      <c r="A38" s="76">
        <v>11313</v>
      </c>
      <c r="B38" s="11" t="s">
        <v>114</v>
      </c>
      <c r="C38" s="7"/>
      <c r="D38" s="69">
        <v>54405</v>
      </c>
      <c r="E38" s="69">
        <v>54405</v>
      </c>
      <c r="F38" s="69" t="s">
        <v>0</v>
      </c>
      <c r="G38" s="69">
        <v>12953.571428571428</v>
      </c>
      <c r="H38" s="69">
        <v>26338.928571428572</v>
      </c>
      <c r="I38" s="69">
        <v>40371.964285714283</v>
      </c>
      <c r="J38" s="69">
        <v>54405</v>
      </c>
      <c r="K38" s="120">
        <v>0</v>
      </c>
      <c r="M38" s="120"/>
      <c r="N38" s="120"/>
      <c r="O38" s="120"/>
      <c r="T38" s="120"/>
    </row>
    <row r="39" spans="1:20" ht="81" x14ac:dyDescent="0.25">
      <c r="A39" s="76">
        <v>11314</v>
      </c>
      <c r="B39" s="11" t="s">
        <v>57</v>
      </c>
      <c r="C39" s="7"/>
      <c r="D39" s="69">
        <v>900</v>
      </c>
      <c r="E39" s="69">
        <v>900</v>
      </c>
      <c r="F39" s="69" t="s">
        <v>0</v>
      </c>
      <c r="G39" s="69">
        <v>214.28571428571431</v>
      </c>
      <c r="H39" s="69">
        <v>435.71428571428572</v>
      </c>
      <c r="I39" s="69">
        <v>667.85714285714289</v>
      </c>
      <c r="J39" s="69">
        <v>900</v>
      </c>
      <c r="K39" s="120">
        <v>0</v>
      </c>
      <c r="M39" s="120"/>
      <c r="N39" s="120"/>
      <c r="O39" s="120"/>
      <c r="T39" s="120"/>
    </row>
    <row r="40" spans="1:20" ht="54" x14ac:dyDescent="0.25">
      <c r="A40" s="76">
        <v>11315</v>
      </c>
      <c r="B40" s="11" t="s">
        <v>58</v>
      </c>
      <c r="C40" s="7"/>
      <c r="D40" s="69">
        <v>0</v>
      </c>
      <c r="E40" s="69">
        <v>0</v>
      </c>
      <c r="F40" s="69" t="s">
        <v>0</v>
      </c>
      <c r="G40" s="69">
        <v>0</v>
      </c>
      <c r="H40" s="69">
        <v>0</v>
      </c>
      <c r="I40" s="69">
        <v>0</v>
      </c>
      <c r="J40" s="69">
        <v>0</v>
      </c>
      <c r="K40" s="120">
        <v>0</v>
      </c>
      <c r="M40" s="120"/>
      <c r="N40" s="120"/>
      <c r="O40" s="120"/>
      <c r="T40" s="120"/>
    </row>
    <row r="41" spans="1:20" ht="67.5" x14ac:dyDescent="0.25">
      <c r="A41" s="76">
        <v>11316</v>
      </c>
      <c r="B41" s="11" t="s">
        <v>59</v>
      </c>
      <c r="C41" s="7"/>
      <c r="D41" s="69">
        <v>1500</v>
      </c>
      <c r="E41" s="69">
        <v>1500</v>
      </c>
      <c r="F41" s="69" t="s">
        <v>0</v>
      </c>
      <c r="G41" s="69">
        <v>357.14285714285717</v>
      </c>
      <c r="H41" s="69">
        <v>726.19047619047626</v>
      </c>
      <c r="I41" s="69">
        <v>1113.0952380952381</v>
      </c>
      <c r="J41" s="69">
        <v>1500</v>
      </c>
      <c r="K41" s="120">
        <v>0</v>
      </c>
      <c r="M41" s="120"/>
      <c r="N41" s="120"/>
      <c r="O41" s="120"/>
      <c r="T41" s="120"/>
    </row>
    <row r="42" spans="1:20" ht="40.5" x14ac:dyDescent="0.25">
      <c r="A42" s="76">
        <v>11317</v>
      </c>
      <c r="B42" s="11" t="s">
        <v>60</v>
      </c>
      <c r="C42" s="7"/>
      <c r="D42" s="69">
        <v>0</v>
      </c>
      <c r="E42" s="69">
        <v>0</v>
      </c>
      <c r="F42" s="69" t="s">
        <v>0</v>
      </c>
      <c r="G42" s="69">
        <v>0</v>
      </c>
      <c r="H42" s="69">
        <v>0</v>
      </c>
      <c r="I42" s="69">
        <v>0</v>
      </c>
      <c r="J42" s="69">
        <v>0</v>
      </c>
      <c r="K42" s="120">
        <v>0</v>
      </c>
      <c r="M42" s="120"/>
      <c r="N42" s="120"/>
      <c r="O42" s="120"/>
      <c r="T42" s="120"/>
    </row>
    <row r="43" spans="1:20" ht="40.5" x14ac:dyDescent="0.25">
      <c r="A43" s="76">
        <v>11318</v>
      </c>
      <c r="B43" s="11" t="s">
        <v>61</v>
      </c>
      <c r="C43" s="7"/>
      <c r="D43" s="69">
        <v>0</v>
      </c>
      <c r="E43" s="69">
        <v>0</v>
      </c>
      <c r="F43" s="69" t="s">
        <v>0</v>
      </c>
      <c r="G43" s="69">
        <v>0</v>
      </c>
      <c r="H43" s="69">
        <v>0</v>
      </c>
      <c r="I43" s="69">
        <v>0</v>
      </c>
      <c r="J43" s="69">
        <v>0</v>
      </c>
      <c r="K43" s="120">
        <v>0</v>
      </c>
      <c r="M43" s="120"/>
      <c r="N43" s="120"/>
      <c r="O43" s="120"/>
      <c r="T43" s="120"/>
    </row>
    <row r="44" spans="1:20" ht="40.5" x14ac:dyDescent="0.25">
      <c r="A44" s="76">
        <v>11319</v>
      </c>
      <c r="B44" s="11" t="s">
        <v>258</v>
      </c>
      <c r="C44" s="7"/>
      <c r="D44" s="69">
        <v>114</v>
      </c>
      <c r="E44" s="69">
        <v>114</v>
      </c>
      <c r="F44" s="69" t="s">
        <v>0</v>
      </c>
      <c r="G44" s="69">
        <v>27.142857142857142</v>
      </c>
      <c r="H44" s="69">
        <v>55.19047619047619</v>
      </c>
      <c r="I44" s="69">
        <v>84.595238095238102</v>
      </c>
      <c r="J44" s="69">
        <v>114</v>
      </c>
      <c r="K44" s="120">
        <v>0</v>
      </c>
      <c r="M44" s="120"/>
      <c r="N44" s="120"/>
      <c r="O44" s="120"/>
      <c r="T44" s="120"/>
    </row>
    <row r="45" spans="1:20" x14ac:dyDescent="0.25">
      <c r="A45" s="76">
        <v>11320</v>
      </c>
      <c r="B45" s="11" t="s">
        <v>115</v>
      </c>
      <c r="C45" s="7"/>
      <c r="D45" s="69">
        <v>1455</v>
      </c>
      <c r="E45" s="69">
        <v>1455</v>
      </c>
      <c r="F45" s="69" t="s">
        <v>0</v>
      </c>
      <c r="G45" s="69">
        <v>346.42857142857144</v>
      </c>
      <c r="H45" s="69">
        <v>704.40476190476193</v>
      </c>
      <c r="I45" s="69">
        <v>1079.702380952381</v>
      </c>
      <c r="J45" s="69">
        <v>1455</v>
      </c>
      <c r="K45" s="120">
        <v>0</v>
      </c>
      <c r="M45" s="120"/>
      <c r="N45" s="120"/>
      <c r="O45" s="120"/>
      <c r="T45" s="120"/>
    </row>
    <row r="46" spans="1:20" ht="42.75" x14ac:dyDescent="0.25">
      <c r="A46" s="66">
        <v>1150</v>
      </c>
      <c r="B46" s="13" t="s">
        <v>116</v>
      </c>
      <c r="C46" s="67">
        <v>7146</v>
      </c>
      <c r="D46" s="15">
        <v>42000</v>
      </c>
      <c r="E46" s="15">
        <v>42000</v>
      </c>
      <c r="F46" s="15" t="s">
        <v>0</v>
      </c>
      <c r="G46" s="15">
        <v>10000</v>
      </c>
      <c r="H46" s="15">
        <v>20333.333333333332</v>
      </c>
      <c r="I46" s="15">
        <v>31166.666666666664</v>
      </c>
      <c r="J46" s="15">
        <v>42000</v>
      </c>
      <c r="K46" s="120">
        <v>0</v>
      </c>
      <c r="M46" s="120"/>
      <c r="N46" s="120"/>
      <c r="O46" s="120"/>
      <c r="T46" s="120"/>
    </row>
    <row r="47" spans="1:20" ht="27" x14ac:dyDescent="0.25">
      <c r="A47" s="70">
        <v>1151</v>
      </c>
      <c r="B47" s="11" t="s">
        <v>243</v>
      </c>
      <c r="C47" s="7"/>
      <c r="D47" s="69">
        <v>42000</v>
      </c>
      <c r="E47" s="69">
        <v>42000</v>
      </c>
      <c r="F47" s="69" t="s">
        <v>0</v>
      </c>
      <c r="G47" s="69">
        <v>10000</v>
      </c>
      <c r="H47" s="69">
        <v>20333.333333333332</v>
      </c>
      <c r="I47" s="69">
        <v>31166.666666666664</v>
      </c>
      <c r="J47" s="69">
        <v>42000</v>
      </c>
      <c r="K47" s="120">
        <v>0</v>
      </c>
      <c r="M47" s="120"/>
      <c r="N47" s="120"/>
      <c r="O47" s="120"/>
      <c r="T47" s="120"/>
    </row>
    <row r="48" spans="1:20" s="119" customFormat="1" ht="108" x14ac:dyDescent="0.25">
      <c r="A48" s="70">
        <v>1152</v>
      </c>
      <c r="B48" s="11" t="s">
        <v>235</v>
      </c>
      <c r="C48" s="7"/>
      <c r="D48" s="69">
        <v>0</v>
      </c>
      <c r="E48" s="69"/>
      <c r="F48" s="69" t="s">
        <v>0</v>
      </c>
      <c r="G48" s="69">
        <v>0</v>
      </c>
      <c r="H48" s="69">
        <v>0</v>
      </c>
      <c r="I48" s="69">
        <v>0</v>
      </c>
      <c r="J48" s="69">
        <v>0</v>
      </c>
      <c r="K48" s="120">
        <v>0</v>
      </c>
      <c r="M48" s="120"/>
      <c r="N48" s="120"/>
      <c r="O48" s="120"/>
      <c r="T48" s="120"/>
    </row>
    <row r="49" spans="1:20" ht="94.5" x14ac:dyDescent="0.25">
      <c r="A49" s="7">
        <v>1153</v>
      </c>
      <c r="B49" s="11" t="s">
        <v>117</v>
      </c>
      <c r="C49" s="7"/>
      <c r="D49" s="69">
        <v>42000</v>
      </c>
      <c r="E49" s="69">
        <v>42000</v>
      </c>
      <c r="F49" s="69" t="s">
        <v>0</v>
      </c>
      <c r="G49" s="69">
        <v>10000</v>
      </c>
      <c r="H49" s="69">
        <v>20333.333333333332</v>
      </c>
      <c r="I49" s="69">
        <v>31166.666666666664</v>
      </c>
      <c r="J49" s="69">
        <v>42000</v>
      </c>
      <c r="K49" s="120">
        <v>0</v>
      </c>
      <c r="M49" s="120"/>
      <c r="N49" s="120"/>
      <c r="O49" s="120"/>
      <c r="T49" s="120"/>
    </row>
    <row r="50" spans="1:20" ht="28.5" x14ac:dyDescent="0.25">
      <c r="A50" s="66">
        <v>1160</v>
      </c>
      <c r="B50" s="13" t="s">
        <v>118</v>
      </c>
      <c r="C50" s="67">
        <v>7161</v>
      </c>
      <c r="D50" s="15">
        <v>0</v>
      </c>
      <c r="E50" s="15">
        <v>0</v>
      </c>
      <c r="F50" s="15" t="s">
        <v>0</v>
      </c>
      <c r="G50" s="15">
        <v>0</v>
      </c>
      <c r="H50" s="15">
        <v>0</v>
      </c>
      <c r="I50" s="15">
        <v>0</v>
      </c>
      <c r="J50" s="15">
        <v>0</v>
      </c>
      <c r="K50" s="120">
        <v>0</v>
      </c>
      <c r="M50" s="120"/>
      <c r="N50" s="120"/>
      <c r="O50" s="120"/>
      <c r="T50" s="120"/>
    </row>
    <row r="51" spans="1:20" ht="67.5" x14ac:dyDescent="0.25">
      <c r="A51" s="70">
        <v>1161</v>
      </c>
      <c r="B51" s="11" t="s">
        <v>236</v>
      </c>
      <c r="C51" s="7"/>
      <c r="D51" s="69">
        <v>0</v>
      </c>
      <c r="E51" s="69">
        <v>0</v>
      </c>
      <c r="F51" s="69" t="s">
        <v>0</v>
      </c>
      <c r="G51" s="69">
        <v>0</v>
      </c>
      <c r="H51" s="69">
        <v>0</v>
      </c>
      <c r="I51" s="69">
        <v>0</v>
      </c>
      <c r="J51" s="69">
        <v>0</v>
      </c>
      <c r="K51" s="120">
        <v>0</v>
      </c>
      <c r="M51" s="120"/>
      <c r="N51" s="120"/>
      <c r="O51" s="120"/>
      <c r="T51" s="120"/>
    </row>
    <row r="52" spans="1:20" s="119" customFormat="1" ht="27" x14ac:dyDescent="0.25">
      <c r="A52" s="72">
        <v>1162</v>
      </c>
      <c r="B52" s="11" t="s">
        <v>152</v>
      </c>
      <c r="C52" s="7"/>
      <c r="D52" s="69">
        <v>0</v>
      </c>
      <c r="E52" s="69">
        <v>0</v>
      </c>
      <c r="F52" s="69" t="s">
        <v>0</v>
      </c>
      <c r="G52" s="69">
        <v>0</v>
      </c>
      <c r="H52" s="69">
        <v>0</v>
      </c>
      <c r="I52" s="69">
        <v>0</v>
      </c>
      <c r="J52" s="69">
        <v>0</v>
      </c>
      <c r="K52" s="120">
        <v>0</v>
      </c>
      <c r="M52" s="120"/>
      <c r="N52" s="120"/>
      <c r="O52" s="120"/>
      <c r="T52" s="120"/>
    </row>
    <row r="53" spans="1:20" x14ac:dyDescent="0.25">
      <c r="A53" s="72">
        <v>1163</v>
      </c>
      <c r="B53" s="16" t="s">
        <v>119</v>
      </c>
      <c r="C53" s="7"/>
      <c r="D53" s="69">
        <v>0</v>
      </c>
      <c r="E53" s="69">
        <v>0</v>
      </c>
      <c r="F53" s="69" t="s">
        <v>0</v>
      </c>
      <c r="G53" s="69">
        <v>0</v>
      </c>
      <c r="H53" s="69">
        <v>0</v>
      </c>
      <c r="I53" s="69">
        <v>0</v>
      </c>
      <c r="J53" s="69">
        <v>0</v>
      </c>
      <c r="K53" s="120">
        <v>0</v>
      </c>
      <c r="M53" s="120"/>
      <c r="N53" s="120"/>
      <c r="O53" s="120"/>
      <c r="T53" s="120"/>
    </row>
    <row r="54" spans="1:20" ht="54" x14ac:dyDescent="0.25">
      <c r="A54" s="72">
        <v>1164</v>
      </c>
      <c r="B54" s="16" t="s">
        <v>120</v>
      </c>
      <c r="C54" s="7"/>
      <c r="D54" s="69">
        <v>0</v>
      </c>
      <c r="E54" s="69">
        <v>0</v>
      </c>
      <c r="F54" s="69" t="s">
        <v>0</v>
      </c>
      <c r="G54" s="69">
        <v>0</v>
      </c>
      <c r="H54" s="69">
        <v>0</v>
      </c>
      <c r="I54" s="69">
        <v>0</v>
      </c>
      <c r="J54" s="69">
        <v>0</v>
      </c>
      <c r="K54" s="120">
        <v>0</v>
      </c>
      <c r="M54" s="120"/>
      <c r="N54" s="120"/>
      <c r="O54" s="120"/>
      <c r="T54" s="120"/>
    </row>
    <row r="55" spans="1:20" ht="81" x14ac:dyDescent="0.25">
      <c r="A55" s="72">
        <v>1165</v>
      </c>
      <c r="B55" s="11" t="s">
        <v>121</v>
      </c>
      <c r="C55" s="7"/>
      <c r="D55" s="69">
        <v>0</v>
      </c>
      <c r="E55" s="69">
        <v>0</v>
      </c>
      <c r="F55" s="69" t="s">
        <v>0</v>
      </c>
      <c r="G55" s="69">
        <v>0</v>
      </c>
      <c r="H55" s="69">
        <v>0</v>
      </c>
      <c r="I55" s="69">
        <v>0</v>
      </c>
      <c r="J55" s="69">
        <v>0</v>
      </c>
      <c r="K55" s="120">
        <v>0</v>
      </c>
      <c r="M55" s="120"/>
      <c r="N55" s="120"/>
      <c r="O55" s="120"/>
      <c r="T55" s="120"/>
    </row>
    <row r="56" spans="1:20" ht="42.75" x14ac:dyDescent="0.25">
      <c r="A56" s="66">
        <v>1200</v>
      </c>
      <c r="B56" s="13" t="s">
        <v>122</v>
      </c>
      <c r="C56" s="67">
        <v>7300</v>
      </c>
      <c r="D56" s="15">
        <v>5093252.9129559202</v>
      </c>
      <c r="E56" s="15">
        <v>4473554.71295592</v>
      </c>
      <c r="F56" s="15">
        <v>619698.19999999995</v>
      </c>
      <c r="G56" s="15">
        <v>1372738.87823898</v>
      </c>
      <c r="H56" s="15">
        <v>2830583.5564779602</v>
      </c>
      <c r="I56" s="15">
        <v>3974864.2347169397</v>
      </c>
      <c r="J56" s="15">
        <v>5093252.9129559202</v>
      </c>
      <c r="K56" s="120">
        <v>0</v>
      </c>
      <c r="M56" s="120"/>
      <c r="N56" s="120"/>
      <c r="O56" s="120"/>
      <c r="T56" s="120"/>
    </row>
    <row r="57" spans="1:20" ht="57" x14ac:dyDescent="0.25">
      <c r="A57" s="66">
        <v>1210</v>
      </c>
      <c r="B57" s="13" t="s">
        <v>153</v>
      </c>
      <c r="C57" s="67">
        <v>7311</v>
      </c>
      <c r="D57" s="15">
        <v>0</v>
      </c>
      <c r="E57" s="15">
        <v>0</v>
      </c>
      <c r="F57" s="15" t="s">
        <v>0</v>
      </c>
      <c r="G57" s="15">
        <v>0</v>
      </c>
      <c r="H57" s="15">
        <v>0</v>
      </c>
      <c r="I57" s="15">
        <v>0</v>
      </c>
      <c r="J57" s="15">
        <v>0</v>
      </c>
      <c r="K57" s="120">
        <v>0</v>
      </c>
      <c r="M57" s="120"/>
      <c r="N57" s="120"/>
      <c r="O57" s="120"/>
      <c r="T57" s="120"/>
    </row>
    <row r="58" spans="1:20" s="119" customFormat="1" ht="81" x14ac:dyDescent="0.25">
      <c r="A58" s="70">
        <v>1211</v>
      </c>
      <c r="B58" s="11" t="s">
        <v>154</v>
      </c>
      <c r="C58" s="12"/>
      <c r="D58" s="69">
        <v>0</v>
      </c>
      <c r="E58" s="69">
        <v>0</v>
      </c>
      <c r="F58" s="69" t="s">
        <v>0</v>
      </c>
      <c r="G58" s="69">
        <v>0</v>
      </c>
      <c r="H58" s="69">
        <v>0</v>
      </c>
      <c r="I58" s="69">
        <v>0</v>
      </c>
      <c r="J58" s="69">
        <v>0</v>
      </c>
      <c r="K58" s="120">
        <v>0</v>
      </c>
      <c r="M58" s="120"/>
      <c r="N58" s="120"/>
      <c r="O58" s="120"/>
      <c r="T58" s="120"/>
    </row>
    <row r="59" spans="1:20" s="119" customFormat="1" ht="42.75" x14ac:dyDescent="0.25">
      <c r="A59" s="66">
        <v>1220</v>
      </c>
      <c r="B59" s="13" t="s">
        <v>123</v>
      </c>
      <c r="C59" s="14">
        <v>7312</v>
      </c>
      <c r="D59" s="15">
        <v>0</v>
      </c>
      <c r="E59" s="15" t="s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20">
        <v>0</v>
      </c>
      <c r="M59" s="120"/>
      <c r="N59" s="120"/>
      <c r="O59" s="120"/>
      <c r="T59" s="120"/>
    </row>
    <row r="60" spans="1:20" ht="81" x14ac:dyDescent="0.25">
      <c r="A60" s="7">
        <v>1221</v>
      </c>
      <c r="B60" s="11" t="s">
        <v>155</v>
      </c>
      <c r="C60" s="12"/>
      <c r="D60" s="69">
        <v>0</v>
      </c>
      <c r="E60" s="69" t="s">
        <v>0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120">
        <v>0</v>
      </c>
      <c r="M60" s="120"/>
      <c r="N60" s="120"/>
      <c r="O60" s="120"/>
      <c r="T60" s="120"/>
    </row>
    <row r="61" spans="1:20" s="119" customFormat="1" ht="42.75" x14ac:dyDescent="0.25">
      <c r="A61" s="66">
        <v>1230</v>
      </c>
      <c r="B61" s="13" t="s">
        <v>124</v>
      </c>
      <c r="C61" s="14">
        <v>7321</v>
      </c>
      <c r="D61" s="15">
        <v>0</v>
      </c>
      <c r="E61" s="15">
        <v>0</v>
      </c>
      <c r="F61" s="15" t="s">
        <v>0</v>
      </c>
      <c r="G61" s="15">
        <v>0</v>
      </c>
      <c r="H61" s="15">
        <v>0</v>
      </c>
      <c r="I61" s="15">
        <v>0</v>
      </c>
      <c r="J61" s="15">
        <v>0</v>
      </c>
      <c r="K61" s="120">
        <v>0</v>
      </c>
      <c r="M61" s="120"/>
      <c r="N61" s="120"/>
      <c r="O61" s="120"/>
      <c r="T61" s="120"/>
    </row>
    <row r="62" spans="1:20" ht="54" x14ac:dyDescent="0.25">
      <c r="A62" s="70">
        <v>1231</v>
      </c>
      <c r="B62" s="11" t="s">
        <v>244</v>
      </c>
      <c r="C62" s="12"/>
      <c r="D62" s="69">
        <v>0</v>
      </c>
      <c r="E62" s="69"/>
      <c r="F62" s="69" t="s">
        <v>0</v>
      </c>
      <c r="G62" s="69"/>
      <c r="H62" s="69"/>
      <c r="I62" s="69"/>
      <c r="J62" s="69">
        <v>0</v>
      </c>
      <c r="K62" s="120">
        <v>0</v>
      </c>
      <c r="M62" s="120"/>
      <c r="N62" s="120"/>
      <c r="O62" s="120"/>
      <c r="T62" s="120"/>
    </row>
    <row r="63" spans="1:20" s="119" customFormat="1" ht="42.75" x14ac:dyDescent="0.25">
      <c r="A63" s="66">
        <v>1240</v>
      </c>
      <c r="B63" s="13" t="s">
        <v>125</v>
      </c>
      <c r="C63" s="14">
        <v>7322</v>
      </c>
      <c r="D63" s="15">
        <v>0</v>
      </c>
      <c r="E63" s="15" t="s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20">
        <v>0</v>
      </c>
      <c r="M63" s="120"/>
      <c r="N63" s="120"/>
      <c r="O63" s="120"/>
      <c r="T63" s="120"/>
    </row>
    <row r="64" spans="1:20" ht="54" x14ac:dyDescent="0.25">
      <c r="A64" s="70">
        <v>1241</v>
      </c>
      <c r="B64" s="11" t="s">
        <v>245</v>
      </c>
      <c r="C64" s="12"/>
      <c r="D64" s="69">
        <v>0</v>
      </c>
      <c r="E64" s="69" t="s">
        <v>0</v>
      </c>
      <c r="F64" s="69">
        <v>0</v>
      </c>
      <c r="G64" s="69">
        <v>0</v>
      </c>
      <c r="H64" s="69">
        <v>0</v>
      </c>
      <c r="I64" s="69">
        <v>0</v>
      </c>
      <c r="J64" s="69">
        <v>0</v>
      </c>
      <c r="K64" s="120">
        <v>0</v>
      </c>
      <c r="M64" s="120"/>
      <c r="N64" s="120"/>
      <c r="O64" s="120"/>
      <c r="T64" s="120"/>
    </row>
    <row r="65" spans="1:20" s="119" customFormat="1" ht="57" x14ac:dyDescent="0.25">
      <c r="A65" s="66">
        <v>1250</v>
      </c>
      <c r="B65" s="13" t="s">
        <v>126</v>
      </c>
      <c r="C65" s="67">
        <v>7331</v>
      </c>
      <c r="D65" s="15">
        <v>4473554.71295592</v>
      </c>
      <c r="E65" s="15">
        <v>4473554.71295592</v>
      </c>
      <c r="F65" s="15" t="s">
        <v>0</v>
      </c>
      <c r="G65" s="15">
        <v>1118388.67823898</v>
      </c>
      <c r="H65" s="15">
        <v>2236777.35647796</v>
      </c>
      <c r="I65" s="15">
        <v>3355166.0347169396</v>
      </c>
      <c r="J65" s="15">
        <v>4473554.71295592</v>
      </c>
      <c r="K65" s="120">
        <v>0</v>
      </c>
      <c r="M65" s="120"/>
      <c r="N65" s="120"/>
      <c r="O65" s="120"/>
      <c r="T65" s="120"/>
    </row>
    <row r="66" spans="1:20" ht="40.5" x14ac:dyDescent="0.25">
      <c r="A66" s="70">
        <v>1251</v>
      </c>
      <c r="B66" s="11" t="s">
        <v>246</v>
      </c>
      <c r="C66" s="7"/>
      <c r="D66" s="69">
        <v>4424181.8129559197</v>
      </c>
      <c r="E66" s="69">
        <v>4424181.8129559197</v>
      </c>
      <c r="F66" s="69" t="s">
        <v>0</v>
      </c>
      <c r="G66" s="69">
        <v>1106045.4532389799</v>
      </c>
      <c r="H66" s="69">
        <v>2212090.9064779598</v>
      </c>
      <c r="I66" s="69">
        <v>3318136.3597169397</v>
      </c>
      <c r="J66" s="69">
        <v>4424181.8129559197</v>
      </c>
      <c r="K66" s="120">
        <v>0</v>
      </c>
      <c r="M66" s="120"/>
      <c r="N66" s="120"/>
      <c r="O66" s="120"/>
      <c r="Q66" s="120"/>
      <c r="T66" s="120"/>
    </row>
    <row r="67" spans="1:20" s="119" customFormat="1" ht="27" x14ac:dyDescent="0.25">
      <c r="A67" s="70">
        <v>1254</v>
      </c>
      <c r="B67" s="11" t="s">
        <v>127</v>
      </c>
      <c r="C67" s="12"/>
      <c r="D67" s="69">
        <v>0</v>
      </c>
      <c r="E67" s="69">
        <v>0</v>
      </c>
      <c r="F67" s="69" t="s">
        <v>0</v>
      </c>
      <c r="G67" s="69">
        <v>0</v>
      </c>
      <c r="H67" s="69">
        <v>0</v>
      </c>
      <c r="I67" s="69">
        <v>0</v>
      </c>
      <c r="J67" s="69">
        <v>0</v>
      </c>
      <c r="K67" s="120">
        <v>0</v>
      </c>
      <c r="M67" s="120"/>
      <c r="N67" s="120"/>
      <c r="O67" s="120"/>
      <c r="T67" s="120"/>
    </row>
    <row r="68" spans="1:20" ht="54" x14ac:dyDescent="0.25">
      <c r="A68" s="70">
        <v>1255</v>
      </c>
      <c r="B68" s="11" t="s">
        <v>247</v>
      </c>
      <c r="C68" s="7"/>
      <c r="D68" s="69">
        <v>0</v>
      </c>
      <c r="E68" s="69">
        <v>0</v>
      </c>
      <c r="F68" s="69" t="s">
        <v>0</v>
      </c>
      <c r="G68" s="69">
        <v>0</v>
      </c>
      <c r="H68" s="69">
        <v>0</v>
      </c>
      <c r="I68" s="69">
        <v>0</v>
      </c>
      <c r="J68" s="69">
        <v>0</v>
      </c>
      <c r="K68" s="120">
        <v>0</v>
      </c>
      <c r="M68" s="120"/>
      <c r="N68" s="120"/>
      <c r="O68" s="120"/>
      <c r="T68" s="120"/>
    </row>
    <row r="69" spans="1:20" x14ac:dyDescent="0.25">
      <c r="A69" s="70">
        <v>1256</v>
      </c>
      <c r="B69" s="16" t="s">
        <v>128</v>
      </c>
      <c r="C69" s="7"/>
      <c r="D69" s="69">
        <v>0</v>
      </c>
      <c r="E69" s="69">
        <v>0</v>
      </c>
      <c r="F69" s="69" t="s">
        <v>0</v>
      </c>
      <c r="G69" s="69">
        <v>0</v>
      </c>
      <c r="H69" s="69">
        <v>0</v>
      </c>
      <c r="I69" s="69">
        <v>0</v>
      </c>
      <c r="J69" s="69">
        <v>0</v>
      </c>
      <c r="K69" s="120">
        <v>0</v>
      </c>
      <c r="M69" s="120"/>
      <c r="N69" s="120"/>
      <c r="O69" s="120"/>
      <c r="T69" s="120"/>
    </row>
    <row r="70" spans="1:20" ht="27" x14ac:dyDescent="0.25">
      <c r="A70" s="70">
        <v>1257</v>
      </c>
      <c r="B70" s="11" t="s">
        <v>129</v>
      </c>
      <c r="C70" s="12"/>
      <c r="D70" s="69">
        <v>49372.9</v>
      </c>
      <c r="E70" s="69">
        <v>49372.9</v>
      </c>
      <c r="F70" s="69" t="s">
        <v>0</v>
      </c>
      <c r="G70" s="69">
        <v>12343.225</v>
      </c>
      <c r="H70" s="69">
        <v>24686.45</v>
      </c>
      <c r="I70" s="69">
        <v>37029.675000000003</v>
      </c>
      <c r="J70" s="69">
        <v>49372.9</v>
      </c>
      <c r="K70" s="120">
        <v>0</v>
      </c>
      <c r="M70" s="120"/>
      <c r="N70" s="120"/>
      <c r="O70" s="120"/>
      <c r="T70" s="120"/>
    </row>
    <row r="71" spans="1:20" ht="40.5" x14ac:dyDescent="0.25">
      <c r="A71" s="70">
        <v>1258</v>
      </c>
      <c r="B71" s="11" t="s">
        <v>130</v>
      </c>
      <c r="C71" s="12"/>
      <c r="D71" s="69">
        <v>0</v>
      </c>
      <c r="E71" s="69">
        <v>0</v>
      </c>
      <c r="F71" s="69" t="s">
        <v>0</v>
      </c>
      <c r="G71" s="69">
        <v>0</v>
      </c>
      <c r="H71" s="69">
        <v>0</v>
      </c>
      <c r="I71" s="69">
        <v>0</v>
      </c>
      <c r="J71" s="69">
        <v>0</v>
      </c>
      <c r="K71" s="120">
        <v>0</v>
      </c>
      <c r="M71" s="120"/>
      <c r="N71" s="120"/>
      <c r="O71" s="120"/>
      <c r="T71" s="120"/>
    </row>
    <row r="72" spans="1:20" ht="42.75" x14ac:dyDescent="0.25">
      <c r="A72" s="66">
        <v>1260</v>
      </c>
      <c r="B72" s="13" t="s">
        <v>131</v>
      </c>
      <c r="C72" s="67">
        <v>7332</v>
      </c>
      <c r="D72" s="15">
        <v>619698.19999999995</v>
      </c>
      <c r="E72" s="15" t="s">
        <v>0</v>
      </c>
      <c r="F72" s="15">
        <v>619698.19999999995</v>
      </c>
      <c r="G72" s="10">
        <v>254350.2</v>
      </c>
      <c r="H72" s="10">
        <v>593806.19999999995</v>
      </c>
      <c r="I72" s="10">
        <v>619698.19999999995</v>
      </c>
      <c r="J72" s="10">
        <v>619698.19999999995</v>
      </c>
      <c r="K72" s="120">
        <v>0</v>
      </c>
      <c r="M72" s="120"/>
      <c r="N72" s="120"/>
      <c r="O72" s="120"/>
      <c r="T72" s="120"/>
    </row>
    <row r="73" spans="1:20" ht="40.5" x14ac:dyDescent="0.25">
      <c r="A73" s="70">
        <v>1261</v>
      </c>
      <c r="B73" s="11" t="s">
        <v>248</v>
      </c>
      <c r="C73" s="12"/>
      <c r="D73" s="69">
        <v>619698.19999999995</v>
      </c>
      <c r="E73" s="69" t="s">
        <v>0</v>
      </c>
      <c r="F73" s="69">
        <v>619698.19999999995</v>
      </c>
      <c r="G73" s="69">
        <v>254350.2</v>
      </c>
      <c r="H73" s="69">
        <v>593806.19999999995</v>
      </c>
      <c r="I73" s="69">
        <v>619698.19999999995</v>
      </c>
      <c r="J73" s="69">
        <v>619698.19999999995</v>
      </c>
      <c r="K73" s="120">
        <v>0</v>
      </c>
      <c r="M73" s="120"/>
      <c r="N73" s="120"/>
      <c r="O73" s="120"/>
      <c r="T73" s="120"/>
    </row>
    <row r="74" spans="1:20" s="119" customFormat="1" ht="40.5" x14ac:dyDescent="0.25">
      <c r="A74" s="70">
        <v>1262</v>
      </c>
      <c r="B74" s="11" t="s">
        <v>132</v>
      </c>
      <c r="C74" s="12"/>
      <c r="D74" s="69">
        <v>0</v>
      </c>
      <c r="E74" s="69" t="s">
        <v>0</v>
      </c>
      <c r="F74" s="69">
        <v>0</v>
      </c>
      <c r="G74" s="69">
        <v>0</v>
      </c>
      <c r="H74" s="69">
        <v>0</v>
      </c>
      <c r="I74" s="69">
        <v>0</v>
      </c>
      <c r="J74" s="69">
        <v>0</v>
      </c>
      <c r="K74" s="120">
        <v>0</v>
      </c>
      <c r="M74" s="120"/>
      <c r="N74" s="120"/>
      <c r="O74" s="120"/>
      <c r="T74" s="120"/>
    </row>
    <row r="75" spans="1:20" ht="42.75" x14ac:dyDescent="0.25">
      <c r="A75" s="66" t="s">
        <v>19</v>
      </c>
      <c r="B75" s="13" t="s">
        <v>249</v>
      </c>
      <c r="C75" s="67">
        <v>7400</v>
      </c>
      <c r="D75" s="15">
        <v>943701.97849999997</v>
      </c>
      <c r="E75" s="15">
        <v>943701.97849999997</v>
      </c>
      <c r="F75" s="15">
        <v>513935.89636007498</v>
      </c>
      <c r="G75" s="10">
        <v>224690.94726190474</v>
      </c>
      <c r="H75" s="10">
        <v>456846.77133730159</v>
      </c>
      <c r="I75" s="10">
        <v>700286.7856329364</v>
      </c>
      <c r="J75" s="10">
        <v>943701.97849999997</v>
      </c>
      <c r="K75" s="120">
        <v>0</v>
      </c>
      <c r="M75" s="120"/>
      <c r="N75" s="120"/>
      <c r="O75" s="120"/>
      <c r="T75" s="120"/>
    </row>
    <row r="76" spans="1:20" ht="14.25" x14ac:dyDescent="0.25">
      <c r="A76" s="66" t="s">
        <v>20</v>
      </c>
      <c r="B76" s="13" t="s">
        <v>250</v>
      </c>
      <c r="C76" s="67">
        <v>7411</v>
      </c>
      <c r="D76" s="15">
        <v>0</v>
      </c>
      <c r="E76" s="15" t="s">
        <v>0</v>
      </c>
      <c r="F76" s="15">
        <v>0</v>
      </c>
      <c r="G76" s="10">
        <v>0</v>
      </c>
      <c r="H76" s="10">
        <v>0</v>
      </c>
      <c r="I76" s="10">
        <v>0</v>
      </c>
      <c r="J76" s="10">
        <v>0</v>
      </c>
      <c r="K76" s="120">
        <v>0</v>
      </c>
      <c r="M76" s="120"/>
      <c r="N76" s="120"/>
      <c r="O76" s="120"/>
      <c r="T76" s="120"/>
    </row>
    <row r="77" spans="1:20" s="119" customFormat="1" ht="54" x14ac:dyDescent="0.25">
      <c r="A77" s="68" t="s">
        <v>21</v>
      </c>
      <c r="B77" s="11" t="s">
        <v>251</v>
      </c>
      <c r="C77" s="12"/>
      <c r="D77" s="69">
        <v>0</v>
      </c>
      <c r="E77" s="69" t="s">
        <v>0</v>
      </c>
      <c r="F77" s="69">
        <v>0</v>
      </c>
      <c r="G77" s="69">
        <v>0</v>
      </c>
      <c r="H77" s="69">
        <v>0</v>
      </c>
      <c r="I77" s="69">
        <v>0</v>
      </c>
      <c r="J77" s="69">
        <v>0</v>
      </c>
      <c r="K77" s="120">
        <v>0</v>
      </c>
      <c r="M77" s="120"/>
      <c r="N77" s="120"/>
      <c r="O77" s="120"/>
      <c r="T77" s="120"/>
    </row>
    <row r="78" spans="1:20" s="119" customFormat="1" ht="14.25" x14ac:dyDescent="0.25">
      <c r="A78" s="66" t="s">
        <v>22</v>
      </c>
      <c r="B78" s="13" t="s">
        <v>133</v>
      </c>
      <c r="C78" s="67">
        <v>7412</v>
      </c>
      <c r="D78" s="15">
        <v>0</v>
      </c>
      <c r="E78" s="15">
        <v>0</v>
      </c>
      <c r="F78" s="15" t="s">
        <v>0</v>
      </c>
      <c r="G78" s="10">
        <v>0</v>
      </c>
      <c r="H78" s="10">
        <v>0</v>
      </c>
      <c r="I78" s="10">
        <v>0</v>
      </c>
      <c r="J78" s="10">
        <v>0</v>
      </c>
      <c r="K78" s="120">
        <v>0</v>
      </c>
      <c r="M78" s="120"/>
      <c r="N78" s="120"/>
      <c r="O78" s="120"/>
      <c r="T78" s="120"/>
    </row>
    <row r="79" spans="1:20" ht="54" x14ac:dyDescent="0.25">
      <c r="A79" s="68" t="s">
        <v>23</v>
      </c>
      <c r="B79" s="11" t="s">
        <v>231</v>
      </c>
      <c r="C79" s="12"/>
      <c r="D79" s="69">
        <v>0</v>
      </c>
      <c r="E79" s="69">
        <v>0</v>
      </c>
      <c r="F79" s="69" t="s">
        <v>0</v>
      </c>
      <c r="G79" s="69">
        <v>0</v>
      </c>
      <c r="H79" s="69">
        <v>0</v>
      </c>
      <c r="I79" s="69">
        <v>0</v>
      </c>
      <c r="J79" s="69">
        <v>0</v>
      </c>
      <c r="K79" s="120">
        <v>0</v>
      </c>
      <c r="M79" s="120"/>
      <c r="N79" s="120"/>
      <c r="O79" s="120"/>
      <c r="T79" s="120"/>
    </row>
    <row r="80" spans="1:20" s="119" customFormat="1" ht="28.5" x14ac:dyDescent="0.25">
      <c r="A80" s="66" t="s">
        <v>24</v>
      </c>
      <c r="B80" s="13" t="s">
        <v>134</v>
      </c>
      <c r="C80" s="67">
        <v>7415</v>
      </c>
      <c r="D80" s="15">
        <v>186158.77850000001</v>
      </c>
      <c r="E80" s="15">
        <v>186158.77850000001</v>
      </c>
      <c r="F80" s="15" t="s">
        <v>0</v>
      </c>
      <c r="G80" s="10">
        <v>44323.518690476187</v>
      </c>
      <c r="H80" s="10">
        <v>90124.488003968261</v>
      </c>
      <c r="I80" s="10">
        <v>138141.63325198414</v>
      </c>
      <c r="J80" s="10">
        <v>186158.77850000001</v>
      </c>
      <c r="K80" s="120">
        <v>0</v>
      </c>
      <c r="M80" s="120"/>
      <c r="N80" s="120"/>
      <c r="O80" s="120"/>
      <c r="T80" s="120"/>
    </row>
    <row r="81" spans="1:20" ht="40.5" x14ac:dyDescent="0.25">
      <c r="A81" s="68" t="s">
        <v>25</v>
      </c>
      <c r="B81" s="11" t="s">
        <v>252</v>
      </c>
      <c r="C81" s="12"/>
      <c r="D81" s="69">
        <v>146424.17850000001</v>
      </c>
      <c r="E81" s="69">
        <v>146424.17850000001</v>
      </c>
      <c r="F81" s="69" t="s">
        <v>0</v>
      </c>
      <c r="G81" s="69">
        <v>34862.899642857141</v>
      </c>
      <c r="H81" s="69">
        <v>70887.895940476199</v>
      </c>
      <c r="I81" s="69">
        <v>108656.0372202381</v>
      </c>
      <c r="J81" s="69">
        <v>146424.17850000001</v>
      </c>
      <c r="K81" s="120">
        <v>0</v>
      </c>
      <c r="M81" s="120"/>
      <c r="N81" s="120"/>
      <c r="O81" s="120"/>
      <c r="T81" s="120"/>
    </row>
    <row r="82" spans="1:20" s="119" customFormat="1" ht="40.5" x14ac:dyDescent="0.25">
      <c r="A82" s="68" t="s">
        <v>26</v>
      </c>
      <c r="B82" s="11" t="s">
        <v>135</v>
      </c>
      <c r="C82" s="12"/>
      <c r="D82" s="69">
        <v>0</v>
      </c>
      <c r="E82" s="69">
        <v>0</v>
      </c>
      <c r="F82" s="69" t="s">
        <v>0</v>
      </c>
      <c r="G82" s="69">
        <v>0</v>
      </c>
      <c r="H82" s="69">
        <v>0</v>
      </c>
      <c r="I82" s="69">
        <v>0</v>
      </c>
      <c r="J82" s="69">
        <v>0</v>
      </c>
      <c r="K82" s="120">
        <v>0</v>
      </c>
      <c r="M82" s="120"/>
      <c r="N82" s="120"/>
      <c r="O82" s="120"/>
      <c r="T82" s="120"/>
    </row>
    <row r="83" spans="1:20" ht="54" x14ac:dyDescent="0.25">
      <c r="A83" s="68" t="s">
        <v>27</v>
      </c>
      <c r="B83" s="11" t="s">
        <v>136</v>
      </c>
      <c r="C83" s="12"/>
      <c r="D83" s="69">
        <v>0</v>
      </c>
      <c r="E83" s="69">
        <v>0</v>
      </c>
      <c r="F83" s="69" t="s">
        <v>0</v>
      </c>
      <c r="G83" s="69">
        <v>0</v>
      </c>
      <c r="H83" s="69">
        <v>0</v>
      </c>
      <c r="I83" s="69">
        <v>0</v>
      </c>
      <c r="J83" s="69">
        <v>0</v>
      </c>
      <c r="K83" s="120">
        <v>0</v>
      </c>
      <c r="M83" s="120"/>
      <c r="N83" s="120"/>
      <c r="O83" s="120"/>
      <c r="T83" s="120"/>
    </row>
    <row r="84" spans="1:20" x14ac:dyDescent="0.25">
      <c r="A84" s="71" t="s">
        <v>28</v>
      </c>
      <c r="B84" s="11" t="s">
        <v>137</v>
      </c>
      <c r="C84" s="12"/>
      <c r="D84" s="69">
        <v>39734.6</v>
      </c>
      <c r="E84" s="69">
        <v>39734.6</v>
      </c>
      <c r="F84" s="69" t="s">
        <v>0</v>
      </c>
      <c r="G84" s="69">
        <v>9460.6190476190459</v>
      </c>
      <c r="H84" s="69">
        <v>19236.592063492062</v>
      </c>
      <c r="I84" s="69">
        <v>29485.596031746027</v>
      </c>
      <c r="J84" s="69">
        <v>39734.6</v>
      </c>
      <c r="K84" s="120">
        <v>0</v>
      </c>
      <c r="M84" s="120"/>
      <c r="N84" s="120"/>
      <c r="O84" s="120"/>
      <c r="T84" s="120"/>
    </row>
    <row r="85" spans="1:20" ht="57" x14ac:dyDescent="0.25">
      <c r="A85" s="66" t="s">
        <v>29</v>
      </c>
      <c r="B85" s="13" t="s">
        <v>232</v>
      </c>
      <c r="C85" s="67">
        <v>7421</v>
      </c>
      <c r="D85" s="15">
        <v>0</v>
      </c>
      <c r="E85" s="15">
        <v>0</v>
      </c>
      <c r="F85" s="15" t="s">
        <v>0</v>
      </c>
      <c r="G85" s="10">
        <v>0</v>
      </c>
      <c r="H85" s="10">
        <v>0</v>
      </c>
      <c r="I85" s="10">
        <v>0</v>
      </c>
      <c r="J85" s="10">
        <v>0</v>
      </c>
      <c r="K85" s="120">
        <v>0</v>
      </c>
      <c r="M85" s="120"/>
      <c r="N85" s="120"/>
      <c r="O85" s="120"/>
      <c r="T85" s="120"/>
    </row>
    <row r="86" spans="1:20" ht="108" x14ac:dyDescent="0.25">
      <c r="A86" s="68" t="s">
        <v>30</v>
      </c>
      <c r="B86" s="11" t="s">
        <v>253</v>
      </c>
      <c r="C86" s="12"/>
      <c r="D86" s="69">
        <v>0</v>
      </c>
      <c r="E86" s="69">
        <v>0</v>
      </c>
      <c r="F86" s="69" t="s">
        <v>0</v>
      </c>
      <c r="G86" s="69">
        <v>0</v>
      </c>
      <c r="H86" s="69">
        <v>0</v>
      </c>
      <c r="I86" s="69">
        <v>0</v>
      </c>
      <c r="J86" s="69">
        <v>0</v>
      </c>
      <c r="K86" s="120">
        <v>0</v>
      </c>
      <c r="M86" s="120"/>
      <c r="N86" s="120"/>
      <c r="O86" s="120"/>
      <c r="T86" s="120"/>
    </row>
    <row r="87" spans="1:20" s="119" customFormat="1" ht="67.5" x14ac:dyDescent="0.25">
      <c r="A87" s="68" t="s">
        <v>31</v>
      </c>
      <c r="B87" s="11" t="s">
        <v>138</v>
      </c>
      <c r="C87" s="7"/>
      <c r="D87" s="69">
        <v>0</v>
      </c>
      <c r="E87" s="69"/>
      <c r="F87" s="69" t="s">
        <v>0</v>
      </c>
      <c r="G87" s="69">
        <v>0</v>
      </c>
      <c r="H87" s="69">
        <v>0</v>
      </c>
      <c r="I87" s="69">
        <v>0</v>
      </c>
      <c r="J87" s="69">
        <v>0</v>
      </c>
      <c r="K87" s="120">
        <v>0</v>
      </c>
      <c r="M87" s="120"/>
      <c r="N87" s="120"/>
      <c r="O87" s="120"/>
      <c r="T87" s="120"/>
    </row>
    <row r="88" spans="1:20" ht="67.5" x14ac:dyDescent="0.25">
      <c r="A88" s="71" t="s">
        <v>62</v>
      </c>
      <c r="B88" s="16" t="s">
        <v>139</v>
      </c>
      <c r="C88" s="7"/>
      <c r="D88" s="69">
        <v>0</v>
      </c>
      <c r="E88" s="69"/>
      <c r="F88" s="69" t="s">
        <v>0</v>
      </c>
      <c r="G88" s="69">
        <v>0</v>
      </c>
      <c r="H88" s="69">
        <v>0</v>
      </c>
      <c r="I88" s="69">
        <v>0</v>
      </c>
      <c r="J88" s="69">
        <v>0</v>
      </c>
      <c r="K88" s="120">
        <v>0</v>
      </c>
      <c r="M88" s="120"/>
      <c r="N88" s="120"/>
      <c r="O88" s="120"/>
      <c r="T88" s="120"/>
    </row>
    <row r="89" spans="1:20" s="119" customFormat="1" ht="28.5" x14ac:dyDescent="0.25">
      <c r="A89" s="66" t="s">
        <v>32</v>
      </c>
      <c r="B89" s="13" t="s">
        <v>140</v>
      </c>
      <c r="C89" s="67">
        <v>7422</v>
      </c>
      <c r="D89" s="15">
        <v>688013.2</v>
      </c>
      <c r="E89" s="15">
        <v>688013.2</v>
      </c>
      <c r="F89" s="15" t="s">
        <v>0</v>
      </c>
      <c r="G89" s="10">
        <v>163812.66666666666</v>
      </c>
      <c r="H89" s="10">
        <v>333060.93412698415</v>
      </c>
      <c r="I89" s="10">
        <v>510549.47777777771</v>
      </c>
      <c r="J89" s="10">
        <v>688013.2</v>
      </c>
      <c r="K89" s="120">
        <v>0</v>
      </c>
      <c r="M89" s="120"/>
      <c r="N89" s="120"/>
      <c r="O89" s="120"/>
      <c r="T89" s="120"/>
    </row>
    <row r="90" spans="1:20" s="119" customFormat="1" ht="14.25" x14ac:dyDescent="0.25">
      <c r="A90" s="68" t="s">
        <v>33</v>
      </c>
      <c r="B90" s="11" t="s">
        <v>254</v>
      </c>
      <c r="C90" s="13"/>
      <c r="D90" s="69">
        <v>568013.19999999995</v>
      </c>
      <c r="E90" s="69">
        <v>568013.19999999995</v>
      </c>
      <c r="F90" s="69" t="s">
        <v>0</v>
      </c>
      <c r="G90" s="69">
        <v>135241.23809523808</v>
      </c>
      <c r="H90" s="69">
        <v>274965.69603174605</v>
      </c>
      <c r="I90" s="69">
        <v>421501.85873015865</v>
      </c>
      <c r="J90" s="69">
        <v>568013.19999999995</v>
      </c>
      <c r="K90" s="120">
        <v>0</v>
      </c>
      <c r="M90" s="120"/>
      <c r="N90" s="120"/>
      <c r="O90" s="120"/>
      <c r="T90" s="120"/>
    </row>
    <row r="91" spans="1:20" s="119" customFormat="1" ht="14.25" x14ac:dyDescent="0.25">
      <c r="A91" s="68"/>
      <c r="B91" s="11" t="s">
        <v>16</v>
      </c>
      <c r="C91" s="13"/>
      <c r="D91" s="69"/>
      <c r="E91" s="69"/>
      <c r="F91" s="69"/>
      <c r="G91" s="69"/>
      <c r="H91" s="69"/>
      <c r="I91" s="69"/>
      <c r="J91" s="69"/>
      <c r="K91" s="120">
        <v>0</v>
      </c>
      <c r="M91" s="120"/>
      <c r="N91" s="120"/>
      <c r="O91" s="120"/>
      <c r="T91" s="120"/>
    </row>
    <row r="92" spans="1:20" s="119" customFormat="1" ht="67.5" x14ac:dyDescent="0.25">
      <c r="A92" s="68" t="s">
        <v>63</v>
      </c>
      <c r="B92" s="11" t="s">
        <v>64</v>
      </c>
      <c r="C92" s="7"/>
      <c r="D92" s="69">
        <v>1000</v>
      </c>
      <c r="E92" s="69">
        <v>1000</v>
      </c>
      <c r="F92" s="69" t="s">
        <v>0</v>
      </c>
      <c r="G92" s="69">
        <v>238.0952380952381</v>
      </c>
      <c r="H92" s="69">
        <v>480.15873015873018</v>
      </c>
      <c r="I92" s="69">
        <v>742.06349206349205</v>
      </c>
      <c r="J92" s="69">
        <v>1000</v>
      </c>
      <c r="K92" s="120">
        <v>0</v>
      </c>
      <c r="M92" s="120"/>
      <c r="N92" s="120"/>
      <c r="O92" s="120"/>
      <c r="T92" s="120"/>
    </row>
    <row r="93" spans="1:20" s="119" customFormat="1" ht="121.5" x14ac:dyDescent="0.25">
      <c r="A93" s="68" t="s">
        <v>65</v>
      </c>
      <c r="B93" s="11" t="s">
        <v>66</v>
      </c>
      <c r="C93" s="7"/>
      <c r="D93" s="69">
        <v>960</v>
      </c>
      <c r="E93" s="69">
        <v>960</v>
      </c>
      <c r="F93" s="69" t="s">
        <v>0</v>
      </c>
      <c r="G93" s="69">
        <v>228.57142857142856</v>
      </c>
      <c r="H93" s="69">
        <v>460.95238095238091</v>
      </c>
      <c r="I93" s="69">
        <v>712.38095238095229</v>
      </c>
      <c r="J93" s="69">
        <v>960</v>
      </c>
      <c r="K93" s="120">
        <v>0</v>
      </c>
      <c r="M93" s="120"/>
      <c r="N93" s="120"/>
      <c r="O93" s="120"/>
      <c r="T93" s="120"/>
    </row>
    <row r="94" spans="1:20" s="119" customFormat="1" ht="54" x14ac:dyDescent="0.25">
      <c r="A94" s="68" t="s">
        <v>67</v>
      </c>
      <c r="B94" s="11" t="s">
        <v>68</v>
      </c>
      <c r="C94" s="7"/>
      <c r="D94" s="69">
        <v>0</v>
      </c>
      <c r="E94" s="69">
        <v>0</v>
      </c>
      <c r="F94" s="69" t="s">
        <v>0</v>
      </c>
      <c r="G94" s="69">
        <v>0</v>
      </c>
      <c r="H94" s="69">
        <v>0</v>
      </c>
      <c r="I94" s="69">
        <v>0</v>
      </c>
      <c r="J94" s="69">
        <v>0</v>
      </c>
      <c r="K94" s="120">
        <v>0</v>
      </c>
      <c r="M94" s="120"/>
      <c r="N94" s="120"/>
      <c r="O94" s="120"/>
      <c r="T94" s="120"/>
    </row>
    <row r="95" spans="1:20" s="119" customFormat="1" ht="67.5" x14ac:dyDescent="0.25">
      <c r="A95" s="68" t="s">
        <v>69</v>
      </c>
      <c r="B95" s="11" t="s">
        <v>70</v>
      </c>
      <c r="C95" s="7"/>
      <c r="D95" s="69">
        <v>675</v>
      </c>
      <c r="E95" s="69">
        <v>675</v>
      </c>
      <c r="F95" s="69" t="s">
        <v>0</v>
      </c>
      <c r="G95" s="69">
        <v>160.71428571428569</v>
      </c>
      <c r="H95" s="69">
        <v>324.10714285714283</v>
      </c>
      <c r="I95" s="69">
        <v>500.89285714285711</v>
      </c>
      <c r="J95" s="69">
        <v>675</v>
      </c>
      <c r="K95" s="120">
        <v>0</v>
      </c>
      <c r="M95" s="120"/>
      <c r="N95" s="120"/>
      <c r="O95" s="120"/>
      <c r="T95" s="120"/>
    </row>
    <row r="96" spans="1:20" s="119" customFormat="1" ht="27" x14ac:dyDescent="0.25">
      <c r="A96" s="68" t="s">
        <v>71</v>
      </c>
      <c r="B96" s="11" t="s">
        <v>72</v>
      </c>
      <c r="C96" s="7"/>
      <c r="D96" s="69">
        <v>3600</v>
      </c>
      <c r="E96" s="69">
        <v>3600</v>
      </c>
      <c r="F96" s="69" t="s">
        <v>0</v>
      </c>
      <c r="G96" s="69">
        <v>857.14285714285722</v>
      </c>
      <c r="H96" s="69">
        <v>1728.5714285714287</v>
      </c>
      <c r="I96" s="69">
        <v>2671.4285714285716</v>
      </c>
      <c r="J96" s="69">
        <v>3600</v>
      </c>
      <c r="K96" s="120">
        <v>0</v>
      </c>
      <c r="M96" s="120"/>
      <c r="N96" s="120"/>
      <c r="O96" s="120"/>
      <c r="T96" s="120"/>
    </row>
    <row r="97" spans="1:20" s="119" customFormat="1" ht="40.5" x14ac:dyDescent="0.25">
      <c r="A97" s="68" t="s">
        <v>73</v>
      </c>
      <c r="B97" s="11" t="s">
        <v>74</v>
      </c>
      <c r="C97" s="7"/>
      <c r="D97" s="69">
        <v>20</v>
      </c>
      <c r="E97" s="69">
        <v>20</v>
      </c>
      <c r="F97" s="69" t="s">
        <v>0</v>
      </c>
      <c r="G97" s="69">
        <v>4.7619047619047619</v>
      </c>
      <c r="H97" s="69">
        <v>9.6031746031746028</v>
      </c>
      <c r="I97" s="69">
        <v>14.84126984126984</v>
      </c>
      <c r="J97" s="69">
        <v>20</v>
      </c>
      <c r="K97" s="120">
        <v>0</v>
      </c>
      <c r="M97" s="120"/>
      <c r="N97" s="120"/>
      <c r="O97" s="120"/>
      <c r="T97" s="120"/>
    </row>
    <row r="98" spans="1:20" s="119" customFormat="1" ht="14.25" x14ac:dyDescent="0.25">
      <c r="A98" s="68" t="s">
        <v>75</v>
      </c>
      <c r="B98" s="13" t="s">
        <v>76</v>
      </c>
      <c r="C98" s="7"/>
      <c r="D98" s="69">
        <v>280000</v>
      </c>
      <c r="E98" s="69">
        <v>280000</v>
      </c>
      <c r="F98" s="69" t="s">
        <v>0</v>
      </c>
      <c r="G98" s="69">
        <v>66666.666666666672</v>
      </c>
      <c r="H98" s="69">
        <v>135555.55555555556</v>
      </c>
      <c r="I98" s="69">
        <v>207777.77777777775</v>
      </c>
      <c r="J98" s="69">
        <v>280000</v>
      </c>
      <c r="K98" s="120">
        <v>0</v>
      </c>
      <c r="M98" s="120"/>
      <c r="N98" s="120"/>
      <c r="O98" s="120"/>
      <c r="T98" s="120"/>
    </row>
    <row r="99" spans="1:20" s="119" customFormat="1" ht="40.5" x14ac:dyDescent="0.25">
      <c r="A99" s="68"/>
      <c r="B99" s="11" t="s">
        <v>77</v>
      </c>
      <c r="C99" s="7"/>
      <c r="D99" s="69">
        <v>157000</v>
      </c>
      <c r="E99" s="69">
        <v>157000</v>
      </c>
      <c r="F99" s="69" t="s">
        <v>0</v>
      </c>
      <c r="G99" s="69">
        <v>37380.952380952382</v>
      </c>
      <c r="H99" s="69">
        <v>76007.936507936509</v>
      </c>
      <c r="I99" s="69">
        <v>116503.96825396825</v>
      </c>
      <c r="J99" s="69">
        <v>157000</v>
      </c>
      <c r="K99" s="120">
        <v>0</v>
      </c>
      <c r="M99" s="120"/>
      <c r="N99" s="120"/>
      <c r="O99" s="120"/>
      <c r="T99" s="120"/>
    </row>
    <row r="100" spans="1:20" s="119" customFormat="1" ht="54" x14ac:dyDescent="0.25">
      <c r="A100" s="68"/>
      <c r="B100" s="11" t="s">
        <v>78</v>
      </c>
      <c r="C100" s="7"/>
      <c r="D100" s="69">
        <v>117000</v>
      </c>
      <c r="E100" s="69">
        <v>117000</v>
      </c>
      <c r="F100" s="69" t="s">
        <v>0</v>
      </c>
      <c r="G100" s="69">
        <v>27857.142857142855</v>
      </c>
      <c r="H100" s="69">
        <v>56642.857142857145</v>
      </c>
      <c r="I100" s="69">
        <v>86821.428571428565</v>
      </c>
      <c r="J100" s="69">
        <v>117000</v>
      </c>
      <c r="K100" s="120">
        <v>0</v>
      </c>
      <c r="M100" s="120"/>
      <c r="N100" s="120"/>
      <c r="O100" s="120"/>
      <c r="T100" s="120"/>
    </row>
    <row r="101" spans="1:20" s="119" customFormat="1" ht="14.25" x14ac:dyDescent="0.25">
      <c r="A101" s="68"/>
      <c r="B101" s="11" t="s">
        <v>79</v>
      </c>
      <c r="C101" s="7"/>
      <c r="D101" s="69">
        <v>6000</v>
      </c>
      <c r="E101" s="69">
        <v>6000</v>
      </c>
      <c r="F101" s="69" t="s">
        <v>0</v>
      </c>
      <c r="G101" s="69">
        <v>1428.5714285714287</v>
      </c>
      <c r="H101" s="69">
        <v>2904.761904761905</v>
      </c>
      <c r="I101" s="69">
        <v>4452.3809523809523</v>
      </c>
      <c r="J101" s="69">
        <v>6000</v>
      </c>
      <c r="K101" s="120">
        <v>0</v>
      </c>
      <c r="M101" s="120"/>
      <c r="N101" s="120"/>
      <c r="O101" s="120"/>
      <c r="T101" s="120"/>
    </row>
    <row r="102" spans="1:20" s="119" customFormat="1" ht="81" x14ac:dyDescent="0.25">
      <c r="A102" s="68" t="s">
        <v>80</v>
      </c>
      <c r="B102" s="11" t="s">
        <v>81</v>
      </c>
      <c r="C102" s="7"/>
      <c r="D102" s="69">
        <v>0</v>
      </c>
      <c r="E102" s="69">
        <v>0</v>
      </c>
      <c r="F102" s="69" t="s">
        <v>0</v>
      </c>
      <c r="G102" s="69">
        <v>0</v>
      </c>
      <c r="H102" s="69">
        <v>0</v>
      </c>
      <c r="I102" s="69">
        <v>0</v>
      </c>
      <c r="J102" s="69">
        <v>0</v>
      </c>
      <c r="K102" s="120">
        <v>0</v>
      </c>
      <c r="M102" s="120"/>
      <c r="N102" s="120"/>
      <c r="O102" s="120"/>
      <c r="T102" s="120"/>
    </row>
    <row r="103" spans="1:20" s="119" customFormat="1" ht="54" x14ac:dyDescent="0.25">
      <c r="A103" s="68" t="s">
        <v>82</v>
      </c>
      <c r="B103" s="11" t="s">
        <v>83</v>
      </c>
      <c r="C103" s="7"/>
      <c r="D103" s="69">
        <v>0</v>
      </c>
      <c r="E103" s="69">
        <v>0</v>
      </c>
      <c r="F103" s="69" t="s">
        <v>0</v>
      </c>
      <c r="G103" s="69">
        <v>0</v>
      </c>
      <c r="H103" s="69">
        <v>0</v>
      </c>
      <c r="I103" s="69">
        <v>0</v>
      </c>
      <c r="J103" s="69">
        <v>0</v>
      </c>
      <c r="K103" s="120">
        <v>0</v>
      </c>
      <c r="M103" s="120"/>
      <c r="N103" s="120"/>
      <c r="O103" s="120"/>
      <c r="T103" s="120"/>
    </row>
    <row r="104" spans="1:20" s="119" customFormat="1" ht="67.5" x14ac:dyDescent="0.25">
      <c r="A104" s="68" t="s">
        <v>84</v>
      </c>
      <c r="B104" s="11" t="s">
        <v>85</v>
      </c>
      <c r="C104" s="7"/>
      <c r="D104" s="69">
        <v>0</v>
      </c>
      <c r="E104" s="69">
        <v>0</v>
      </c>
      <c r="F104" s="69" t="s">
        <v>0</v>
      </c>
      <c r="G104" s="69">
        <v>0</v>
      </c>
      <c r="H104" s="69">
        <v>0</v>
      </c>
      <c r="I104" s="69">
        <v>0</v>
      </c>
      <c r="J104" s="69">
        <v>0</v>
      </c>
      <c r="K104" s="120">
        <v>0</v>
      </c>
      <c r="M104" s="120"/>
      <c r="N104" s="120"/>
      <c r="O104" s="120"/>
      <c r="T104" s="120"/>
    </row>
    <row r="105" spans="1:20" s="119" customFormat="1" ht="148.5" x14ac:dyDescent="0.25">
      <c r="A105" s="68" t="s">
        <v>86</v>
      </c>
      <c r="B105" s="11" t="s">
        <v>141</v>
      </c>
      <c r="C105" s="7"/>
      <c r="D105" s="69">
        <v>0</v>
      </c>
      <c r="E105" s="69">
        <v>0</v>
      </c>
      <c r="F105" s="69" t="s">
        <v>0</v>
      </c>
      <c r="G105" s="69">
        <v>0</v>
      </c>
      <c r="H105" s="69">
        <v>0</v>
      </c>
      <c r="I105" s="69">
        <v>0</v>
      </c>
      <c r="J105" s="69">
        <v>0</v>
      </c>
      <c r="K105" s="120">
        <v>0</v>
      </c>
      <c r="M105" s="120"/>
      <c r="N105" s="120"/>
      <c r="O105" s="120"/>
      <c r="T105" s="120"/>
    </row>
    <row r="106" spans="1:20" s="119" customFormat="1" ht="54" x14ac:dyDescent="0.25">
      <c r="A106" s="68" t="s">
        <v>87</v>
      </c>
      <c r="B106" s="11" t="s">
        <v>88</v>
      </c>
      <c r="C106" s="7"/>
      <c r="D106" s="69">
        <v>0</v>
      </c>
      <c r="E106" s="69">
        <v>0</v>
      </c>
      <c r="F106" s="69" t="s">
        <v>0</v>
      </c>
      <c r="G106" s="69">
        <v>0</v>
      </c>
      <c r="H106" s="69">
        <v>0</v>
      </c>
      <c r="I106" s="69">
        <v>0</v>
      </c>
      <c r="J106" s="69">
        <v>0</v>
      </c>
      <c r="K106" s="120">
        <v>0</v>
      </c>
      <c r="M106" s="120"/>
      <c r="N106" s="120"/>
      <c r="O106" s="120"/>
      <c r="T106" s="120"/>
    </row>
    <row r="107" spans="1:20" s="119" customFormat="1" ht="67.5" x14ac:dyDescent="0.25">
      <c r="A107" s="68" t="s">
        <v>89</v>
      </c>
      <c r="B107" s="11" t="s">
        <v>90</v>
      </c>
      <c r="C107" s="7"/>
      <c r="D107" s="69">
        <v>141489.29999999999</v>
      </c>
      <c r="E107" s="69">
        <v>141489.29999999999</v>
      </c>
      <c r="F107" s="69" t="s">
        <v>0</v>
      </c>
      <c r="G107" s="69">
        <v>33687.928571428565</v>
      </c>
      <c r="H107" s="69">
        <v>68498.78809523808</v>
      </c>
      <c r="I107" s="69">
        <v>104994.04404761904</v>
      </c>
      <c r="J107" s="69">
        <v>141489.29999999999</v>
      </c>
      <c r="K107" s="120">
        <v>0</v>
      </c>
      <c r="M107" s="120"/>
      <c r="N107" s="120"/>
      <c r="O107" s="120"/>
      <c r="T107" s="120"/>
    </row>
    <row r="108" spans="1:20" s="119" customFormat="1" ht="94.5" x14ac:dyDescent="0.25">
      <c r="A108" s="68" t="s">
        <v>91</v>
      </c>
      <c r="B108" s="11" t="s">
        <v>92</v>
      </c>
      <c r="C108" s="7"/>
      <c r="D108" s="69">
        <v>96958.9</v>
      </c>
      <c r="E108" s="69">
        <v>96958.9</v>
      </c>
      <c r="F108" s="69" t="s">
        <v>0</v>
      </c>
      <c r="G108" s="69">
        <v>23085.452380952382</v>
      </c>
      <c r="H108" s="69">
        <v>46940.419841269839</v>
      </c>
      <c r="I108" s="69">
        <v>71949.65992063492</v>
      </c>
      <c r="J108" s="69">
        <v>96958.9</v>
      </c>
      <c r="K108" s="120">
        <v>0</v>
      </c>
      <c r="M108" s="120"/>
      <c r="N108" s="120"/>
      <c r="O108" s="120"/>
      <c r="S108" s="123"/>
      <c r="T108" s="120"/>
    </row>
    <row r="109" spans="1:20" s="119" customFormat="1" ht="94.5" x14ac:dyDescent="0.25">
      <c r="A109" s="68" t="s">
        <v>93</v>
      </c>
      <c r="B109" s="11" t="s">
        <v>94</v>
      </c>
      <c r="C109" s="7"/>
      <c r="D109" s="69">
        <v>0</v>
      </c>
      <c r="E109" s="69">
        <v>0</v>
      </c>
      <c r="F109" s="69" t="s">
        <v>0</v>
      </c>
      <c r="G109" s="69">
        <v>0</v>
      </c>
      <c r="H109" s="69">
        <v>0</v>
      </c>
      <c r="I109" s="69">
        <v>0</v>
      </c>
      <c r="J109" s="69">
        <v>0</v>
      </c>
      <c r="K109" s="120">
        <v>0</v>
      </c>
      <c r="M109" s="120"/>
      <c r="N109" s="120"/>
      <c r="O109" s="120"/>
      <c r="T109" s="120"/>
    </row>
    <row r="110" spans="1:20" s="119" customFormat="1" ht="54" x14ac:dyDescent="0.25">
      <c r="A110" s="68" t="s">
        <v>95</v>
      </c>
      <c r="B110" s="11" t="s">
        <v>96</v>
      </c>
      <c r="C110" s="7"/>
      <c r="D110" s="69">
        <v>32100</v>
      </c>
      <c r="E110" s="69">
        <v>32100</v>
      </c>
      <c r="F110" s="69" t="s">
        <v>0</v>
      </c>
      <c r="G110" s="69">
        <v>7642.8571428571431</v>
      </c>
      <c r="H110" s="69">
        <v>15540.476190476191</v>
      </c>
      <c r="I110" s="69">
        <v>23820.238095238095</v>
      </c>
      <c r="J110" s="69">
        <v>32100</v>
      </c>
      <c r="K110" s="120">
        <v>0</v>
      </c>
      <c r="M110" s="120"/>
      <c r="N110" s="120"/>
      <c r="O110" s="120"/>
      <c r="T110" s="120"/>
    </row>
    <row r="111" spans="1:20" s="119" customFormat="1" ht="14.25" x14ac:dyDescent="0.25">
      <c r="A111" s="68" t="s">
        <v>97</v>
      </c>
      <c r="B111" s="11" t="s">
        <v>98</v>
      </c>
      <c r="C111" s="7"/>
      <c r="D111" s="69">
        <v>0</v>
      </c>
      <c r="E111" s="69"/>
      <c r="F111" s="69" t="s">
        <v>0</v>
      </c>
      <c r="G111" s="69">
        <v>0</v>
      </c>
      <c r="H111" s="69">
        <v>0</v>
      </c>
      <c r="I111" s="69">
        <v>0</v>
      </c>
      <c r="J111" s="69">
        <v>0</v>
      </c>
      <c r="K111" s="120">
        <v>0</v>
      </c>
      <c r="M111" s="120"/>
      <c r="N111" s="120"/>
      <c r="O111" s="120"/>
      <c r="T111" s="120"/>
    </row>
    <row r="112" spans="1:20" s="119" customFormat="1" ht="27" x14ac:dyDescent="0.25">
      <c r="A112" s="68" t="s">
        <v>99</v>
      </c>
      <c r="B112" s="11" t="s">
        <v>100</v>
      </c>
      <c r="C112" s="7"/>
      <c r="D112" s="69">
        <v>60</v>
      </c>
      <c r="E112" s="69">
        <v>60</v>
      </c>
      <c r="F112" s="69" t="s">
        <v>0</v>
      </c>
      <c r="G112" s="69">
        <v>14.285714285714285</v>
      </c>
      <c r="H112" s="69">
        <v>29.047619047619047</v>
      </c>
      <c r="I112" s="69">
        <v>44.523809523809518</v>
      </c>
      <c r="J112" s="69">
        <v>60</v>
      </c>
      <c r="K112" s="120">
        <v>0</v>
      </c>
      <c r="M112" s="120"/>
      <c r="N112" s="120"/>
      <c r="O112" s="120"/>
      <c r="T112" s="120"/>
    </row>
    <row r="113" spans="1:20" s="119" customFormat="1" ht="14.25" x14ac:dyDescent="0.25">
      <c r="A113" s="68" t="s">
        <v>259</v>
      </c>
      <c r="B113" s="11" t="s">
        <v>102</v>
      </c>
      <c r="C113" s="7" t="s">
        <v>260</v>
      </c>
      <c r="D113" s="69">
        <v>11150</v>
      </c>
      <c r="E113" s="69">
        <v>11150</v>
      </c>
      <c r="F113" s="69"/>
      <c r="G113" s="69">
        <v>2654.7619047619046</v>
      </c>
      <c r="H113" s="69">
        <v>5398.0158730158728</v>
      </c>
      <c r="I113" s="69">
        <v>8274.0079365079364</v>
      </c>
      <c r="J113" s="69">
        <v>11150</v>
      </c>
      <c r="K113" s="120">
        <v>10980</v>
      </c>
      <c r="M113" s="120"/>
      <c r="N113" s="120"/>
      <c r="O113" s="120"/>
      <c r="T113" s="120"/>
    </row>
    <row r="114" spans="1:20" s="119" customFormat="1" ht="40.5" x14ac:dyDescent="0.25">
      <c r="A114" s="68" t="s">
        <v>34</v>
      </c>
      <c r="B114" s="11" t="s">
        <v>101</v>
      </c>
      <c r="C114" s="7"/>
      <c r="D114" s="69">
        <v>120000</v>
      </c>
      <c r="E114" s="69">
        <v>120000</v>
      </c>
      <c r="F114" s="69" t="s">
        <v>0</v>
      </c>
      <c r="G114" s="69">
        <v>28571.428571428572</v>
      </c>
      <c r="H114" s="69">
        <v>58095.238095238099</v>
      </c>
      <c r="I114" s="69">
        <v>89047.619047619053</v>
      </c>
      <c r="J114" s="69">
        <v>120000</v>
      </c>
      <c r="K114" s="120">
        <v>0</v>
      </c>
      <c r="M114" s="120"/>
      <c r="N114" s="120"/>
      <c r="O114" s="120"/>
      <c r="T114" s="120"/>
    </row>
    <row r="115" spans="1:20" s="119" customFormat="1" ht="27" x14ac:dyDescent="0.25">
      <c r="A115" s="68" t="s">
        <v>48</v>
      </c>
      <c r="B115" s="11" t="s">
        <v>257</v>
      </c>
      <c r="C115" s="7"/>
      <c r="D115" s="69">
        <v>0</v>
      </c>
      <c r="E115" s="69"/>
      <c r="F115" s="69" t="s">
        <v>0</v>
      </c>
      <c r="G115" s="69">
        <v>0</v>
      </c>
      <c r="H115" s="69">
        <v>0</v>
      </c>
      <c r="I115" s="69">
        <v>0</v>
      </c>
      <c r="J115" s="69">
        <v>0</v>
      </c>
      <c r="K115" s="120">
        <v>0</v>
      </c>
      <c r="M115" s="120"/>
      <c r="N115" s="120"/>
      <c r="O115" s="120"/>
      <c r="T115" s="120"/>
    </row>
    <row r="116" spans="1:20" ht="28.5" x14ac:dyDescent="0.25">
      <c r="A116" s="66" t="s">
        <v>35</v>
      </c>
      <c r="B116" s="13" t="s">
        <v>142</v>
      </c>
      <c r="C116" s="67">
        <v>7431</v>
      </c>
      <c r="D116" s="15">
        <v>13450</v>
      </c>
      <c r="E116" s="15">
        <v>13450</v>
      </c>
      <c r="F116" s="15" t="s">
        <v>0</v>
      </c>
      <c r="G116" s="10">
        <v>3202.3809523809523</v>
      </c>
      <c r="H116" s="10">
        <v>6511.5079365079364</v>
      </c>
      <c r="I116" s="10">
        <v>9980.7539682539682</v>
      </c>
      <c r="J116" s="10">
        <v>13450</v>
      </c>
      <c r="K116" s="120">
        <v>0</v>
      </c>
      <c r="M116" s="120"/>
      <c r="N116" s="120"/>
      <c r="O116" s="120"/>
      <c r="T116" s="120"/>
    </row>
    <row r="117" spans="1:20" ht="54" x14ac:dyDescent="0.25">
      <c r="A117" s="68" t="s">
        <v>36</v>
      </c>
      <c r="B117" s="11" t="s">
        <v>255</v>
      </c>
      <c r="C117" s="12"/>
      <c r="D117" s="69">
        <v>13450</v>
      </c>
      <c r="E117" s="69">
        <v>13450</v>
      </c>
      <c r="F117" s="69" t="s">
        <v>0</v>
      </c>
      <c r="G117" s="69">
        <v>3202.3809523809523</v>
      </c>
      <c r="H117" s="69">
        <v>6511.5079365079364</v>
      </c>
      <c r="I117" s="69">
        <v>9980.7539682539682</v>
      </c>
      <c r="J117" s="69">
        <v>13450</v>
      </c>
      <c r="K117" s="120">
        <v>0</v>
      </c>
      <c r="M117" s="120"/>
      <c r="N117" s="120"/>
      <c r="O117" s="120"/>
      <c r="T117" s="120"/>
    </row>
    <row r="118" spans="1:20" s="119" customFormat="1" ht="40.5" x14ac:dyDescent="0.25">
      <c r="A118" s="68" t="s">
        <v>37</v>
      </c>
      <c r="B118" s="11" t="s">
        <v>143</v>
      </c>
      <c r="C118" s="12"/>
      <c r="D118" s="69">
        <v>0</v>
      </c>
      <c r="E118" s="69">
        <v>0</v>
      </c>
      <c r="F118" s="69" t="s">
        <v>0</v>
      </c>
      <c r="G118" s="69"/>
      <c r="H118" s="69"/>
      <c r="I118" s="69"/>
      <c r="J118" s="69"/>
      <c r="K118" s="120">
        <v>0</v>
      </c>
      <c r="M118" s="120"/>
      <c r="N118" s="120"/>
      <c r="O118" s="120"/>
      <c r="T118" s="120"/>
    </row>
    <row r="119" spans="1:20" ht="28.5" x14ac:dyDescent="0.25">
      <c r="A119" s="66" t="s">
        <v>38</v>
      </c>
      <c r="B119" s="13" t="s">
        <v>144</v>
      </c>
      <c r="C119" s="67">
        <v>7441</v>
      </c>
      <c r="D119" s="15">
        <v>0</v>
      </c>
      <c r="E119" s="15">
        <v>0</v>
      </c>
      <c r="F119" s="15" t="s">
        <v>0</v>
      </c>
      <c r="G119" s="15">
        <v>0</v>
      </c>
      <c r="H119" s="15">
        <v>0</v>
      </c>
      <c r="I119" s="15">
        <v>0</v>
      </c>
      <c r="J119" s="15">
        <v>0</v>
      </c>
      <c r="K119" s="120">
        <v>0</v>
      </c>
      <c r="M119" s="120"/>
      <c r="N119" s="120"/>
      <c r="O119" s="120"/>
      <c r="T119" s="120"/>
    </row>
    <row r="120" spans="1:20" s="119" customFormat="1" ht="121.5" x14ac:dyDescent="0.25">
      <c r="A120" s="68" t="s">
        <v>39</v>
      </c>
      <c r="B120" s="11" t="s">
        <v>256</v>
      </c>
      <c r="C120" s="12"/>
      <c r="D120" s="69">
        <v>0</v>
      </c>
      <c r="E120" s="69">
        <v>0</v>
      </c>
      <c r="F120" s="69" t="s">
        <v>0</v>
      </c>
      <c r="G120" s="69"/>
      <c r="H120" s="69"/>
      <c r="I120" s="69"/>
      <c r="J120" s="69"/>
      <c r="K120" s="120">
        <v>0</v>
      </c>
      <c r="M120" s="120"/>
      <c r="N120" s="120"/>
      <c r="O120" s="120"/>
      <c r="T120" s="120"/>
    </row>
    <row r="121" spans="1:20" s="119" customFormat="1" ht="108" x14ac:dyDescent="0.25">
      <c r="A121" s="71" t="s">
        <v>40</v>
      </c>
      <c r="B121" s="11" t="s">
        <v>145</v>
      </c>
      <c r="C121" s="12"/>
      <c r="D121" s="69">
        <v>0</v>
      </c>
      <c r="E121" s="69"/>
      <c r="F121" s="69" t="s">
        <v>0</v>
      </c>
      <c r="G121" s="69"/>
      <c r="H121" s="69"/>
      <c r="I121" s="69"/>
      <c r="J121" s="69">
        <v>0</v>
      </c>
      <c r="K121" s="120">
        <v>0</v>
      </c>
      <c r="M121" s="120"/>
      <c r="N121" s="120"/>
      <c r="O121" s="120"/>
      <c r="T121" s="120"/>
    </row>
    <row r="122" spans="1:20" s="119" customFormat="1" ht="28.5" x14ac:dyDescent="0.25">
      <c r="A122" s="66" t="s">
        <v>41</v>
      </c>
      <c r="B122" s="13" t="s">
        <v>146</v>
      </c>
      <c r="C122" s="67">
        <v>7442</v>
      </c>
      <c r="D122" s="15">
        <v>0</v>
      </c>
      <c r="E122" s="15" t="s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20">
        <v>0</v>
      </c>
      <c r="M122" s="120"/>
      <c r="N122" s="120"/>
      <c r="O122" s="120"/>
      <c r="T122" s="120"/>
    </row>
    <row r="123" spans="1:20" s="119" customFormat="1" ht="135" x14ac:dyDescent="0.25">
      <c r="A123" s="68" t="s">
        <v>42</v>
      </c>
      <c r="B123" s="16" t="s">
        <v>233</v>
      </c>
      <c r="C123" s="12"/>
      <c r="D123" s="69">
        <v>0</v>
      </c>
      <c r="E123" s="69" t="s">
        <v>0</v>
      </c>
      <c r="F123" s="69"/>
      <c r="G123" s="69"/>
      <c r="H123" s="69"/>
      <c r="I123" s="69"/>
      <c r="J123" s="69"/>
      <c r="K123" s="120">
        <v>0</v>
      </c>
      <c r="M123" s="120"/>
      <c r="N123" s="120"/>
      <c r="O123" s="120"/>
      <c r="T123" s="120"/>
    </row>
    <row r="124" spans="1:20" s="119" customFormat="1" ht="121.5" x14ac:dyDescent="0.25">
      <c r="A124" s="68" t="s">
        <v>43</v>
      </c>
      <c r="B124" s="11" t="s">
        <v>147</v>
      </c>
      <c r="C124" s="12"/>
      <c r="D124" s="69">
        <v>0</v>
      </c>
      <c r="E124" s="69" t="s">
        <v>0</v>
      </c>
      <c r="F124" s="69">
        <v>0</v>
      </c>
      <c r="G124" s="69"/>
      <c r="H124" s="69"/>
      <c r="I124" s="69"/>
      <c r="J124" s="69"/>
      <c r="K124" s="120">
        <v>0</v>
      </c>
      <c r="M124" s="120"/>
      <c r="N124" s="120"/>
      <c r="O124" s="120"/>
      <c r="T124" s="120"/>
    </row>
    <row r="125" spans="1:20" ht="28.5" x14ac:dyDescent="0.25">
      <c r="A125" s="73" t="s">
        <v>44</v>
      </c>
      <c r="B125" s="13" t="s">
        <v>234</v>
      </c>
      <c r="C125" s="67">
        <v>7452</v>
      </c>
      <c r="D125" s="15">
        <v>56080</v>
      </c>
      <c r="E125" s="15">
        <v>56080</v>
      </c>
      <c r="F125" s="15">
        <v>513935.89636007498</v>
      </c>
      <c r="G125" s="15">
        <v>13352.380952380952</v>
      </c>
      <c r="H125" s="15">
        <v>27149.841269841269</v>
      </c>
      <c r="I125" s="15">
        <v>41614.920634920636</v>
      </c>
      <c r="J125" s="15">
        <v>56080</v>
      </c>
      <c r="K125" s="120">
        <v>0</v>
      </c>
      <c r="M125" s="120"/>
      <c r="N125" s="120"/>
      <c r="O125" s="120"/>
      <c r="T125" s="120"/>
    </row>
    <row r="126" spans="1:20" s="119" customFormat="1" ht="27" x14ac:dyDescent="0.25">
      <c r="A126" s="68" t="s">
        <v>45</v>
      </c>
      <c r="B126" s="11" t="s">
        <v>230</v>
      </c>
      <c r="C126" s="12"/>
      <c r="D126" s="69">
        <v>0</v>
      </c>
      <c r="E126" s="69" t="s">
        <v>0</v>
      </c>
      <c r="F126" s="69">
        <v>0</v>
      </c>
      <c r="G126" s="69"/>
      <c r="H126" s="69"/>
      <c r="I126" s="69"/>
      <c r="J126" s="69"/>
      <c r="K126" s="120">
        <v>0</v>
      </c>
      <c r="M126" s="120"/>
      <c r="N126" s="120"/>
      <c r="O126" s="120"/>
      <c r="T126" s="120"/>
    </row>
    <row r="127" spans="1:20" s="119" customFormat="1" ht="40.5" x14ac:dyDescent="0.25">
      <c r="A127" s="68" t="s">
        <v>46</v>
      </c>
      <c r="B127" s="11" t="s">
        <v>148</v>
      </c>
      <c r="C127" s="12"/>
      <c r="D127" s="69">
        <v>513935.89636007498</v>
      </c>
      <c r="E127" s="69" t="s">
        <v>0</v>
      </c>
      <c r="F127" s="74">
        <v>513935.89636007498</v>
      </c>
      <c r="G127" s="74">
        <v>171890.75372934542</v>
      </c>
      <c r="H127" s="74">
        <v>346076.16838366358</v>
      </c>
      <c r="I127" s="74">
        <v>348848.68647405301</v>
      </c>
      <c r="J127" s="74">
        <v>513935.89636007498</v>
      </c>
      <c r="K127" s="120"/>
      <c r="M127" s="120"/>
      <c r="N127" s="120"/>
      <c r="O127" s="120"/>
      <c r="T127" s="120"/>
    </row>
    <row r="128" spans="1:20" ht="40.5" x14ac:dyDescent="0.25">
      <c r="A128" s="68" t="s">
        <v>47</v>
      </c>
      <c r="B128" s="11" t="s">
        <v>149</v>
      </c>
      <c r="C128" s="12"/>
      <c r="D128" s="69">
        <v>56080</v>
      </c>
      <c r="E128" s="127">
        <v>56080</v>
      </c>
      <c r="F128" s="69">
        <v>0</v>
      </c>
      <c r="G128" s="69">
        <v>13352.380952380952</v>
      </c>
      <c r="H128" s="69">
        <v>27149.841269841269</v>
      </c>
      <c r="I128" s="69">
        <v>41614.920634920636</v>
      </c>
      <c r="J128" s="69">
        <v>56080</v>
      </c>
      <c r="K128" s="120">
        <v>0</v>
      </c>
      <c r="M128" s="120"/>
      <c r="N128" s="120"/>
      <c r="O128" s="120"/>
      <c r="T128" s="120"/>
    </row>
    <row r="129" spans="1:15" x14ac:dyDescent="0.25">
      <c r="A129" s="17"/>
      <c r="C129" s="17"/>
      <c r="E129" s="17"/>
      <c r="F129" s="17"/>
      <c r="H129" s="17"/>
      <c r="I129" s="17"/>
      <c r="M129" s="120"/>
      <c r="N129" s="120"/>
      <c r="O129" s="120"/>
    </row>
    <row r="130" spans="1:15" x14ac:dyDescent="0.25">
      <c r="A130" s="17"/>
      <c r="C130" s="17"/>
      <c r="E130" s="17"/>
      <c r="F130" s="17"/>
      <c r="H130" s="17"/>
      <c r="I130" s="17"/>
      <c r="M130" s="120"/>
      <c r="N130" s="120"/>
      <c r="O130" s="120"/>
    </row>
    <row r="131" spans="1:15" x14ac:dyDescent="0.25">
      <c r="A131" s="17"/>
      <c r="C131" s="17"/>
      <c r="E131" s="17"/>
      <c r="F131" s="17"/>
      <c r="H131" s="17"/>
      <c r="I131" s="17"/>
      <c r="M131" s="120"/>
      <c r="N131" s="120"/>
      <c r="O131" s="120"/>
    </row>
    <row r="132" spans="1:15" x14ac:dyDescent="0.25">
      <c r="A132" s="17"/>
      <c r="C132" s="17"/>
      <c r="E132" s="17"/>
      <c r="F132" s="17"/>
      <c r="H132" s="17"/>
      <c r="I132" s="17"/>
      <c r="M132" s="120"/>
      <c r="N132" s="120"/>
      <c r="O132" s="120"/>
    </row>
    <row r="133" spans="1:15" x14ac:dyDescent="0.25">
      <c r="A133" s="17"/>
      <c r="C133" s="17"/>
      <c r="E133" s="17"/>
      <c r="F133" s="17"/>
      <c r="H133" s="17"/>
      <c r="I133" s="17"/>
      <c r="M133" s="120"/>
      <c r="N133" s="120"/>
      <c r="O133" s="120"/>
    </row>
    <row r="134" spans="1:15" x14ac:dyDescent="0.25">
      <c r="A134" s="17"/>
      <c r="C134" s="17"/>
      <c r="E134" s="17"/>
      <c r="F134" s="17"/>
      <c r="H134" s="17"/>
      <c r="I134" s="17"/>
      <c r="M134" s="120"/>
      <c r="N134" s="120"/>
      <c r="O134" s="120"/>
    </row>
    <row r="135" spans="1:15" x14ac:dyDescent="0.25">
      <c r="A135" s="17"/>
      <c r="C135" s="17"/>
      <c r="E135" s="17"/>
      <c r="F135" s="17"/>
      <c r="H135" s="17"/>
      <c r="I135" s="17"/>
      <c r="M135" s="120"/>
      <c r="N135" s="120"/>
      <c r="O135" s="120"/>
    </row>
    <row r="136" spans="1:15" x14ac:dyDescent="0.25">
      <c r="A136" s="17"/>
      <c r="C136" s="17"/>
      <c r="E136" s="17"/>
      <c r="F136" s="17"/>
      <c r="H136" s="17"/>
      <c r="I136" s="17"/>
      <c r="M136" s="120"/>
      <c r="N136" s="120"/>
      <c r="O136" s="120"/>
    </row>
    <row r="137" spans="1:15" x14ac:dyDescent="0.25">
      <c r="A137" s="17"/>
      <c r="C137" s="17"/>
      <c r="E137" s="17"/>
      <c r="F137" s="17"/>
      <c r="H137" s="17"/>
      <c r="I137" s="17"/>
      <c r="M137" s="120"/>
      <c r="N137" s="120"/>
      <c r="O137" s="120"/>
    </row>
    <row r="138" spans="1:15" x14ac:dyDescent="0.25">
      <c r="A138" s="17"/>
      <c r="C138" s="17"/>
      <c r="E138" s="17"/>
      <c r="F138" s="17"/>
      <c r="H138" s="17"/>
      <c r="I138" s="17"/>
      <c r="M138" s="120"/>
      <c r="N138" s="120"/>
      <c r="O138" s="120"/>
    </row>
    <row r="139" spans="1:15" x14ac:dyDescent="0.25">
      <c r="A139" s="17"/>
      <c r="C139" s="17"/>
      <c r="E139" s="17"/>
      <c r="F139" s="17"/>
      <c r="H139" s="17"/>
      <c r="I139" s="17"/>
      <c r="M139" s="120"/>
      <c r="N139" s="120"/>
      <c r="O139" s="120"/>
    </row>
    <row r="140" spans="1:15" x14ac:dyDescent="0.25">
      <c r="A140" s="17"/>
      <c r="C140" s="17"/>
      <c r="E140" s="17"/>
      <c r="F140" s="17"/>
      <c r="H140" s="17"/>
      <c r="I140" s="17"/>
      <c r="M140" s="120"/>
      <c r="N140" s="120"/>
      <c r="O140" s="120"/>
    </row>
    <row r="141" spans="1:15" x14ac:dyDescent="0.25">
      <c r="A141" s="17"/>
      <c r="C141" s="17"/>
      <c r="E141" s="17"/>
      <c r="F141" s="17"/>
      <c r="H141" s="17"/>
      <c r="I141" s="17"/>
      <c r="M141" s="120"/>
      <c r="N141" s="120"/>
      <c r="O141" s="120"/>
    </row>
    <row r="142" spans="1:15" x14ac:dyDescent="0.25">
      <c r="A142" s="17"/>
      <c r="C142" s="17"/>
      <c r="E142" s="17"/>
      <c r="F142" s="17"/>
      <c r="H142" s="17"/>
      <c r="I142" s="17"/>
      <c r="M142" s="120"/>
      <c r="N142" s="120"/>
      <c r="O142" s="120"/>
    </row>
    <row r="143" spans="1:15" x14ac:dyDescent="0.25">
      <c r="A143" s="17"/>
      <c r="C143" s="17"/>
      <c r="E143" s="17"/>
      <c r="F143" s="17"/>
      <c r="H143" s="17"/>
      <c r="I143" s="17"/>
      <c r="M143" s="120"/>
      <c r="N143" s="120"/>
      <c r="O143" s="120"/>
    </row>
    <row r="144" spans="1:15" x14ac:dyDescent="0.25">
      <c r="A144" s="17"/>
      <c r="C144" s="17"/>
      <c r="E144" s="17"/>
      <c r="F144" s="17"/>
      <c r="H144" s="17"/>
      <c r="I144" s="17"/>
      <c r="M144" s="120"/>
      <c r="N144" s="120"/>
      <c r="O144" s="120"/>
    </row>
    <row r="145" spans="1:15" x14ac:dyDescent="0.25">
      <c r="A145" s="17"/>
      <c r="C145" s="17"/>
      <c r="E145" s="17"/>
      <c r="F145" s="17"/>
      <c r="H145" s="17"/>
      <c r="I145" s="17"/>
      <c r="M145" s="120"/>
      <c r="N145" s="120"/>
      <c r="O145" s="120"/>
    </row>
    <row r="146" spans="1:15" x14ac:dyDescent="0.25">
      <c r="A146" s="17"/>
      <c r="C146" s="17"/>
      <c r="E146" s="17"/>
      <c r="F146" s="17"/>
      <c r="H146" s="17"/>
      <c r="I146" s="17"/>
      <c r="M146" s="120"/>
      <c r="N146" s="120"/>
      <c r="O146" s="120"/>
    </row>
    <row r="147" spans="1:15" x14ac:dyDescent="0.25">
      <c r="A147" s="17"/>
      <c r="C147" s="17"/>
      <c r="E147" s="17"/>
      <c r="F147" s="17"/>
      <c r="H147" s="17"/>
      <c r="I147" s="17"/>
      <c r="M147" s="120"/>
      <c r="N147" s="120"/>
      <c r="O147" s="120"/>
    </row>
    <row r="148" spans="1:15" x14ac:dyDescent="0.25">
      <c r="A148" s="17"/>
      <c r="C148" s="17"/>
      <c r="E148" s="17"/>
      <c r="F148" s="17"/>
      <c r="H148" s="17"/>
      <c r="I148" s="17"/>
      <c r="M148" s="120"/>
      <c r="N148" s="120"/>
      <c r="O148" s="120"/>
    </row>
    <row r="149" spans="1:15" x14ac:dyDescent="0.25">
      <c r="A149" s="17"/>
      <c r="C149" s="17"/>
      <c r="E149" s="17"/>
      <c r="F149" s="17"/>
      <c r="H149" s="17"/>
      <c r="I149" s="17"/>
      <c r="M149" s="120"/>
      <c r="N149" s="120"/>
      <c r="O149" s="120"/>
    </row>
    <row r="150" spans="1:15" x14ac:dyDescent="0.25">
      <c r="A150" s="17"/>
      <c r="C150" s="17"/>
      <c r="E150" s="17"/>
      <c r="F150" s="17"/>
      <c r="H150" s="17"/>
      <c r="I150" s="17"/>
      <c r="M150" s="120"/>
      <c r="N150" s="120"/>
      <c r="O150" s="120"/>
    </row>
    <row r="151" spans="1:15" x14ac:dyDescent="0.25">
      <c r="A151" s="17"/>
      <c r="C151" s="17"/>
      <c r="E151" s="17"/>
      <c r="F151" s="17"/>
      <c r="H151" s="17"/>
      <c r="I151" s="17"/>
      <c r="M151" s="120"/>
      <c r="N151" s="120"/>
      <c r="O151" s="120"/>
    </row>
    <row r="152" spans="1:15" x14ac:dyDescent="0.25">
      <c r="A152" s="17"/>
      <c r="C152" s="17"/>
      <c r="E152" s="17"/>
      <c r="F152" s="17"/>
      <c r="H152" s="17"/>
      <c r="I152" s="17"/>
      <c r="M152" s="120"/>
      <c r="N152" s="120"/>
      <c r="O152" s="120"/>
    </row>
    <row r="153" spans="1:15" x14ac:dyDescent="0.25">
      <c r="A153" s="17"/>
      <c r="C153" s="17"/>
      <c r="E153" s="17"/>
      <c r="F153" s="17"/>
      <c r="H153" s="17"/>
      <c r="I153" s="17"/>
      <c r="M153" s="120"/>
      <c r="N153" s="120"/>
      <c r="O153" s="120"/>
    </row>
    <row r="154" spans="1:15" x14ac:dyDescent="0.25">
      <c r="A154" s="17"/>
      <c r="C154" s="17"/>
      <c r="E154" s="17"/>
      <c r="F154" s="17"/>
      <c r="H154" s="17"/>
      <c r="I154" s="17"/>
      <c r="M154" s="120"/>
      <c r="N154" s="120"/>
      <c r="O154" s="120"/>
    </row>
    <row r="155" spans="1:15" x14ac:dyDescent="0.25">
      <c r="A155" s="17"/>
      <c r="C155" s="17"/>
      <c r="E155" s="17"/>
      <c r="F155" s="17"/>
      <c r="H155" s="17"/>
      <c r="I155" s="17"/>
      <c r="M155" s="120"/>
      <c r="N155" s="120"/>
      <c r="O155" s="120"/>
    </row>
    <row r="156" spans="1:15" x14ac:dyDescent="0.25">
      <c r="A156" s="17"/>
      <c r="C156" s="17"/>
      <c r="E156" s="17"/>
      <c r="F156" s="17"/>
      <c r="H156" s="17"/>
      <c r="I156" s="17"/>
      <c r="M156" s="120"/>
      <c r="N156" s="120"/>
      <c r="O156" s="120"/>
    </row>
    <row r="157" spans="1:15" x14ac:dyDescent="0.25">
      <c r="A157" s="17"/>
      <c r="C157" s="17"/>
      <c r="E157" s="17"/>
      <c r="F157" s="17"/>
      <c r="H157" s="17"/>
      <c r="I157" s="17"/>
      <c r="M157" s="120"/>
      <c r="N157" s="120"/>
      <c r="O157" s="120"/>
    </row>
    <row r="158" spans="1:15" x14ac:dyDescent="0.25">
      <c r="A158" s="17"/>
      <c r="C158" s="17"/>
      <c r="E158" s="17"/>
      <c r="F158" s="17"/>
      <c r="H158" s="17"/>
      <c r="I158" s="17"/>
      <c r="M158" s="120"/>
      <c r="N158" s="120"/>
      <c r="O158" s="120"/>
    </row>
    <row r="159" spans="1:15" x14ac:dyDescent="0.25">
      <c r="A159" s="17"/>
      <c r="C159" s="17"/>
      <c r="E159" s="17"/>
      <c r="F159" s="17"/>
      <c r="H159" s="17"/>
      <c r="I159" s="17"/>
      <c r="M159" s="120"/>
      <c r="N159" s="120"/>
      <c r="O159" s="120"/>
    </row>
    <row r="160" spans="1:15" x14ac:dyDescent="0.25">
      <c r="A160" s="17"/>
      <c r="C160" s="17"/>
      <c r="E160" s="17"/>
      <c r="F160" s="17"/>
      <c r="H160" s="17"/>
      <c r="I160" s="17"/>
      <c r="M160" s="120"/>
      <c r="N160" s="120"/>
      <c r="O160" s="120"/>
    </row>
    <row r="161" spans="1:15" x14ac:dyDescent="0.25">
      <c r="A161" s="17"/>
      <c r="C161" s="17"/>
      <c r="E161" s="17"/>
      <c r="F161" s="17"/>
      <c r="H161" s="17"/>
      <c r="I161" s="17"/>
      <c r="M161" s="120"/>
      <c r="N161" s="120"/>
      <c r="O161" s="120"/>
    </row>
    <row r="162" spans="1:15" x14ac:dyDescent="0.25">
      <c r="A162" s="17"/>
      <c r="C162" s="17"/>
      <c r="E162" s="17"/>
      <c r="F162" s="17"/>
      <c r="H162" s="17"/>
      <c r="I162" s="17"/>
      <c r="M162" s="120"/>
      <c r="N162" s="120"/>
      <c r="O162" s="120"/>
    </row>
    <row r="163" spans="1:15" x14ac:dyDescent="0.25">
      <c r="A163" s="17"/>
      <c r="C163" s="17"/>
      <c r="E163" s="17"/>
      <c r="F163" s="17"/>
      <c r="H163" s="17"/>
      <c r="I163" s="17"/>
      <c r="M163" s="120"/>
      <c r="N163" s="120"/>
      <c r="O163" s="120"/>
    </row>
    <row r="164" spans="1:15" x14ac:dyDescent="0.25">
      <c r="A164" s="17"/>
      <c r="C164" s="17"/>
      <c r="E164" s="17"/>
      <c r="F164" s="17"/>
      <c r="H164" s="17"/>
      <c r="I164" s="17"/>
      <c r="M164" s="120"/>
      <c r="N164" s="120"/>
      <c r="O164" s="120"/>
    </row>
    <row r="165" spans="1:15" x14ac:dyDescent="0.25">
      <c r="A165" s="17"/>
      <c r="C165" s="17"/>
      <c r="E165" s="17"/>
      <c r="F165" s="17"/>
      <c r="H165" s="17"/>
      <c r="I165" s="17"/>
    </row>
  </sheetData>
  <protectedRanges>
    <protectedRange sqref="E58" name="Range7"/>
    <protectedRange sqref="E117:E118 E120:E121 F123:F124 F126" name="Range4"/>
    <protectedRange sqref="E48:E49 E52:E55 F60 E62 F64" name="Range2"/>
    <protectedRange sqref="E18:E20 G64:J64 G62:J62 G58:J58 G91:J91 G118:J118 G120:J121 G124:J124 G126:J126 J66 G68:J71 G74:J74 J73" name="Range1"/>
    <protectedRange sqref="E68:E71 F77 E79 E81:E84 E86 F74 E88" name="Range3"/>
    <protectedRange sqref="A8 F8" name="Range8"/>
    <protectedRange sqref="E30:E45" name="Range3_1"/>
    <protectedRange sqref="E91:E93 E102:E115 E95:E97" name="Range3_2"/>
    <protectedRange sqref="E27" name="Range1_1_1"/>
    <protectedRange sqref="E26 E28:E29" name="Range3_1_1"/>
    <protectedRange sqref="E99:E101" name="Range3_2_1"/>
    <protectedRange sqref="G66:I66" name="Range1_1"/>
    <protectedRange sqref="F128" name="Range4_2"/>
    <protectedRange sqref="E128" name="Range4_1_1"/>
  </protectedRanges>
  <autoFilter ref="A14:O128" xr:uid="{00000000-0009-0000-0000-000000000000}"/>
  <mergeCells count="16">
    <mergeCell ref="C11:C13"/>
    <mergeCell ref="A8:F8"/>
    <mergeCell ref="A9:F9"/>
    <mergeCell ref="G11:J11"/>
    <mergeCell ref="D12:D13"/>
    <mergeCell ref="G12:J12"/>
    <mergeCell ref="G1:I1"/>
    <mergeCell ref="C7:F7"/>
    <mergeCell ref="C1:F1"/>
    <mergeCell ref="C5:F5"/>
    <mergeCell ref="C6:F6"/>
    <mergeCell ref="G2:I2"/>
    <mergeCell ref="G3:I3"/>
    <mergeCell ref="G4:I4"/>
    <mergeCell ref="G5:I5"/>
    <mergeCell ref="G6:I6"/>
  </mergeCells>
  <pageMargins left="0.59055118110236227" right="0.19685039370078741" top="0.23622047244094491" bottom="0.23622047244094491" header="0" footer="0"/>
  <pageSetup paperSize="9" scale="90" firstPageNumber="77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9"/>
  <sheetViews>
    <sheetView view="pageBreakPreview" zoomScaleSheetLayoutView="100" workbookViewId="0">
      <selection activeCell="A9" sqref="A9:I9"/>
    </sheetView>
  </sheetViews>
  <sheetFormatPr defaultRowHeight="12.75" x14ac:dyDescent="0.2"/>
  <cols>
    <col min="1" max="1" width="5" style="21" customWidth="1"/>
    <col min="2" max="2" width="36.42578125" style="21" customWidth="1"/>
    <col min="3" max="3" width="13.42578125" style="21" customWidth="1"/>
    <col min="4" max="4" width="13.7109375" style="21" customWidth="1"/>
    <col min="5" max="5" width="13.85546875" style="21" customWidth="1"/>
    <col min="6" max="9" width="13.42578125" style="21" customWidth="1"/>
    <col min="10" max="16384" width="9.140625" style="21"/>
  </cols>
  <sheetData>
    <row r="1" spans="1:9" s="17" customFormat="1" ht="13.5" customHeight="1" x14ac:dyDescent="0.2">
      <c r="A1" s="19"/>
      <c r="F1" s="41"/>
      <c r="G1" s="133" t="s">
        <v>263</v>
      </c>
      <c r="H1" s="133"/>
      <c r="I1" s="133"/>
    </row>
    <row r="2" spans="1:9" s="17" customFormat="1" ht="13.5" customHeight="1" x14ac:dyDescent="0.25">
      <c r="A2" s="19"/>
      <c r="F2" s="133" t="s">
        <v>18</v>
      </c>
      <c r="G2" s="133"/>
      <c r="H2" s="133"/>
      <c r="I2" s="133"/>
    </row>
    <row r="3" spans="1:9" s="17" customFormat="1" ht="13.5" customHeight="1" x14ac:dyDescent="0.25">
      <c r="A3" s="19"/>
      <c r="F3" s="133" t="s">
        <v>262</v>
      </c>
      <c r="G3" s="133"/>
      <c r="H3" s="133"/>
      <c r="I3" s="133"/>
    </row>
    <row r="4" spans="1:9" s="17" customFormat="1" ht="27" customHeight="1" x14ac:dyDescent="0.25">
      <c r="A4" s="19"/>
      <c r="F4" s="131" t="s">
        <v>264</v>
      </c>
      <c r="G4" s="131"/>
      <c r="H4" s="131"/>
      <c r="I4" s="131"/>
    </row>
    <row r="5" spans="1:9" s="17" customFormat="1" ht="13.5" customHeight="1" x14ac:dyDescent="0.25">
      <c r="A5" s="19"/>
    </row>
    <row r="6" spans="1:9" s="17" customFormat="1" ht="13.5" customHeight="1" x14ac:dyDescent="0.25">
      <c r="A6" s="19"/>
    </row>
    <row r="7" spans="1:9" s="17" customFormat="1" ht="13.5" customHeight="1" x14ac:dyDescent="0.25">
      <c r="A7" s="19"/>
      <c r="F7" s="131"/>
      <c r="G7" s="131"/>
      <c r="H7" s="131"/>
      <c r="I7" s="131"/>
    </row>
    <row r="8" spans="1:9" ht="13.5" x14ac:dyDescent="0.25">
      <c r="E8" s="160"/>
      <c r="F8" s="160"/>
      <c r="G8" s="160"/>
      <c r="H8" s="160"/>
      <c r="I8" s="160"/>
    </row>
    <row r="9" spans="1:9" ht="16.5" x14ac:dyDescent="0.3">
      <c r="A9" s="161" t="s">
        <v>158</v>
      </c>
      <c r="B9" s="161"/>
      <c r="C9" s="161"/>
      <c r="D9" s="161"/>
      <c r="E9" s="161"/>
      <c r="F9" s="161"/>
      <c r="G9" s="161"/>
      <c r="H9" s="161"/>
      <c r="I9" s="161"/>
    </row>
    <row r="10" spans="1:9" ht="42" customHeight="1" x14ac:dyDescent="0.2">
      <c r="A10" s="162" t="s">
        <v>159</v>
      </c>
      <c r="B10" s="162"/>
      <c r="C10" s="162"/>
      <c r="D10" s="162"/>
      <c r="E10" s="162"/>
      <c r="F10" s="162"/>
      <c r="G10" s="162"/>
      <c r="H10" s="162"/>
      <c r="I10" s="162"/>
    </row>
    <row r="11" spans="1:9" ht="30" customHeight="1" thickBot="1" x14ac:dyDescent="0.35">
      <c r="A11" s="2"/>
      <c r="B11" s="23"/>
      <c r="C11" s="23"/>
      <c r="D11" s="147" t="s">
        <v>156</v>
      </c>
      <c r="E11" s="147"/>
    </row>
    <row r="12" spans="1:9" ht="13.5" customHeight="1" thickBot="1" x14ac:dyDescent="0.35">
      <c r="A12" s="148" t="s">
        <v>160</v>
      </c>
      <c r="B12" s="151"/>
      <c r="C12" s="154" t="s">
        <v>105</v>
      </c>
      <c r="D12" s="154"/>
      <c r="E12" s="155"/>
      <c r="F12" s="156" t="s">
        <v>11</v>
      </c>
      <c r="G12" s="157"/>
      <c r="H12" s="157"/>
      <c r="I12" s="158"/>
    </row>
    <row r="13" spans="1:9" ht="30" customHeight="1" thickBot="1" x14ac:dyDescent="0.35">
      <c r="A13" s="149"/>
      <c r="B13" s="152"/>
      <c r="C13" s="25" t="s">
        <v>10</v>
      </c>
      <c r="D13" s="159" t="s">
        <v>161</v>
      </c>
      <c r="E13" s="155"/>
      <c r="F13" s="26" t="s">
        <v>6</v>
      </c>
      <c r="G13" s="26" t="s">
        <v>7</v>
      </c>
      <c r="H13" s="26" t="s">
        <v>8</v>
      </c>
      <c r="I13" s="26" t="s">
        <v>9</v>
      </c>
    </row>
    <row r="14" spans="1:9" ht="39.75" customHeight="1" thickBot="1" x14ac:dyDescent="0.35">
      <c r="A14" s="150"/>
      <c r="B14" s="153"/>
      <c r="C14" s="28" t="s">
        <v>162</v>
      </c>
      <c r="D14" s="29" t="s">
        <v>2</v>
      </c>
      <c r="E14" s="29" t="s">
        <v>3</v>
      </c>
      <c r="F14" s="24">
        <v>7</v>
      </c>
      <c r="G14" s="4">
        <v>8</v>
      </c>
      <c r="H14" s="4">
        <v>9</v>
      </c>
      <c r="I14" s="4">
        <v>10</v>
      </c>
    </row>
    <row r="15" spans="1:9" ht="20.25" customHeight="1" thickBot="1" x14ac:dyDescent="0.3">
      <c r="A15" s="30">
        <v>1</v>
      </c>
      <c r="B15" s="30">
        <v>2</v>
      </c>
      <c r="C15" s="27">
        <v>3</v>
      </c>
      <c r="D15" s="31">
        <v>4</v>
      </c>
      <c r="E15" s="32">
        <v>5</v>
      </c>
      <c r="F15" s="3"/>
      <c r="G15" s="3"/>
      <c r="H15" s="3"/>
      <c r="I15" s="3"/>
    </row>
    <row r="16" spans="1:9" ht="41.25" customHeight="1" thickBot="1" x14ac:dyDescent="0.25">
      <c r="A16" s="121">
        <v>8000</v>
      </c>
      <c r="B16" s="122" t="s">
        <v>163</v>
      </c>
      <c r="C16" s="33" t="e">
        <f>+'1. Ekamutner'!D15-#REF!</f>
        <v>#REF!</v>
      </c>
      <c r="D16" s="33" t="e">
        <f>+'1. Ekamutner'!E15-#REF!</f>
        <v>#REF!</v>
      </c>
      <c r="E16" s="33" t="e">
        <f>+'1. Ekamutner'!F15-#REF!</f>
        <v>#REF!</v>
      </c>
      <c r="F16" s="33" t="e">
        <f>+'1. Ekamutner'!G15-#REF!</f>
        <v>#REF!</v>
      </c>
      <c r="G16" s="33" t="e">
        <f>+'1. Ekamutner'!H15-#REF!</f>
        <v>#REF!</v>
      </c>
      <c r="H16" s="33" t="e">
        <f>+'1. Ekamutner'!I15-#REF!</f>
        <v>#REF!</v>
      </c>
      <c r="I16" s="33" t="e">
        <f>+'1. Ekamutner'!J15-#REF!</f>
        <v>#REF!</v>
      </c>
    </row>
    <row r="21" spans="2:5" x14ac:dyDescent="0.2">
      <c r="B21" s="34"/>
      <c r="C21" s="35"/>
      <c r="D21" s="35"/>
      <c r="E21" s="35"/>
    </row>
    <row r="22" spans="2:5" x14ac:dyDescent="0.2">
      <c r="B22" s="34"/>
      <c r="C22" s="35"/>
      <c r="D22" s="35"/>
      <c r="E22" s="35"/>
    </row>
    <row r="23" spans="2:5" x14ac:dyDescent="0.2">
      <c r="B23" s="34"/>
      <c r="C23" s="35"/>
      <c r="D23" s="35"/>
      <c r="E23" s="35"/>
    </row>
    <row r="24" spans="2:5" x14ac:dyDescent="0.2">
      <c r="B24" s="36"/>
      <c r="C24" s="37"/>
      <c r="D24" s="37"/>
      <c r="E24" s="37"/>
    </row>
    <row r="25" spans="2:5" x14ac:dyDescent="0.2">
      <c r="B25" s="36"/>
      <c r="C25" s="37"/>
      <c r="D25" s="37"/>
      <c r="E25" s="37"/>
    </row>
    <row r="26" spans="2:5" x14ac:dyDescent="0.2">
      <c r="B26" s="36"/>
      <c r="C26" s="37"/>
      <c r="D26" s="37"/>
      <c r="E26" s="37"/>
    </row>
    <row r="40" spans="1:2" x14ac:dyDescent="0.2">
      <c r="A40" s="38"/>
      <c r="B40" s="39"/>
    </row>
    <row r="41" spans="1:2" x14ac:dyDescent="0.2">
      <c r="A41" s="38"/>
      <c r="B41" s="40"/>
    </row>
    <row r="42" spans="1:2" x14ac:dyDescent="0.2">
      <c r="A42" s="38"/>
      <c r="B42" s="39"/>
    </row>
    <row r="43" spans="1:2" x14ac:dyDescent="0.2">
      <c r="A43" s="38"/>
      <c r="B43" s="39"/>
    </row>
    <row r="44" spans="1:2" x14ac:dyDescent="0.2">
      <c r="A44" s="38"/>
      <c r="B44" s="39"/>
    </row>
    <row r="45" spans="1:2" x14ac:dyDescent="0.2">
      <c r="A45" s="38"/>
      <c r="B45" s="39"/>
    </row>
    <row r="46" spans="1:2" x14ac:dyDescent="0.2">
      <c r="B46" s="39"/>
    </row>
    <row r="47" spans="1:2" x14ac:dyDescent="0.2">
      <c r="B47" s="39"/>
    </row>
    <row r="48" spans="1:2" x14ac:dyDescent="0.2">
      <c r="B48" s="39"/>
    </row>
    <row r="49" spans="2:2" x14ac:dyDescent="0.2">
      <c r="B49" s="39"/>
    </row>
    <row r="50" spans="2:2" x14ac:dyDescent="0.2">
      <c r="B50" s="39"/>
    </row>
    <row r="51" spans="2:2" x14ac:dyDescent="0.2">
      <c r="B51" s="39"/>
    </row>
    <row r="52" spans="2:2" x14ac:dyDescent="0.2">
      <c r="B52" s="39"/>
    </row>
    <row r="53" spans="2:2" x14ac:dyDescent="0.2">
      <c r="B53" s="39"/>
    </row>
    <row r="54" spans="2:2" x14ac:dyDescent="0.2">
      <c r="B54" s="39"/>
    </row>
    <row r="55" spans="2:2" x14ac:dyDescent="0.2">
      <c r="B55" s="39"/>
    </row>
    <row r="56" spans="2:2" x14ac:dyDescent="0.2">
      <c r="B56" s="39"/>
    </row>
    <row r="57" spans="2:2" x14ac:dyDescent="0.2">
      <c r="B57" s="39"/>
    </row>
    <row r="58" spans="2:2" x14ac:dyDescent="0.2">
      <c r="B58" s="39"/>
    </row>
    <row r="59" spans="2:2" x14ac:dyDescent="0.2">
      <c r="B59" s="39"/>
    </row>
    <row r="60" spans="2:2" x14ac:dyDescent="0.2">
      <c r="B60" s="39"/>
    </row>
    <row r="61" spans="2:2" x14ac:dyDescent="0.2">
      <c r="B61" s="39"/>
    </row>
    <row r="62" spans="2:2" x14ac:dyDescent="0.2">
      <c r="B62" s="39"/>
    </row>
    <row r="63" spans="2:2" x14ac:dyDescent="0.2">
      <c r="B63" s="39"/>
    </row>
    <row r="64" spans="2:2" x14ac:dyDescent="0.2">
      <c r="B64" s="39"/>
    </row>
    <row r="65" spans="2:2" x14ac:dyDescent="0.2">
      <c r="B65" s="39"/>
    </row>
    <row r="66" spans="2:2" x14ac:dyDescent="0.2">
      <c r="B66" s="39"/>
    </row>
    <row r="67" spans="2:2" x14ac:dyDescent="0.2">
      <c r="B67" s="39"/>
    </row>
    <row r="68" spans="2:2" x14ac:dyDescent="0.2">
      <c r="B68" s="39"/>
    </row>
    <row r="69" spans="2:2" x14ac:dyDescent="0.2">
      <c r="B69" s="39"/>
    </row>
    <row r="70" spans="2:2" x14ac:dyDescent="0.2">
      <c r="B70" s="39"/>
    </row>
    <row r="71" spans="2:2" x14ac:dyDescent="0.2">
      <c r="B71" s="39"/>
    </row>
    <row r="72" spans="2:2" x14ac:dyDescent="0.2">
      <c r="B72" s="39"/>
    </row>
    <row r="73" spans="2:2" x14ac:dyDescent="0.2">
      <c r="B73" s="39"/>
    </row>
    <row r="74" spans="2:2" x14ac:dyDescent="0.2">
      <c r="B74" s="39"/>
    </row>
    <row r="75" spans="2:2" x14ac:dyDescent="0.2">
      <c r="B75" s="39"/>
    </row>
    <row r="76" spans="2:2" x14ac:dyDescent="0.2">
      <c r="B76" s="39"/>
    </row>
    <row r="77" spans="2:2" x14ac:dyDescent="0.2">
      <c r="B77" s="39"/>
    </row>
    <row r="78" spans="2:2" x14ac:dyDescent="0.2">
      <c r="B78" s="39"/>
    </row>
    <row r="79" spans="2:2" x14ac:dyDescent="0.2">
      <c r="B79" s="39"/>
    </row>
    <row r="80" spans="2:2" x14ac:dyDescent="0.2">
      <c r="B80" s="39"/>
    </row>
    <row r="81" spans="2:2" x14ac:dyDescent="0.2">
      <c r="B81" s="39"/>
    </row>
    <row r="82" spans="2:2" x14ac:dyDescent="0.2">
      <c r="B82" s="39"/>
    </row>
    <row r="83" spans="2:2" x14ac:dyDescent="0.2">
      <c r="B83" s="39"/>
    </row>
    <row r="84" spans="2:2" x14ac:dyDescent="0.2">
      <c r="B84" s="39"/>
    </row>
    <row r="85" spans="2:2" x14ac:dyDescent="0.2">
      <c r="B85" s="39"/>
    </row>
    <row r="86" spans="2:2" x14ac:dyDescent="0.2">
      <c r="B86" s="39"/>
    </row>
    <row r="87" spans="2:2" x14ac:dyDescent="0.2">
      <c r="B87" s="39"/>
    </row>
    <row r="88" spans="2:2" x14ac:dyDescent="0.2">
      <c r="B88" s="39"/>
    </row>
    <row r="89" spans="2:2" x14ac:dyDescent="0.2">
      <c r="B89" s="39"/>
    </row>
    <row r="90" spans="2:2" x14ac:dyDescent="0.2">
      <c r="B90" s="39"/>
    </row>
    <row r="91" spans="2:2" x14ac:dyDescent="0.2">
      <c r="B91" s="39"/>
    </row>
    <row r="92" spans="2:2" x14ac:dyDescent="0.2">
      <c r="B92" s="39"/>
    </row>
    <row r="93" spans="2:2" x14ac:dyDescent="0.2">
      <c r="B93" s="39"/>
    </row>
    <row r="94" spans="2:2" x14ac:dyDescent="0.2">
      <c r="B94" s="39"/>
    </row>
    <row r="95" spans="2:2" x14ac:dyDescent="0.2">
      <c r="B95" s="39"/>
    </row>
    <row r="96" spans="2:2" x14ac:dyDescent="0.2">
      <c r="B96" s="39"/>
    </row>
    <row r="97" spans="2:2" x14ac:dyDescent="0.2">
      <c r="B97" s="39"/>
    </row>
    <row r="98" spans="2:2" x14ac:dyDescent="0.2">
      <c r="B98" s="39"/>
    </row>
    <row r="99" spans="2:2" x14ac:dyDescent="0.2">
      <c r="B99" s="39"/>
    </row>
    <row r="100" spans="2:2" x14ac:dyDescent="0.2">
      <c r="B100" s="39"/>
    </row>
    <row r="101" spans="2:2" x14ac:dyDescent="0.2">
      <c r="B101" s="39"/>
    </row>
    <row r="102" spans="2:2" x14ac:dyDescent="0.2">
      <c r="B102" s="39"/>
    </row>
    <row r="103" spans="2:2" x14ac:dyDescent="0.2">
      <c r="B103" s="39"/>
    </row>
    <row r="104" spans="2:2" x14ac:dyDescent="0.2">
      <c r="B104" s="39"/>
    </row>
    <row r="105" spans="2:2" x14ac:dyDescent="0.2">
      <c r="B105" s="39"/>
    </row>
    <row r="106" spans="2:2" x14ac:dyDescent="0.2">
      <c r="B106" s="39"/>
    </row>
    <row r="107" spans="2:2" x14ac:dyDescent="0.2">
      <c r="B107" s="39"/>
    </row>
    <row r="108" spans="2:2" x14ac:dyDescent="0.2">
      <c r="B108" s="39"/>
    </row>
    <row r="109" spans="2:2" x14ac:dyDescent="0.2">
      <c r="B109" s="39"/>
    </row>
    <row r="110" spans="2:2" x14ac:dyDescent="0.2">
      <c r="B110" s="39"/>
    </row>
    <row r="111" spans="2:2" x14ac:dyDescent="0.2">
      <c r="B111" s="39"/>
    </row>
    <row r="112" spans="2:2" x14ac:dyDescent="0.2">
      <c r="B112" s="39"/>
    </row>
    <row r="113" spans="2:2" x14ac:dyDescent="0.2">
      <c r="B113" s="39"/>
    </row>
    <row r="114" spans="2:2" x14ac:dyDescent="0.2">
      <c r="B114" s="39"/>
    </row>
    <row r="115" spans="2:2" x14ac:dyDescent="0.2">
      <c r="B115" s="39"/>
    </row>
    <row r="116" spans="2:2" x14ac:dyDescent="0.2">
      <c r="B116" s="39"/>
    </row>
    <row r="117" spans="2:2" x14ac:dyDescent="0.2">
      <c r="B117" s="39"/>
    </row>
    <row r="118" spans="2:2" x14ac:dyDescent="0.2">
      <c r="B118" s="39"/>
    </row>
    <row r="119" spans="2:2" x14ac:dyDescent="0.2">
      <c r="B119" s="39"/>
    </row>
    <row r="120" spans="2:2" x14ac:dyDescent="0.2">
      <c r="B120" s="39"/>
    </row>
    <row r="121" spans="2:2" x14ac:dyDescent="0.2">
      <c r="B121" s="39"/>
    </row>
    <row r="122" spans="2:2" x14ac:dyDescent="0.2">
      <c r="B122" s="39"/>
    </row>
    <row r="123" spans="2:2" x14ac:dyDescent="0.2">
      <c r="B123" s="39"/>
    </row>
    <row r="124" spans="2:2" x14ac:dyDescent="0.2">
      <c r="B124" s="39"/>
    </row>
    <row r="125" spans="2:2" x14ac:dyDescent="0.2">
      <c r="B125" s="39"/>
    </row>
    <row r="126" spans="2:2" x14ac:dyDescent="0.2">
      <c r="B126" s="39"/>
    </row>
    <row r="127" spans="2:2" x14ac:dyDescent="0.2">
      <c r="B127" s="39"/>
    </row>
    <row r="128" spans="2:2" x14ac:dyDescent="0.2">
      <c r="B128" s="39"/>
    </row>
    <row r="129" spans="2:2" x14ac:dyDescent="0.2">
      <c r="B129" s="39"/>
    </row>
    <row r="130" spans="2:2" x14ac:dyDescent="0.2">
      <c r="B130" s="39"/>
    </row>
    <row r="131" spans="2:2" x14ac:dyDescent="0.2">
      <c r="B131" s="39"/>
    </row>
    <row r="132" spans="2:2" x14ac:dyDescent="0.2">
      <c r="B132" s="39"/>
    </row>
    <row r="133" spans="2:2" x14ac:dyDescent="0.2">
      <c r="B133" s="39"/>
    </row>
    <row r="134" spans="2:2" x14ac:dyDescent="0.2">
      <c r="B134" s="39"/>
    </row>
    <row r="135" spans="2:2" x14ac:dyDescent="0.2">
      <c r="B135" s="39"/>
    </row>
    <row r="136" spans="2:2" x14ac:dyDescent="0.2">
      <c r="B136" s="39"/>
    </row>
    <row r="137" spans="2:2" x14ac:dyDescent="0.2">
      <c r="B137" s="39"/>
    </row>
    <row r="138" spans="2:2" x14ac:dyDescent="0.2">
      <c r="B138" s="39"/>
    </row>
    <row r="139" spans="2:2" x14ac:dyDescent="0.2">
      <c r="B139" s="39"/>
    </row>
    <row r="140" spans="2:2" x14ac:dyDescent="0.2">
      <c r="B140" s="39"/>
    </row>
    <row r="141" spans="2:2" x14ac:dyDescent="0.2">
      <c r="B141" s="39"/>
    </row>
    <row r="142" spans="2:2" x14ac:dyDescent="0.2">
      <c r="B142" s="39"/>
    </row>
    <row r="143" spans="2:2" x14ac:dyDescent="0.2">
      <c r="B143" s="39"/>
    </row>
    <row r="144" spans="2:2" x14ac:dyDescent="0.2">
      <c r="B144" s="39"/>
    </row>
    <row r="145" spans="2:2" x14ac:dyDescent="0.2">
      <c r="B145" s="39"/>
    </row>
    <row r="146" spans="2:2" x14ac:dyDescent="0.2">
      <c r="B146" s="39"/>
    </row>
    <row r="147" spans="2:2" x14ac:dyDescent="0.2">
      <c r="B147" s="39"/>
    </row>
    <row r="148" spans="2:2" x14ac:dyDescent="0.2">
      <c r="B148" s="39"/>
    </row>
    <row r="149" spans="2:2" x14ac:dyDescent="0.2">
      <c r="B149" s="39"/>
    </row>
    <row r="150" spans="2:2" x14ac:dyDescent="0.2">
      <c r="B150" s="39"/>
    </row>
    <row r="151" spans="2:2" x14ac:dyDescent="0.2">
      <c r="B151" s="39"/>
    </row>
    <row r="152" spans="2:2" x14ac:dyDescent="0.2">
      <c r="B152" s="39"/>
    </row>
    <row r="153" spans="2:2" x14ac:dyDescent="0.2">
      <c r="B153" s="39"/>
    </row>
    <row r="154" spans="2:2" x14ac:dyDescent="0.2">
      <c r="B154" s="39"/>
    </row>
    <row r="155" spans="2:2" x14ac:dyDescent="0.2">
      <c r="B155" s="39"/>
    </row>
    <row r="156" spans="2:2" x14ac:dyDescent="0.2">
      <c r="B156" s="39"/>
    </row>
    <row r="157" spans="2:2" x14ac:dyDescent="0.2">
      <c r="B157" s="39"/>
    </row>
    <row r="158" spans="2:2" x14ac:dyDescent="0.2">
      <c r="B158" s="39"/>
    </row>
    <row r="159" spans="2:2" x14ac:dyDescent="0.2">
      <c r="B159" s="39"/>
    </row>
    <row r="160" spans="2:2" x14ac:dyDescent="0.2">
      <c r="B160" s="39"/>
    </row>
    <row r="161" spans="2:2" x14ac:dyDescent="0.2">
      <c r="B161" s="39"/>
    </row>
    <row r="162" spans="2:2" x14ac:dyDescent="0.2">
      <c r="B162" s="39"/>
    </row>
    <row r="163" spans="2:2" x14ac:dyDescent="0.2">
      <c r="B163" s="39"/>
    </row>
    <row r="164" spans="2:2" x14ac:dyDescent="0.2">
      <c r="B164" s="39"/>
    </row>
    <row r="165" spans="2:2" x14ac:dyDescent="0.2">
      <c r="B165" s="39"/>
    </row>
    <row r="166" spans="2:2" x14ac:dyDescent="0.2">
      <c r="B166" s="39"/>
    </row>
    <row r="167" spans="2:2" x14ac:dyDescent="0.2">
      <c r="B167" s="39"/>
    </row>
    <row r="168" spans="2:2" x14ac:dyDescent="0.2">
      <c r="B168" s="39"/>
    </row>
    <row r="169" spans="2:2" x14ac:dyDescent="0.2">
      <c r="B169" s="39"/>
    </row>
    <row r="170" spans="2:2" x14ac:dyDescent="0.2">
      <c r="B170" s="39"/>
    </row>
    <row r="171" spans="2:2" x14ac:dyDescent="0.2">
      <c r="B171" s="39"/>
    </row>
    <row r="172" spans="2:2" x14ac:dyDescent="0.2">
      <c r="B172" s="39"/>
    </row>
    <row r="173" spans="2:2" x14ac:dyDescent="0.2">
      <c r="B173" s="39"/>
    </row>
    <row r="174" spans="2:2" x14ac:dyDescent="0.2">
      <c r="B174" s="39"/>
    </row>
    <row r="175" spans="2:2" x14ac:dyDescent="0.2">
      <c r="B175" s="39"/>
    </row>
    <row r="176" spans="2:2" x14ac:dyDescent="0.2">
      <c r="B176" s="39"/>
    </row>
    <row r="177" spans="2:2" x14ac:dyDescent="0.2">
      <c r="B177" s="39"/>
    </row>
    <row r="178" spans="2:2" x14ac:dyDescent="0.2">
      <c r="B178" s="39"/>
    </row>
    <row r="179" spans="2:2" x14ac:dyDescent="0.2">
      <c r="B179" s="39"/>
    </row>
    <row r="180" spans="2:2" x14ac:dyDescent="0.2">
      <c r="B180" s="39"/>
    </row>
    <row r="181" spans="2:2" x14ac:dyDescent="0.2">
      <c r="B181" s="39"/>
    </row>
    <row r="182" spans="2:2" x14ac:dyDescent="0.2">
      <c r="B182" s="39"/>
    </row>
    <row r="183" spans="2:2" x14ac:dyDescent="0.2">
      <c r="B183" s="39"/>
    </row>
    <row r="184" spans="2:2" x14ac:dyDescent="0.2">
      <c r="B184" s="39"/>
    </row>
    <row r="185" spans="2:2" x14ac:dyDescent="0.2">
      <c r="B185" s="39"/>
    </row>
    <row r="186" spans="2:2" x14ac:dyDescent="0.2">
      <c r="B186" s="39"/>
    </row>
    <row r="187" spans="2:2" x14ac:dyDescent="0.2">
      <c r="B187" s="39"/>
    </row>
    <row r="188" spans="2:2" x14ac:dyDescent="0.2">
      <c r="B188" s="39"/>
    </row>
    <row r="189" spans="2:2" x14ac:dyDescent="0.2">
      <c r="B189" s="39"/>
    </row>
    <row r="190" spans="2:2" x14ac:dyDescent="0.2">
      <c r="B190" s="39"/>
    </row>
    <row r="191" spans="2:2" x14ac:dyDescent="0.2">
      <c r="B191" s="39"/>
    </row>
    <row r="192" spans="2:2" x14ac:dyDescent="0.2">
      <c r="B192" s="39"/>
    </row>
    <row r="193" spans="2:2" x14ac:dyDescent="0.2">
      <c r="B193" s="39"/>
    </row>
    <row r="194" spans="2:2" x14ac:dyDescent="0.2">
      <c r="B194" s="39"/>
    </row>
    <row r="195" spans="2:2" x14ac:dyDescent="0.2">
      <c r="B195" s="39"/>
    </row>
    <row r="196" spans="2:2" x14ac:dyDescent="0.2">
      <c r="B196" s="39"/>
    </row>
    <row r="197" spans="2:2" x14ac:dyDescent="0.2">
      <c r="B197" s="39"/>
    </row>
    <row r="198" spans="2:2" x14ac:dyDescent="0.2">
      <c r="B198" s="39"/>
    </row>
    <row r="199" spans="2:2" x14ac:dyDescent="0.2">
      <c r="B199" s="39"/>
    </row>
    <row r="200" spans="2:2" x14ac:dyDescent="0.2">
      <c r="B200" s="39"/>
    </row>
    <row r="201" spans="2:2" x14ac:dyDescent="0.2">
      <c r="B201" s="39"/>
    </row>
    <row r="202" spans="2:2" x14ac:dyDescent="0.2">
      <c r="B202" s="39"/>
    </row>
    <row r="203" spans="2:2" x14ac:dyDescent="0.2">
      <c r="B203" s="39"/>
    </row>
    <row r="204" spans="2:2" x14ac:dyDescent="0.2">
      <c r="B204" s="39"/>
    </row>
    <row r="205" spans="2:2" x14ac:dyDescent="0.2">
      <c r="B205" s="39"/>
    </row>
    <row r="206" spans="2:2" x14ac:dyDescent="0.2">
      <c r="B206" s="39"/>
    </row>
    <row r="207" spans="2:2" x14ac:dyDescent="0.2">
      <c r="B207" s="39"/>
    </row>
    <row r="208" spans="2:2" x14ac:dyDescent="0.2">
      <c r="B208" s="39"/>
    </row>
    <row r="209" spans="2:2" x14ac:dyDescent="0.2">
      <c r="B209" s="39"/>
    </row>
    <row r="210" spans="2:2" x14ac:dyDescent="0.2">
      <c r="B210" s="39"/>
    </row>
    <row r="211" spans="2:2" x14ac:dyDescent="0.2">
      <c r="B211" s="39"/>
    </row>
    <row r="212" spans="2:2" x14ac:dyDescent="0.2">
      <c r="B212" s="39"/>
    </row>
    <row r="213" spans="2:2" x14ac:dyDescent="0.2">
      <c r="B213" s="39"/>
    </row>
    <row r="214" spans="2:2" x14ac:dyDescent="0.2">
      <c r="B214" s="39"/>
    </row>
    <row r="215" spans="2:2" x14ac:dyDescent="0.2">
      <c r="B215" s="39"/>
    </row>
    <row r="216" spans="2:2" x14ac:dyDescent="0.2">
      <c r="B216" s="39"/>
    </row>
    <row r="217" spans="2:2" x14ac:dyDescent="0.2">
      <c r="B217" s="39"/>
    </row>
    <row r="218" spans="2:2" x14ac:dyDescent="0.2">
      <c r="B218" s="39"/>
    </row>
    <row r="219" spans="2:2" x14ac:dyDescent="0.2">
      <c r="B219" s="39"/>
    </row>
  </sheetData>
  <mergeCells count="14">
    <mergeCell ref="G1:I1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  <mergeCell ref="F2:I2"/>
    <mergeCell ref="F3:I3"/>
    <mergeCell ref="F4:I4"/>
  </mergeCells>
  <pageMargins left="1" right="0.2" top="0.2" bottom="1" header="0.2" footer="0.3"/>
  <pageSetup scale="90" firstPageNumber="101" orientation="landscape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view="pageBreakPreview" zoomScaleSheetLayoutView="100" workbookViewId="0">
      <selection activeCell="E18" sqref="E18"/>
    </sheetView>
  </sheetViews>
  <sheetFormatPr defaultRowHeight="16.5" x14ac:dyDescent="0.3"/>
  <cols>
    <col min="1" max="1" width="7.7109375" style="41" customWidth="1"/>
    <col min="2" max="2" width="61.7109375" style="1" customWidth="1"/>
    <col min="3" max="3" width="7.85546875" style="41" customWidth="1"/>
    <col min="4" max="4" width="12" style="41" customWidth="1"/>
    <col min="5" max="5" width="11.28515625" style="41" customWidth="1"/>
    <col min="6" max="10" width="12" style="41" customWidth="1"/>
    <col min="11" max="16384" width="9.140625" style="41"/>
  </cols>
  <sheetData>
    <row r="1" spans="1:218" x14ac:dyDescent="0.3">
      <c r="D1"/>
      <c r="E1"/>
      <c r="F1"/>
      <c r="H1" s="133" t="s">
        <v>265</v>
      </c>
      <c r="I1" s="133"/>
      <c r="J1" s="133"/>
    </row>
    <row r="2" spans="1:218" s="17" customFormat="1" ht="13.5" customHeight="1" x14ac:dyDescent="0.25">
      <c r="A2" s="19"/>
      <c r="C2" s="19"/>
      <c r="D2"/>
      <c r="E2"/>
      <c r="F2"/>
      <c r="G2" s="133" t="s">
        <v>18</v>
      </c>
      <c r="H2" s="133"/>
      <c r="I2" s="133"/>
      <c r="J2" s="133"/>
    </row>
    <row r="3" spans="1:218" s="17" customFormat="1" ht="13.5" customHeight="1" x14ac:dyDescent="0.25">
      <c r="A3" s="19"/>
      <c r="C3" s="19"/>
      <c r="D3"/>
      <c r="E3"/>
      <c r="F3"/>
      <c r="G3" s="133" t="s">
        <v>262</v>
      </c>
      <c r="H3" s="133"/>
      <c r="I3" s="133"/>
      <c r="J3" s="133"/>
    </row>
    <row r="4" spans="1:218" s="17" customFormat="1" ht="13.5" customHeight="1" x14ac:dyDescent="0.25">
      <c r="A4" s="19"/>
      <c r="C4" s="19"/>
      <c r="D4"/>
      <c r="E4"/>
      <c r="F4"/>
      <c r="G4" s="131" t="s">
        <v>264</v>
      </c>
      <c r="H4" s="131"/>
      <c r="I4" s="131"/>
      <c r="J4" s="131"/>
    </row>
    <row r="5" spans="1:218" s="17" customFormat="1" ht="15" x14ac:dyDescent="0.25">
      <c r="A5" s="19"/>
      <c r="C5" s="19"/>
      <c r="D5"/>
      <c r="E5"/>
      <c r="F5"/>
      <c r="G5" s="163"/>
      <c r="H5" s="163"/>
      <c r="I5" s="163"/>
      <c r="J5" s="163"/>
    </row>
    <row r="6" spans="1:218" s="17" customFormat="1" ht="13.5" customHeight="1" x14ac:dyDescent="0.25">
      <c r="A6" s="19"/>
      <c r="C6" s="19"/>
      <c r="D6"/>
      <c r="E6"/>
      <c r="F6"/>
      <c r="G6" s="133"/>
      <c r="H6" s="133"/>
      <c r="I6" s="133"/>
      <c r="J6" s="133"/>
    </row>
    <row r="7" spans="1:218" s="17" customFormat="1" ht="13.5" customHeight="1" x14ac:dyDescent="0.25">
      <c r="A7" s="19"/>
      <c r="C7" s="19"/>
      <c r="D7"/>
      <c r="E7"/>
      <c r="F7"/>
      <c r="G7" s="133"/>
      <c r="H7" s="133"/>
      <c r="I7" s="133"/>
      <c r="J7" s="133"/>
    </row>
    <row r="8" spans="1:218" s="17" customFormat="1" ht="13.5" customHeight="1" x14ac:dyDescent="0.25">
      <c r="A8" s="19"/>
      <c r="C8" s="19"/>
      <c r="D8"/>
      <c r="E8"/>
      <c r="F8"/>
      <c r="G8" s="131"/>
      <c r="H8" s="131"/>
      <c r="I8" s="131"/>
      <c r="J8" s="131"/>
    </row>
    <row r="9" spans="1:218" x14ac:dyDescent="0.3">
      <c r="D9"/>
      <c r="E9"/>
      <c r="F9"/>
      <c r="G9"/>
      <c r="H9"/>
      <c r="I9"/>
      <c r="J9" s="42"/>
    </row>
    <row r="10" spans="1:218" x14ac:dyDescent="0.3">
      <c r="E10" s="22"/>
      <c r="F10" s="22"/>
      <c r="G10" s="22"/>
      <c r="H10" s="22"/>
      <c r="I10" s="22"/>
      <c r="J10" s="42"/>
    </row>
    <row r="11" spans="1:218" x14ac:dyDescent="0.3">
      <c r="A11" s="161" t="s">
        <v>164</v>
      </c>
      <c r="B11" s="161"/>
      <c r="C11" s="161"/>
      <c r="D11" s="161"/>
      <c r="E11" s="161"/>
      <c r="F11" s="161"/>
      <c r="G11" s="161"/>
      <c r="H11" s="161"/>
      <c r="I11" s="161"/>
      <c r="J11" s="161"/>
    </row>
    <row r="12" spans="1:218" ht="16.5" customHeight="1" x14ac:dyDescent="0.3">
      <c r="A12" s="164" t="s">
        <v>165</v>
      </c>
      <c r="B12" s="164"/>
      <c r="C12" s="164"/>
      <c r="D12" s="164"/>
      <c r="E12" s="164"/>
      <c r="F12" s="164"/>
      <c r="G12" s="164"/>
      <c r="H12" s="164"/>
      <c r="I12" s="164"/>
      <c r="J12" s="164"/>
    </row>
    <row r="13" spans="1:218" ht="33" x14ac:dyDescent="0.3">
      <c r="A13" s="43" t="s">
        <v>166</v>
      </c>
      <c r="B13" s="44" t="s">
        <v>15</v>
      </c>
      <c r="C13" s="45"/>
      <c r="D13" s="165" t="s">
        <v>12</v>
      </c>
      <c r="E13" s="167" t="s">
        <v>167</v>
      </c>
      <c r="F13" s="168"/>
      <c r="G13" s="156" t="s">
        <v>168</v>
      </c>
      <c r="H13" s="157"/>
      <c r="I13" s="157"/>
      <c r="J13" s="158"/>
      <c r="K13" s="46"/>
      <c r="L13" s="46"/>
      <c r="M13" s="130"/>
      <c r="N13" s="130"/>
      <c r="O13" s="130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6"/>
      <c r="FG13" s="46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  <c r="FW13" s="46"/>
      <c r="FX13" s="46"/>
      <c r="FY13" s="46"/>
      <c r="FZ13" s="46"/>
      <c r="GA13" s="46"/>
      <c r="GB13" s="46"/>
      <c r="GC13" s="46"/>
      <c r="GD13" s="46"/>
      <c r="GE13" s="46"/>
      <c r="GF13" s="46"/>
      <c r="GG13" s="46"/>
      <c r="GH13" s="46"/>
      <c r="GI13" s="46"/>
      <c r="GJ13" s="46"/>
      <c r="GK13" s="46"/>
      <c r="GL13" s="46"/>
      <c r="GM13" s="46"/>
      <c r="GN13" s="46"/>
      <c r="GO13" s="46"/>
      <c r="GP13" s="46"/>
      <c r="GQ13" s="46"/>
      <c r="GR13" s="46"/>
      <c r="GS13" s="46"/>
      <c r="GT13" s="46"/>
      <c r="GU13" s="46"/>
      <c r="GV13" s="46"/>
      <c r="GW13" s="46"/>
      <c r="GX13" s="46"/>
      <c r="GY13" s="46"/>
      <c r="GZ13" s="46"/>
      <c r="HA13" s="46"/>
      <c r="HB13" s="46"/>
      <c r="HC13" s="46"/>
      <c r="HD13" s="46"/>
      <c r="HE13" s="46"/>
      <c r="HF13" s="46"/>
      <c r="HG13" s="46"/>
      <c r="HH13" s="46"/>
      <c r="HI13" s="46"/>
      <c r="HJ13" s="46"/>
    </row>
    <row r="14" spans="1:218" ht="49.5" x14ac:dyDescent="0.3">
      <c r="A14" s="45"/>
      <c r="B14" s="44" t="s">
        <v>169</v>
      </c>
      <c r="C14" s="47" t="s">
        <v>170</v>
      </c>
      <c r="D14" s="166"/>
      <c r="E14" s="48" t="s">
        <v>171</v>
      </c>
      <c r="F14" s="48" t="s">
        <v>14</v>
      </c>
      <c r="G14" s="26" t="s">
        <v>6</v>
      </c>
      <c r="H14" s="26" t="s">
        <v>7</v>
      </c>
      <c r="I14" s="26" t="s">
        <v>8</v>
      </c>
      <c r="J14" s="26" t="s">
        <v>9</v>
      </c>
      <c r="M14" s="134"/>
      <c r="N14" s="134"/>
      <c r="O14" s="134"/>
    </row>
    <row r="15" spans="1:218" ht="31.5" customHeight="1" thickBot="1" x14ac:dyDescent="0.35">
      <c r="A15" s="49">
        <v>1</v>
      </c>
      <c r="B15" s="50">
        <v>2</v>
      </c>
      <c r="C15" s="49">
        <v>3</v>
      </c>
      <c r="D15" s="51">
        <v>4</v>
      </c>
      <c r="E15" s="51">
        <v>5</v>
      </c>
      <c r="F15" s="51">
        <v>6</v>
      </c>
      <c r="G15" s="52">
        <v>7</v>
      </c>
      <c r="H15" s="53">
        <v>8</v>
      </c>
      <c r="I15" s="53">
        <v>9</v>
      </c>
      <c r="J15" s="53">
        <v>10</v>
      </c>
      <c r="M15" s="134"/>
      <c r="N15" s="134"/>
      <c r="O15" s="134"/>
    </row>
    <row r="16" spans="1:218" ht="33" x14ac:dyDescent="0.3">
      <c r="A16" s="54">
        <v>8010</v>
      </c>
      <c r="B16" s="55" t="s">
        <v>172</v>
      </c>
      <c r="C16" s="56"/>
      <c r="D16" s="77">
        <f>SUM(E16:F16)</f>
        <v>2244771.2873</v>
      </c>
      <c r="E16" s="77">
        <f>SUM(E18+E73)</f>
        <v>227949.48699999996</v>
      </c>
      <c r="F16" s="78">
        <f>SUM(F18+F73)</f>
        <v>2016821.8003</v>
      </c>
      <c r="G16" s="78">
        <f t="shared" ref="G16:J16" si="0">SUM(G18+G73)</f>
        <v>2244771.2873</v>
      </c>
      <c r="H16" s="78">
        <f t="shared" si="0"/>
        <v>2244771.2873</v>
      </c>
      <c r="I16" s="78">
        <f t="shared" si="0"/>
        <v>2244771.2873</v>
      </c>
      <c r="J16" s="78">
        <f t="shared" si="0"/>
        <v>2244771.2873</v>
      </c>
      <c r="M16" s="134"/>
      <c r="N16" s="134"/>
      <c r="O16" s="134"/>
    </row>
    <row r="17" spans="1:10" x14ac:dyDescent="0.3">
      <c r="A17" s="54"/>
      <c r="B17" s="55" t="s">
        <v>4</v>
      </c>
      <c r="C17" s="54"/>
      <c r="D17" s="79"/>
      <c r="E17" s="80"/>
      <c r="F17" s="81"/>
      <c r="G17" s="81"/>
      <c r="H17" s="81"/>
      <c r="I17" s="81"/>
      <c r="J17" s="81"/>
    </row>
    <row r="18" spans="1:10" ht="33" x14ac:dyDescent="0.3">
      <c r="A18" s="54">
        <v>8100</v>
      </c>
      <c r="B18" s="55" t="s">
        <v>173</v>
      </c>
      <c r="C18" s="54"/>
      <c r="D18" s="82">
        <f>SUM(D20,D48)</f>
        <v>2244771.2873</v>
      </c>
      <c r="E18" s="82">
        <f>SUM(E20,E48)</f>
        <v>227949.48699999996</v>
      </c>
      <c r="F18" s="83">
        <f>SUM(F20,F48)</f>
        <v>2016821.8003</v>
      </c>
      <c r="G18" s="83">
        <f t="shared" ref="G18:J18" si="1">SUM(G20,G48)</f>
        <v>2244771.2873</v>
      </c>
      <c r="H18" s="83">
        <f t="shared" si="1"/>
        <v>2244771.2873</v>
      </c>
      <c r="I18" s="83">
        <f t="shared" si="1"/>
        <v>2244771.2873</v>
      </c>
      <c r="J18" s="83">
        <f t="shared" si="1"/>
        <v>2244771.2873</v>
      </c>
    </row>
    <row r="19" spans="1:10" x14ac:dyDescent="0.3">
      <c r="A19" s="54"/>
      <c r="B19" s="58" t="s">
        <v>4</v>
      </c>
      <c r="C19" s="54"/>
      <c r="D19" s="82"/>
      <c r="E19" s="82"/>
      <c r="F19" s="83"/>
      <c r="G19" s="83"/>
      <c r="H19" s="83"/>
      <c r="I19" s="83"/>
      <c r="J19" s="83"/>
    </row>
    <row r="20" spans="1:10" x14ac:dyDescent="0.3">
      <c r="A20" s="54">
        <v>8110</v>
      </c>
      <c r="B20" s="59" t="s">
        <v>174</v>
      </c>
      <c r="C20" s="54"/>
      <c r="D20" s="82">
        <f>SUM(D22:D26)</f>
        <v>0</v>
      </c>
      <c r="E20" s="82">
        <f>SUM(E22:E26)</f>
        <v>0</v>
      </c>
      <c r="F20" s="83">
        <f>SUM(F22:F26)</f>
        <v>0</v>
      </c>
      <c r="G20" s="83">
        <f t="shared" ref="G20:J20" si="2">SUM(G22:G26)</f>
        <v>0</v>
      </c>
      <c r="H20" s="83">
        <f t="shared" si="2"/>
        <v>0</v>
      </c>
      <c r="I20" s="83">
        <f t="shared" si="2"/>
        <v>0</v>
      </c>
      <c r="J20" s="83">
        <f t="shared" si="2"/>
        <v>0</v>
      </c>
    </row>
    <row r="21" spans="1:10" x14ac:dyDescent="0.3">
      <c r="A21" s="54"/>
      <c r="B21" s="55" t="s">
        <v>4</v>
      </c>
      <c r="C21" s="54"/>
      <c r="D21" s="84"/>
      <c r="E21" s="84"/>
      <c r="F21" s="84"/>
      <c r="G21" s="84"/>
      <c r="H21" s="84"/>
      <c r="I21" s="84"/>
      <c r="J21" s="84"/>
    </row>
    <row r="22" spans="1:10" ht="33" x14ac:dyDescent="0.3">
      <c r="A22" s="54">
        <v>8111</v>
      </c>
      <c r="B22" s="55" t="s">
        <v>175</v>
      </c>
      <c r="C22" s="54"/>
      <c r="D22" s="82">
        <f>SUM(D24:D25)</f>
        <v>0</v>
      </c>
      <c r="E22" s="85" t="s">
        <v>176</v>
      </c>
      <c r="F22" s="83">
        <f>SUM(F24:F25)</f>
        <v>0</v>
      </c>
      <c r="G22" s="83">
        <f t="shared" ref="G22:J22" si="3">SUM(G24:G25)</f>
        <v>0</v>
      </c>
      <c r="H22" s="83">
        <f t="shared" si="3"/>
        <v>0</v>
      </c>
      <c r="I22" s="83">
        <f t="shared" si="3"/>
        <v>0</v>
      </c>
      <c r="J22" s="83">
        <f t="shared" si="3"/>
        <v>0</v>
      </c>
    </row>
    <row r="23" spans="1:10" x14ac:dyDescent="0.3">
      <c r="A23" s="54"/>
      <c r="B23" s="55" t="s">
        <v>17</v>
      </c>
      <c r="C23" s="54"/>
      <c r="D23" s="82"/>
      <c r="E23" s="85"/>
      <c r="F23" s="86"/>
      <c r="G23" s="86"/>
      <c r="H23" s="86"/>
      <c r="I23" s="86"/>
      <c r="J23" s="86"/>
    </row>
    <row r="24" spans="1:10" ht="17.25" thickBot="1" x14ac:dyDescent="0.35">
      <c r="A24" s="54">
        <v>8112</v>
      </c>
      <c r="B24" s="61" t="s">
        <v>177</v>
      </c>
      <c r="C24" s="62" t="s">
        <v>178</v>
      </c>
      <c r="D24" s="87">
        <f>SUM(E24:F24)</f>
        <v>0</v>
      </c>
      <c r="E24" s="85" t="s">
        <v>176</v>
      </c>
      <c r="F24" s="86"/>
      <c r="G24" s="86"/>
      <c r="H24" s="86"/>
      <c r="I24" s="86"/>
      <c r="J24" s="86"/>
    </row>
    <row r="25" spans="1:10" ht="17.25" thickBot="1" x14ac:dyDescent="0.35">
      <c r="A25" s="54">
        <v>8113</v>
      </c>
      <c r="B25" s="61" t="s">
        <v>179</v>
      </c>
      <c r="C25" s="62" t="s">
        <v>180</v>
      </c>
      <c r="D25" s="87">
        <f>SUM(E25:F25)</f>
        <v>0</v>
      </c>
      <c r="E25" s="85" t="s">
        <v>176</v>
      </c>
      <c r="F25" s="86"/>
      <c r="G25" s="86"/>
      <c r="H25" s="86"/>
      <c r="I25" s="86"/>
      <c r="J25" s="86"/>
    </row>
    <row r="26" spans="1:10" ht="33" x14ac:dyDescent="0.3">
      <c r="A26" s="54">
        <v>8120</v>
      </c>
      <c r="B26" s="55" t="s">
        <v>181</v>
      </c>
      <c r="C26" s="62"/>
      <c r="D26" s="82">
        <f>SUM(D28,D38)</f>
        <v>0</v>
      </c>
      <c r="E26" s="82">
        <f>SUM(E28,E38)</f>
        <v>0</v>
      </c>
      <c r="F26" s="83">
        <f>SUM(F28,F38)</f>
        <v>0</v>
      </c>
      <c r="G26" s="83">
        <f t="shared" ref="G26:J26" si="4">SUM(G28,G38)</f>
        <v>0</v>
      </c>
      <c r="H26" s="83">
        <f t="shared" si="4"/>
        <v>0</v>
      </c>
      <c r="I26" s="83">
        <f t="shared" si="4"/>
        <v>0</v>
      </c>
      <c r="J26" s="83">
        <f t="shared" si="4"/>
        <v>0</v>
      </c>
    </row>
    <row r="27" spans="1:10" x14ac:dyDescent="0.3">
      <c r="A27" s="54"/>
      <c r="B27" s="55" t="s">
        <v>4</v>
      </c>
      <c r="C27" s="62"/>
      <c r="D27" s="82"/>
      <c r="E27" s="85"/>
      <c r="F27" s="86"/>
      <c r="G27" s="86"/>
      <c r="H27" s="86"/>
      <c r="I27" s="86"/>
      <c r="J27" s="86"/>
    </row>
    <row r="28" spans="1:10" x14ac:dyDescent="0.3">
      <c r="A28" s="54">
        <v>8121</v>
      </c>
      <c r="B28" s="55" t="s">
        <v>182</v>
      </c>
      <c r="C28" s="62"/>
      <c r="D28" s="82">
        <f>SUM(D30,D34)</f>
        <v>0</v>
      </c>
      <c r="E28" s="85" t="s">
        <v>176</v>
      </c>
      <c r="F28" s="83">
        <f>SUM(F30,F34)</f>
        <v>0</v>
      </c>
      <c r="G28" s="83">
        <f t="shared" ref="G28:J28" si="5">SUM(G30,G34)</f>
        <v>0</v>
      </c>
      <c r="H28" s="83">
        <f t="shared" si="5"/>
        <v>0</v>
      </c>
      <c r="I28" s="83">
        <f t="shared" si="5"/>
        <v>0</v>
      </c>
      <c r="J28" s="83">
        <f t="shared" si="5"/>
        <v>0</v>
      </c>
    </row>
    <row r="29" spans="1:10" x14ac:dyDescent="0.3">
      <c r="A29" s="54"/>
      <c r="B29" s="55" t="s">
        <v>17</v>
      </c>
      <c r="C29" s="62"/>
      <c r="D29" s="82"/>
      <c r="E29" s="85"/>
      <c r="F29" s="86"/>
      <c r="G29" s="86"/>
      <c r="H29" s="86"/>
      <c r="I29" s="86"/>
      <c r="J29" s="86"/>
    </row>
    <row r="30" spans="1:10" x14ac:dyDescent="0.3">
      <c r="A30" s="54">
        <v>8122</v>
      </c>
      <c r="B30" s="59" t="s">
        <v>183</v>
      </c>
      <c r="C30" s="62" t="s">
        <v>184</v>
      </c>
      <c r="D30" s="82">
        <f>SUM(D32:D33)</f>
        <v>0</v>
      </c>
      <c r="E30" s="85" t="s">
        <v>176</v>
      </c>
      <c r="F30" s="83">
        <f>SUM(F32:F33)</f>
        <v>0</v>
      </c>
      <c r="G30" s="83">
        <f t="shared" ref="G30:J30" si="6">SUM(G32:G33)</f>
        <v>0</v>
      </c>
      <c r="H30" s="83">
        <f t="shared" si="6"/>
        <v>0</v>
      </c>
      <c r="I30" s="83">
        <f t="shared" si="6"/>
        <v>0</v>
      </c>
      <c r="J30" s="83">
        <f t="shared" si="6"/>
        <v>0</v>
      </c>
    </row>
    <row r="31" spans="1:10" x14ac:dyDescent="0.3">
      <c r="A31" s="54"/>
      <c r="B31" s="59" t="s">
        <v>17</v>
      </c>
      <c r="C31" s="62"/>
      <c r="D31" s="82"/>
      <c r="E31" s="85"/>
      <c r="F31" s="86"/>
      <c r="G31" s="86"/>
      <c r="H31" s="86"/>
      <c r="I31" s="86"/>
      <c r="J31" s="86"/>
    </row>
    <row r="32" spans="1:10" ht="17.25" thickBot="1" x14ac:dyDescent="0.35">
      <c r="A32" s="54">
        <v>8123</v>
      </c>
      <c r="B32" s="59" t="s">
        <v>185</v>
      </c>
      <c r="C32" s="62"/>
      <c r="D32" s="87">
        <f>SUM(E32:F32)</f>
        <v>0</v>
      </c>
      <c r="E32" s="85" t="s">
        <v>176</v>
      </c>
      <c r="F32" s="86"/>
      <c r="G32" s="86"/>
      <c r="H32" s="86"/>
      <c r="I32" s="86"/>
      <c r="J32" s="86"/>
    </row>
    <row r="33" spans="1:10" ht="17.25" thickBot="1" x14ac:dyDescent="0.35">
      <c r="A33" s="54">
        <v>8124</v>
      </c>
      <c r="B33" s="59" t="s">
        <v>186</v>
      </c>
      <c r="C33" s="62"/>
      <c r="D33" s="87">
        <f>SUM(E33:F33)</f>
        <v>0</v>
      </c>
      <c r="E33" s="85" t="s">
        <v>176</v>
      </c>
      <c r="F33" s="86"/>
      <c r="G33" s="86"/>
      <c r="H33" s="86"/>
      <c r="I33" s="86"/>
      <c r="J33" s="86"/>
    </row>
    <row r="34" spans="1:10" x14ac:dyDescent="0.3">
      <c r="A34" s="54">
        <v>8130</v>
      </c>
      <c r="B34" s="59" t="s">
        <v>187</v>
      </c>
      <c r="C34" s="62" t="s">
        <v>188</v>
      </c>
      <c r="D34" s="82">
        <f>SUM(D36:D37)</f>
        <v>0</v>
      </c>
      <c r="E34" s="85" t="s">
        <v>176</v>
      </c>
      <c r="F34" s="83">
        <f>SUM(F36:F37)</f>
        <v>0</v>
      </c>
      <c r="G34" s="83">
        <f t="shared" ref="G34:J34" si="7">SUM(G36:G37)</f>
        <v>0</v>
      </c>
      <c r="H34" s="83">
        <f t="shared" si="7"/>
        <v>0</v>
      </c>
      <c r="I34" s="83">
        <f t="shared" si="7"/>
        <v>0</v>
      </c>
      <c r="J34" s="83">
        <f t="shared" si="7"/>
        <v>0</v>
      </c>
    </row>
    <row r="35" spans="1:10" x14ac:dyDescent="0.3">
      <c r="A35" s="54"/>
      <c r="B35" s="59" t="s">
        <v>17</v>
      </c>
      <c r="C35" s="62"/>
      <c r="D35" s="82"/>
      <c r="E35" s="85"/>
      <c r="F35" s="86"/>
      <c r="G35" s="86"/>
      <c r="H35" s="86"/>
      <c r="I35" s="86"/>
      <c r="J35" s="86"/>
    </row>
    <row r="36" spans="1:10" ht="17.25" thickBot="1" x14ac:dyDescent="0.35">
      <c r="A36" s="54">
        <v>8131</v>
      </c>
      <c r="B36" s="59" t="s">
        <v>189</v>
      </c>
      <c r="C36" s="62"/>
      <c r="D36" s="87">
        <f>SUM(E36:F36)</f>
        <v>0</v>
      </c>
      <c r="E36" s="85" t="s">
        <v>176</v>
      </c>
      <c r="F36" s="86"/>
      <c r="G36" s="86"/>
      <c r="H36" s="86"/>
      <c r="I36" s="86"/>
      <c r="J36" s="86"/>
    </row>
    <row r="37" spans="1:10" ht="17.25" thickBot="1" x14ac:dyDescent="0.35">
      <c r="A37" s="54">
        <v>8132</v>
      </c>
      <c r="B37" s="59" t="s">
        <v>190</v>
      </c>
      <c r="C37" s="62"/>
      <c r="D37" s="87">
        <f>SUM(E37:F37)</f>
        <v>0</v>
      </c>
      <c r="E37" s="85" t="s">
        <v>176</v>
      </c>
      <c r="F37" s="86"/>
      <c r="G37" s="86"/>
      <c r="H37" s="86"/>
      <c r="I37" s="86"/>
      <c r="J37" s="86"/>
    </row>
    <row r="38" spans="1:10" x14ac:dyDescent="0.3">
      <c r="A38" s="54">
        <v>8140</v>
      </c>
      <c r="B38" s="59" t="s">
        <v>191</v>
      </c>
      <c r="C38" s="62"/>
      <c r="D38" s="82">
        <f>SUM(D40,D44)</f>
        <v>0</v>
      </c>
      <c r="E38" s="82">
        <f>SUM(E40,E44)</f>
        <v>0</v>
      </c>
      <c r="F38" s="83">
        <f>SUM(F40,F44)</f>
        <v>0</v>
      </c>
      <c r="G38" s="83">
        <f t="shared" ref="G38:J38" si="8">SUM(G40,G44)</f>
        <v>0</v>
      </c>
      <c r="H38" s="83">
        <f t="shared" si="8"/>
        <v>0</v>
      </c>
      <c r="I38" s="83">
        <f t="shared" si="8"/>
        <v>0</v>
      </c>
      <c r="J38" s="83">
        <f t="shared" si="8"/>
        <v>0</v>
      </c>
    </row>
    <row r="39" spans="1:10" ht="17.25" thickBot="1" x14ac:dyDescent="0.35">
      <c r="A39" s="54"/>
      <c r="B39" s="55" t="s">
        <v>17</v>
      </c>
      <c r="C39" s="62"/>
      <c r="D39" s="82"/>
      <c r="E39" s="85"/>
      <c r="F39" s="86"/>
      <c r="G39" s="86"/>
      <c r="H39" s="86"/>
      <c r="I39" s="86"/>
      <c r="J39" s="86"/>
    </row>
    <row r="40" spans="1:10" x14ac:dyDescent="0.3">
      <c r="A40" s="54">
        <v>8141</v>
      </c>
      <c r="B40" s="59" t="s">
        <v>192</v>
      </c>
      <c r="C40" s="62" t="s">
        <v>184</v>
      </c>
      <c r="D40" s="88">
        <f>SUM(D42:D43)</f>
        <v>0</v>
      </c>
      <c r="E40" s="88">
        <f>SUM(E42:E43)</f>
        <v>0</v>
      </c>
      <c r="F40" s="89">
        <f>SUM(F42:F43)</f>
        <v>0</v>
      </c>
      <c r="G40" s="89">
        <f t="shared" ref="G40:J40" si="9">SUM(G42:G43)</f>
        <v>0</v>
      </c>
      <c r="H40" s="89">
        <f t="shared" si="9"/>
        <v>0</v>
      </c>
      <c r="I40" s="89">
        <f t="shared" si="9"/>
        <v>0</v>
      </c>
      <c r="J40" s="89">
        <f t="shared" si="9"/>
        <v>0</v>
      </c>
    </row>
    <row r="41" spans="1:10" x14ac:dyDescent="0.3">
      <c r="A41" s="54"/>
      <c r="B41" s="59" t="s">
        <v>17</v>
      </c>
      <c r="C41" s="62"/>
      <c r="D41" s="82"/>
      <c r="E41" s="85"/>
      <c r="F41" s="86"/>
      <c r="G41" s="86"/>
      <c r="H41" s="86"/>
      <c r="I41" s="86"/>
      <c r="J41" s="86"/>
    </row>
    <row r="42" spans="1:10" ht="17.25" thickBot="1" x14ac:dyDescent="0.35">
      <c r="A42" s="54">
        <v>8142</v>
      </c>
      <c r="B42" s="59" t="s">
        <v>193</v>
      </c>
      <c r="C42" s="62"/>
      <c r="D42" s="87">
        <f>SUM(E42:F42)</f>
        <v>0</v>
      </c>
      <c r="E42" s="85"/>
      <c r="F42" s="86" t="s">
        <v>0</v>
      </c>
      <c r="G42" s="85"/>
      <c r="H42" s="85"/>
      <c r="I42" s="85"/>
      <c r="J42" s="85"/>
    </row>
    <row r="43" spans="1:10" ht="17.25" thickBot="1" x14ac:dyDescent="0.35">
      <c r="A43" s="54">
        <v>8143</v>
      </c>
      <c r="B43" s="59" t="s">
        <v>194</v>
      </c>
      <c r="C43" s="62"/>
      <c r="D43" s="87">
        <f>SUM(E43:F43)</f>
        <v>0</v>
      </c>
      <c r="E43" s="90"/>
      <c r="F43" s="91" t="s">
        <v>0</v>
      </c>
      <c r="G43" s="90"/>
      <c r="H43" s="90"/>
      <c r="I43" s="90"/>
      <c r="J43" s="90"/>
    </row>
    <row r="44" spans="1:10" x14ac:dyDescent="0.3">
      <c r="A44" s="54">
        <v>8150</v>
      </c>
      <c r="B44" s="59" t="s">
        <v>195</v>
      </c>
      <c r="C44" s="62" t="s">
        <v>188</v>
      </c>
      <c r="D44" s="88">
        <f>SUM(D46:D47)</f>
        <v>0</v>
      </c>
      <c r="E44" s="88">
        <f>SUM(E46:E47)</f>
        <v>0</v>
      </c>
      <c r="F44" s="89">
        <f>SUM(F46:F47)</f>
        <v>0</v>
      </c>
      <c r="G44" s="88">
        <f>SUM(G46:G47)</f>
        <v>0</v>
      </c>
      <c r="H44" s="88">
        <f t="shared" ref="H44:J44" si="10">SUM(H46:H47)</f>
        <v>0</v>
      </c>
      <c r="I44" s="88">
        <f t="shared" si="10"/>
        <v>0</v>
      </c>
      <c r="J44" s="88">
        <f t="shared" si="10"/>
        <v>0</v>
      </c>
    </row>
    <row r="45" spans="1:10" x14ac:dyDescent="0.3">
      <c r="A45" s="54"/>
      <c r="B45" s="59" t="s">
        <v>17</v>
      </c>
      <c r="C45" s="62"/>
      <c r="D45" s="82"/>
      <c r="E45" s="85"/>
      <c r="F45" s="86"/>
      <c r="G45" s="85"/>
      <c r="H45" s="85"/>
      <c r="I45" s="85"/>
      <c r="J45" s="85"/>
    </row>
    <row r="46" spans="1:10" ht="17.25" thickBot="1" x14ac:dyDescent="0.35">
      <c r="A46" s="54">
        <v>8151</v>
      </c>
      <c r="B46" s="59" t="s">
        <v>189</v>
      </c>
      <c r="C46" s="62"/>
      <c r="D46" s="87">
        <f>SUM(E46:F46)</f>
        <v>0</v>
      </c>
      <c r="E46" s="85"/>
      <c r="F46" s="86" t="s">
        <v>0</v>
      </c>
      <c r="G46" s="85"/>
      <c r="H46" s="85"/>
      <c r="I46" s="85"/>
      <c r="J46" s="85"/>
    </row>
    <row r="47" spans="1:10" ht="17.25" thickBot="1" x14ac:dyDescent="0.35">
      <c r="A47" s="54">
        <v>8152</v>
      </c>
      <c r="B47" s="59" t="s">
        <v>196</v>
      </c>
      <c r="C47" s="62"/>
      <c r="D47" s="87">
        <f>SUM(E47:F47)</f>
        <v>0</v>
      </c>
      <c r="E47" s="90"/>
      <c r="F47" s="91" t="s">
        <v>0</v>
      </c>
      <c r="G47" s="90"/>
      <c r="H47" s="90"/>
      <c r="I47" s="90"/>
      <c r="J47" s="90"/>
    </row>
    <row r="48" spans="1:10" ht="50.25" thickBot="1" x14ac:dyDescent="0.35">
      <c r="A48" s="54">
        <v>8160</v>
      </c>
      <c r="B48" s="59" t="s">
        <v>197</v>
      </c>
      <c r="C48" s="62"/>
      <c r="D48" s="92">
        <f>SUM(D50,D55,D59,D71)</f>
        <v>2244771.2873</v>
      </c>
      <c r="E48" s="92">
        <f>SUM(E50,E55,E59,E71)</f>
        <v>227949.48699999996</v>
      </c>
      <c r="F48" s="93">
        <f>SUM(F50,F55,F59,F71)</f>
        <v>2016821.8003</v>
      </c>
      <c r="G48" s="92">
        <f>SUM(G50,G55,G59,G71)</f>
        <v>2244771.2873</v>
      </c>
      <c r="H48" s="92">
        <f t="shared" ref="H48:J48" si="11">SUM(H50,H55,H59,H71)</f>
        <v>2244771.2873</v>
      </c>
      <c r="I48" s="92">
        <f t="shared" si="11"/>
        <v>2244771.2873</v>
      </c>
      <c r="J48" s="92">
        <f t="shared" si="11"/>
        <v>2244771.2873</v>
      </c>
    </row>
    <row r="49" spans="1:10" ht="17.25" thickBot="1" x14ac:dyDescent="0.35">
      <c r="A49" s="54"/>
      <c r="B49" s="58" t="s">
        <v>4</v>
      </c>
      <c r="C49" s="62"/>
      <c r="D49" s="94"/>
      <c r="E49" s="95"/>
      <c r="F49" s="96"/>
      <c r="G49" s="95"/>
      <c r="H49" s="95"/>
      <c r="I49" s="95"/>
      <c r="J49" s="95"/>
    </row>
    <row r="50" spans="1:10" ht="17.25" thickBot="1" x14ac:dyDescent="0.35">
      <c r="A50" s="54">
        <v>8161</v>
      </c>
      <c r="B50" s="55" t="s">
        <v>198</v>
      </c>
      <c r="C50" s="62"/>
      <c r="D50" s="97">
        <f>SUM(D52:D54)</f>
        <v>0</v>
      </c>
      <c r="E50" s="98" t="s">
        <v>176</v>
      </c>
      <c r="F50" s="99">
        <f>SUM(F52:F54)</f>
        <v>0</v>
      </c>
      <c r="G50" s="99">
        <f t="shared" ref="G50:J50" si="12">SUM(G52:G54)</f>
        <v>0</v>
      </c>
      <c r="H50" s="99">
        <f t="shared" si="12"/>
        <v>0</v>
      </c>
      <c r="I50" s="99">
        <f t="shared" si="12"/>
        <v>0</v>
      </c>
      <c r="J50" s="99">
        <f t="shared" si="12"/>
        <v>0</v>
      </c>
    </row>
    <row r="51" spans="1:10" x14ac:dyDescent="0.3">
      <c r="A51" s="54"/>
      <c r="B51" s="55" t="s">
        <v>17</v>
      </c>
      <c r="C51" s="62"/>
      <c r="D51" s="79"/>
      <c r="E51" s="100"/>
      <c r="F51" s="81"/>
      <c r="G51" s="81"/>
      <c r="H51" s="81"/>
      <c r="I51" s="81"/>
      <c r="J51" s="81"/>
    </row>
    <row r="52" spans="1:10" ht="50.25" thickBot="1" x14ac:dyDescent="0.35">
      <c r="A52" s="54">
        <v>8162</v>
      </c>
      <c r="B52" s="59" t="s">
        <v>199</v>
      </c>
      <c r="C52" s="62" t="s">
        <v>200</v>
      </c>
      <c r="D52" s="87"/>
      <c r="E52" s="85" t="s">
        <v>176</v>
      </c>
      <c r="F52" s="86"/>
      <c r="G52" s="86"/>
      <c r="H52" s="86"/>
      <c r="I52" s="86"/>
      <c r="J52" s="86"/>
    </row>
    <row r="53" spans="1:10" ht="99.75" thickBot="1" x14ac:dyDescent="0.35">
      <c r="A53" s="54">
        <v>8163</v>
      </c>
      <c r="B53" s="59" t="s">
        <v>201</v>
      </c>
      <c r="C53" s="62" t="s">
        <v>200</v>
      </c>
      <c r="D53" s="87">
        <f>SUM(E53:F53)</f>
        <v>0</v>
      </c>
      <c r="E53" s="98" t="s">
        <v>176</v>
      </c>
      <c r="F53" s="101"/>
      <c r="G53" s="101"/>
      <c r="H53" s="101"/>
      <c r="I53" s="101"/>
      <c r="J53" s="101"/>
    </row>
    <row r="54" spans="1:10" ht="33.75" thickBot="1" x14ac:dyDescent="0.35">
      <c r="A54" s="54">
        <v>8164</v>
      </c>
      <c r="B54" s="59" t="s">
        <v>202</v>
      </c>
      <c r="C54" s="62" t="s">
        <v>203</v>
      </c>
      <c r="D54" s="87">
        <f>SUM(E54:F54)</f>
        <v>0</v>
      </c>
      <c r="E54" s="90" t="s">
        <v>176</v>
      </c>
      <c r="F54" s="91"/>
      <c r="G54" s="91"/>
      <c r="H54" s="91"/>
      <c r="I54" s="91"/>
      <c r="J54" s="91"/>
    </row>
    <row r="55" spans="1:10" ht="17.25" thickBot="1" x14ac:dyDescent="0.35">
      <c r="A55" s="54">
        <v>8170</v>
      </c>
      <c r="B55" s="55" t="s">
        <v>204</v>
      </c>
      <c r="C55" s="62"/>
      <c r="D55" s="102">
        <f>SUM(D57:D58)</f>
        <v>0</v>
      </c>
      <c r="E55" s="102">
        <f>SUM(E57:E58)</f>
        <v>0</v>
      </c>
      <c r="F55" s="103">
        <f>SUM(F57:F58)</f>
        <v>0</v>
      </c>
      <c r="G55" s="103">
        <f t="shared" ref="G55:J55" si="13">SUM(G57:G58)</f>
        <v>0</v>
      </c>
      <c r="H55" s="103">
        <f t="shared" si="13"/>
        <v>0</v>
      </c>
      <c r="I55" s="103">
        <f t="shared" si="13"/>
        <v>0</v>
      </c>
      <c r="J55" s="103">
        <f t="shared" si="13"/>
        <v>0</v>
      </c>
    </row>
    <row r="56" spans="1:10" x14ac:dyDescent="0.3">
      <c r="A56" s="54"/>
      <c r="B56" s="55" t="s">
        <v>17</v>
      </c>
      <c r="C56" s="62"/>
      <c r="D56" s="104"/>
      <c r="E56" s="100"/>
      <c r="F56" s="105"/>
      <c r="G56" s="105"/>
      <c r="H56" s="105"/>
      <c r="I56" s="105"/>
      <c r="J56" s="105"/>
    </row>
    <row r="57" spans="1:10" ht="33.75" thickBot="1" x14ac:dyDescent="0.35">
      <c r="A57" s="54">
        <v>8171</v>
      </c>
      <c r="B57" s="59" t="s">
        <v>205</v>
      </c>
      <c r="C57" s="62" t="s">
        <v>206</v>
      </c>
      <c r="D57" s="87">
        <f>SUM(E57:F57)</f>
        <v>0</v>
      </c>
      <c r="E57" s="106"/>
      <c r="F57" s="86"/>
      <c r="G57" s="86"/>
      <c r="H57" s="86"/>
      <c r="I57" s="86"/>
      <c r="J57" s="86"/>
    </row>
    <row r="58" spans="1:10" ht="17.25" thickBot="1" x14ac:dyDescent="0.35">
      <c r="A58" s="54">
        <v>8172</v>
      </c>
      <c r="B58" s="61" t="s">
        <v>207</v>
      </c>
      <c r="C58" s="62" t="s">
        <v>208</v>
      </c>
      <c r="D58" s="87">
        <f>SUM(E58:F58)</f>
        <v>0</v>
      </c>
      <c r="E58" s="107"/>
      <c r="F58" s="108"/>
      <c r="G58" s="108"/>
      <c r="H58" s="108"/>
      <c r="I58" s="108"/>
      <c r="J58" s="108"/>
    </row>
    <row r="59" spans="1:10" ht="33.75" thickBot="1" x14ac:dyDescent="0.35">
      <c r="A59" s="54">
        <v>8190</v>
      </c>
      <c r="B59" s="55" t="s">
        <v>209</v>
      </c>
      <c r="C59" s="54"/>
      <c r="D59" s="75">
        <f>SUM(E59:F59)</f>
        <v>2244771.2873</v>
      </c>
      <c r="E59" s="97">
        <f>SUM(E61+E65-E64)</f>
        <v>227949.48699999996</v>
      </c>
      <c r="F59" s="99">
        <f>SUM(F65)</f>
        <v>2016821.8003</v>
      </c>
      <c r="G59" s="99">
        <f>+G63+G64+G67</f>
        <v>2244771.2873</v>
      </c>
      <c r="H59" s="99">
        <f t="shared" ref="H59:J59" si="14">+H63+H64+H67</f>
        <v>2244771.2873</v>
      </c>
      <c r="I59" s="99">
        <f t="shared" si="14"/>
        <v>2244771.2873</v>
      </c>
      <c r="J59" s="99">
        <f t="shared" si="14"/>
        <v>2244771.2873</v>
      </c>
    </row>
    <row r="60" spans="1:10" x14ac:dyDescent="0.3">
      <c r="A60" s="54"/>
      <c r="B60" s="55" t="s">
        <v>16</v>
      </c>
      <c r="C60" s="54"/>
      <c r="D60" s="109"/>
      <c r="E60" s="110"/>
      <c r="F60" s="111"/>
      <c r="G60" s="111"/>
      <c r="H60" s="111"/>
      <c r="I60" s="111"/>
      <c r="J60" s="111"/>
    </row>
    <row r="61" spans="1:10" ht="33" x14ac:dyDescent="0.3">
      <c r="A61" s="54">
        <v>8191</v>
      </c>
      <c r="B61" s="55" t="s">
        <v>210</v>
      </c>
      <c r="C61" s="54">
        <v>9320</v>
      </c>
      <c r="D61" s="112">
        <f>SUM(E61:F61)</f>
        <v>1467018.6598</v>
      </c>
      <c r="E61" s="113">
        <v>1467018.6598</v>
      </c>
      <c r="F61" s="114" t="s">
        <v>0</v>
      </c>
      <c r="G61" s="113">
        <v>1467018.6598</v>
      </c>
      <c r="H61" s="113">
        <v>1467018.6598</v>
      </c>
      <c r="I61" s="113">
        <v>1467018.6598</v>
      </c>
      <c r="J61" s="113">
        <v>1467018.6598</v>
      </c>
    </row>
    <row r="62" spans="1:10" x14ac:dyDescent="0.3">
      <c r="A62" s="54"/>
      <c r="B62" s="55" t="s">
        <v>5</v>
      </c>
      <c r="C62" s="54"/>
      <c r="D62" s="82"/>
      <c r="E62" s="106"/>
      <c r="F62" s="86"/>
      <c r="G62" s="106"/>
      <c r="H62" s="106"/>
      <c r="I62" s="106"/>
      <c r="J62" s="106"/>
    </row>
    <row r="63" spans="1:10" ht="66" x14ac:dyDescent="0.3">
      <c r="A63" s="54">
        <v>8192</v>
      </c>
      <c r="B63" s="59" t="s">
        <v>211</v>
      </c>
      <c r="C63" s="54"/>
      <c r="D63" s="112">
        <f>SUM(E63:F63)</f>
        <v>227949.48699999999</v>
      </c>
      <c r="E63" s="106">
        <v>227949.48699999999</v>
      </c>
      <c r="F63" s="115" t="s">
        <v>176</v>
      </c>
      <c r="G63" s="106">
        <v>227949.48699999999</v>
      </c>
      <c r="H63" s="106">
        <v>227949.48699999999</v>
      </c>
      <c r="I63" s="106">
        <v>227949.48699999999</v>
      </c>
      <c r="J63" s="106">
        <v>227949.48699999999</v>
      </c>
    </row>
    <row r="64" spans="1:10" ht="33.75" thickBot="1" x14ac:dyDescent="0.35">
      <c r="A64" s="54">
        <v>8193</v>
      </c>
      <c r="B64" s="59" t="s">
        <v>212</v>
      </c>
      <c r="C64" s="54"/>
      <c r="D64" s="82">
        <f>D61-D63</f>
        <v>1239069.1728000001</v>
      </c>
      <c r="E64" s="82">
        <f>E61-E63</f>
        <v>1239069.1728000001</v>
      </c>
      <c r="F64" s="115" t="s">
        <v>0</v>
      </c>
      <c r="G64" s="82">
        <f t="shared" ref="G64:J64" si="15">G61-G63</f>
        <v>1239069.1728000001</v>
      </c>
      <c r="H64" s="82">
        <f t="shared" si="15"/>
        <v>1239069.1728000001</v>
      </c>
      <c r="I64" s="82">
        <f t="shared" si="15"/>
        <v>1239069.1728000001</v>
      </c>
      <c r="J64" s="82">
        <f t="shared" si="15"/>
        <v>1239069.1728000001</v>
      </c>
    </row>
    <row r="65" spans="1:10" ht="33.75" thickBot="1" x14ac:dyDescent="0.35">
      <c r="A65" s="54">
        <v>8194</v>
      </c>
      <c r="B65" s="55" t="s">
        <v>213</v>
      </c>
      <c r="C65" s="60">
        <v>9330</v>
      </c>
      <c r="D65" s="97">
        <f>D67+D68</f>
        <v>2016821.8003</v>
      </c>
      <c r="E65" s="97">
        <f>SUM(E67,E68)</f>
        <v>0</v>
      </c>
      <c r="F65" s="99">
        <f>F67+F68</f>
        <v>2016821.8003</v>
      </c>
      <c r="G65" s="97">
        <f t="shared" ref="G65:J65" si="16">SUM(G67,G68)</f>
        <v>2016821.8003</v>
      </c>
      <c r="H65" s="97">
        <f t="shared" si="16"/>
        <v>2016821.8003</v>
      </c>
      <c r="I65" s="97">
        <f t="shared" si="16"/>
        <v>2016821.8003</v>
      </c>
      <c r="J65" s="97">
        <f t="shared" si="16"/>
        <v>2016821.8003</v>
      </c>
    </row>
    <row r="66" spans="1:10" x14ac:dyDescent="0.3">
      <c r="A66" s="54"/>
      <c r="B66" s="55" t="s">
        <v>5</v>
      </c>
      <c r="C66" s="60"/>
      <c r="D66" s="82"/>
      <c r="E66" s="85"/>
      <c r="F66" s="86"/>
      <c r="G66" s="85"/>
      <c r="H66" s="85"/>
      <c r="I66" s="85"/>
      <c r="J66" s="85"/>
    </row>
    <row r="67" spans="1:10" ht="50.25" thickBot="1" x14ac:dyDescent="0.35">
      <c r="A67" s="54">
        <v>8195</v>
      </c>
      <c r="B67" s="59" t="s">
        <v>214</v>
      </c>
      <c r="C67" s="60"/>
      <c r="D67" s="87">
        <f>F67</f>
        <v>777752.62749999994</v>
      </c>
      <c r="E67" s="85" t="s">
        <v>176</v>
      </c>
      <c r="F67" s="86">
        <v>777752.62749999994</v>
      </c>
      <c r="G67" s="86">
        <f>+F67</f>
        <v>777752.62749999994</v>
      </c>
      <c r="H67" s="86">
        <f>+F67</f>
        <v>777752.62749999994</v>
      </c>
      <c r="I67" s="86">
        <f>+F67</f>
        <v>777752.62749999994</v>
      </c>
      <c r="J67" s="86">
        <f>+D67</f>
        <v>777752.62749999994</v>
      </c>
    </row>
    <row r="68" spans="1:10" ht="50.25" thickBot="1" x14ac:dyDescent="0.35">
      <c r="A68" s="54">
        <v>8196</v>
      </c>
      <c r="B68" s="59" t="s">
        <v>215</v>
      </c>
      <c r="C68" s="60"/>
      <c r="D68" s="87">
        <f>F68</f>
        <v>1239069.1728000001</v>
      </c>
      <c r="E68" s="85" t="s">
        <v>176</v>
      </c>
      <c r="F68" s="116">
        <f>+E64</f>
        <v>1239069.1728000001</v>
      </c>
      <c r="G68" s="116">
        <f>+F68</f>
        <v>1239069.1728000001</v>
      </c>
      <c r="H68" s="116">
        <f>+F68</f>
        <v>1239069.1728000001</v>
      </c>
      <c r="I68" s="116">
        <f>+F68</f>
        <v>1239069.1728000001</v>
      </c>
      <c r="J68" s="86">
        <f>+D68</f>
        <v>1239069.1728000001</v>
      </c>
    </row>
    <row r="69" spans="1:10" ht="33.75" thickBot="1" x14ac:dyDescent="0.35">
      <c r="A69" s="54">
        <v>8197</v>
      </c>
      <c r="B69" s="55" t="s">
        <v>216</v>
      </c>
      <c r="C69" s="60"/>
      <c r="D69" s="87" t="s">
        <v>0</v>
      </c>
      <c r="E69" s="117" t="s">
        <v>176</v>
      </c>
      <c r="F69" s="118" t="s">
        <v>0</v>
      </c>
      <c r="G69" s="57"/>
      <c r="H69" s="57"/>
      <c r="I69" s="57"/>
      <c r="J69" s="57"/>
    </row>
    <row r="70" spans="1:10" ht="50.25" thickBot="1" x14ac:dyDescent="0.35">
      <c r="A70" s="54">
        <v>8198</v>
      </c>
      <c r="B70" s="55" t="s">
        <v>217</v>
      </c>
      <c r="C70" s="60"/>
      <c r="D70" s="87">
        <f>SUM(E70:F70)</f>
        <v>0</v>
      </c>
      <c r="E70" s="85" t="s">
        <v>0</v>
      </c>
      <c r="F70" s="86"/>
      <c r="G70" s="57"/>
      <c r="H70" s="57"/>
      <c r="I70" s="57"/>
      <c r="J70" s="57"/>
    </row>
    <row r="71" spans="1:10" ht="66" x14ac:dyDescent="0.3">
      <c r="A71" s="54">
        <v>8199</v>
      </c>
      <c r="B71" s="55" t="s">
        <v>218</v>
      </c>
      <c r="C71" s="60"/>
      <c r="D71" s="84">
        <f>SUM(E71:F71)</f>
        <v>0</v>
      </c>
      <c r="E71" s="85"/>
      <c r="F71" s="86"/>
      <c r="G71" s="57"/>
      <c r="H71" s="57"/>
      <c r="I71" s="57"/>
      <c r="J71" s="57"/>
    </row>
    <row r="72" spans="1:10" ht="33" x14ac:dyDescent="0.3">
      <c r="A72" s="54" t="s">
        <v>219</v>
      </c>
      <c r="B72" s="59" t="s">
        <v>220</v>
      </c>
      <c r="C72" s="60"/>
      <c r="D72" s="84">
        <f>SUM(E72:F72)</f>
        <v>0</v>
      </c>
      <c r="E72" s="117"/>
      <c r="F72" s="86"/>
      <c r="G72" s="57"/>
      <c r="H72" s="57"/>
      <c r="I72" s="57"/>
      <c r="J72" s="57"/>
    </row>
    <row r="73" spans="1:10" x14ac:dyDescent="0.3">
      <c r="A73" s="54">
        <v>8200</v>
      </c>
      <c r="B73" s="55" t="s">
        <v>221</v>
      </c>
      <c r="C73" s="54"/>
      <c r="D73" s="82">
        <f>SUM(D75)</f>
        <v>0</v>
      </c>
      <c r="E73" s="82">
        <f>SUM(E75)</f>
        <v>0</v>
      </c>
      <c r="F73" s="83">
        <f>SUM(F75)</f>
        <v>0</v>
      </c>
      <c r="G73" s="83">
        <f t="shared" ref="G73:J73" si="17">SUM(G75)</f>
        <v>0</v>
      </c>
      <c r="H73" s="83">
        <f t="shared" si="17"/>
        <v>0</v>
      </c>
      <c r="I73" s="83">
        <f t="shared" si="17"/>
        <v>0</v>
      </c>
      <c r="J73" s="83">
        <f t="shared" si="17"/>
        <v>0</v>
      </c>
    </row>
    <row r="74" spans="1:10" x14ac:dyDescent="0.3">
      <c r="A74" s="54"/>
      <c r="B74" s="58" t="s">
        <v>4</v>
      </c>
      <c r="C74" s="54"/>
      <c r="D74" s="82"/>
      <c r="E74" s="106"/>
      <c r="F74" s="86"/>
      <c r="G74" s="86"/>
      <c r="H74" s="86"/>
      <c r="I74" s="86"/>
      <c r="J74" s="86"/>
    </row>
    <row r="75" spans="1:10" x14ac:dyDescent="0.3">
      <c r="A75" s="54">
        <v>8210</v>
      </c>
      <c r="B75" s="59" t="s">
        <v>222</v>
      </c>
      <c r="C75" s="54"/>
      <c r="D75" s="82">
        <f>SUM(D77,D81)</f>
        <v>0</v>
      </c>
      <c r="E75" s="82">
        <f>SUM(E77,E81)</f>
        <v>0</v>
      </c>
      <c r="F75" s="83">
        <f>SUM(F77,F81)</f>
        <v>0</v>
      </c>
      <c r="G75" s="83">
        <f t="shared" ref="G75:J75" si="18">SUM(G77,G81)</f>
        <v>0</v>
      </c>
      <c r="H75" s="83">
        <f t="shared" si="18"/>
        <v>0</v>
      </c>
      <c r="I75" s="83">
        <f t="shared" si="18"/>
        <v>0</v>
      </c>
      <c r="J75" s="83">
        <f t="shared" si="18"/>
        <v>0</v>
      </c>
    </row>
    <row r="76" spans="1:10" x14ac:dyDescent="0.3">
      <c r="A76" s="54"/>
      <c r="B76" s="59" t="s">
        <v>4</v>
      </c>
      <c r="C76" s="54"/>
      <c r="D76" s="82"/>
      <c r="E76" s="85"/>
      <c r="F76" s="86"/>
      <c r="G76" s="86"/>
      <c r="H76" s="86"/>
      <c r="I76" s="86"/>
      <c r="J76" s="86"/>
    </row>
    <row r="77" spans="1:10" ht="33" x14ac:dyDescent="0.3">
      <c r="A77" s="54">
        <v>8211</v>
      </c>
      <c r="B77" s="55" t="s">
        <v>175</v>
      </c>
      <c r="C77" s="54"/>
      <c r="D77" s="82">
        <f>SUM(D79:D80)</f>
        <v>0</v>
      </c>
      <c r="E77" s="85" t="s">
        <v>176</v>
      </c>
      <c r="F77" s="83">
        <f>SUM(F79:F80)</f>
        <v>0</v>
      </c>
      <c r="G77" s="83">
        <f t="shared" ref="G77:J77" si="19">SUM(G79:G80)</f>
        <v>0</v>
      </c>
      <c r="H77" s="83">
        <f t="shared" si="19"/>
        <v>0</v>
      </c>
      <c r="I77" s="83">
        <f t="shared" si="19"/>
        <v>0</v>
      </c>
      <c r="J77" s="83">
        <f t="shared" si="19"/>
        <v>0</v>
      </c>
    </row>
    <row r="78" spans="1:10" x14ac:dyDescent="0.3">
      <c r="A78" s="54"/>
      <c r="B78" s="55" t="s">
        <v>5</v>
      </c>
      <c r="C78" s="54"/>
      <c r="D78" s="82"/>
      <c r="E78" s="85"/>
      <c r="F78" s="86"/>
      <c r="G78" s="57"/>
      <c r="H78" s="57"/>
      <c r="I78" s="57"/>
      <c r="J78" s="57"/>
    </row>
    <row r="79" spans="1:10" ht="17.25" thickBot="1" x14ac:dyDescent="0.35">
      <c r="A79" s="54">
        <v>8212</v>
      </c>
      <c r="B79" s="61" t="s">
        <v>177</v>
      </c>
      <c r="C79" s="62" t="s">
        <v>223</v>
      </c>
      <c r="D79" s="87">
        <f>SUM(E79:F79)</f>
        <v>0</v>
      </c>
      <c r="E79" s="85" t="s">
        <v>176</v>
      </c>
      <c r="F79" s="86"/>
      <c r="G79" s="57"/>
      <c r="H79" s="57"/>
      <c r="I79" s="57"/>
      <c r="J79" s="57"/>
    </row>
    <row r="80" spans="1:10" ht="17.25" thickBot="1" x14ac:dyDescent="0.35">
      <c r="A80" s="54">
        <v>8213</v>
      </c>
      <c r="B80" s="61" t="s">
        <v>179</v>
      </c>
      <c r="C80" s="62" t="s">
        <v>224</v>
      </c>
      <c r="D80" s="87">
        <f>SUM(E80:F80)</f>
        <v>0</v>
      </c>
      <c r="E80" s="85" t="s">
        <v>176</v>
      </c>
      <c r="F80" s="86"/>
      <c r="G80" s="57"/>
      <c r="H80" s="57"/>
      <c r="I80" s="57"/>
      <c r="J80" s="57"/>
    </row>
    <row r="81" spans="1:10" ht="33" x14ac:dyDescent="0.3">
      <c r="A81" s="54">
        <v>8220</v>
      </c>
      <c r="B81" s="55" t="s">
        <v>225</v>
      </c>
      <c r="C81" s="54"/>
      <c r="D81" s="82">
        <f>SUM(D83,D87)</f>
        <v>0</v>
      </c>
      <c r="E81" s="82">
        <f>SUM(E83,E87)</f>
        <v>0</v>
      </c>
      <c r="F81" s="83">
        <f>SUM(F83,F87)</f>
        <v>0</v>
      </c>
      <c r="G81" s="83">
        <f t="shared" ref="G81:J81" si="20">SUM(G83,G87)</f>
        <v>0</v>
      </c>
      <c r="H81" s="83">
        <f t="shared" si="20"/>
        <v>0</v>
      </c>
      <c r="I81" s="83">
        <f t="shared" si="20"/>
        <v>0</v>
      </c>
      <c r="J81" s="83">
        <f t="shared" si="20"/>
        <v>0</v>
      </c>
    </row>
    <row r="82" spans="1:10" x14ac:dyDescent="0.3">
      <c r="A82" s="54"/>
      <c r="B82" s="55" t="s">
        <v>4</v>
      </c>
      <c r="C82" s="54"/>
      <c r="D82" s="82"/>
      <c r="E82" s="106"/>
      <c r="F82" s="86"/>
      <c r="G82" s="86"/>
      <c r="H82" s="86"/>
      <c r="I82" s="86"/>
      <c r="J82" s="86"/>
    </row>
    <row r="83" spans="1:10" x14ac:dyDescent="0.3">
      <c r="A83" s="54">
        <v>8221</v>
      </c>
      <c r="B83" s="55" t="s">
        <v>182</v>
      </c>
      <c r="C83" s="54"/>
      <c r="D83" s="82">
        <f>SUM(D85:D86)</f>
        <v>0</v>
      </c>
      <c r="E83" s="85" t="s">
        <v>176</v>
      </c>
      <c r="F83" s="83">
        <f>SUM(F85:F86)</f>
        <v>0</v>
      </c>
      <c r="G83" s="83">
        <f t="shared" ref="G83:J83" si="21">SUM(G85:G86)</f>
        <v>0</v>
      </c>
      <c r="H83" s="83">
        <f t="shared" si="21"/>
        <v>0</v>
      </c>
      <c r="I83" s="83">
        <f t="shared" si="21"/>
        <v>0</v>
      </c>
      <c r="J83" s="83">
        <f t="shared" si="21"/>
        <v>0</v>
      </c>
    </row>
    <row r="84" spans="1:10" x14ac:dyDescent="0.3">
      <c r="A84" s="54"/>
      <c r="B84" s="55" t="s">
        <v>17</v>
      </c>
      <c r="C84" s="54"/>
      <c r="D84" s="82"/>
      <c r="E84" s="85"/>
      <c r="F84" s="86"/>
      <c r="G84" s="57"/>
      <c r="H84" s="57"/>
      <c r="I84" s="57"/>
      <c r="J84" s="57"/>
    </row>
    <row r="85" spans="1:10" ht="17.25" thickBot="1" x14ac:dyDescent="0.35">
      <c r="A85" s="54">
        <v>8222</v>
      </c>
      <c r="B85" s="59" t="s">
        <v>183</v>
      </c>
      <c r="C85" s="62" t="s">
        <v>226</v>
      </c>
      <c r="D85" s="87">
        <f>SUM(E85:F85)</f>
        <v>0</v>
      </c>
      <c r="E85" s="85" t="s">
        <v>176</v>
      </c>
      <c r="F85" s="86"/>
      <c r="G85" s="57"/>
      <c r="H85" s="57"/>
      <c r="I85" s="57"/>
      <c r="J85" s="57"/>
    </row>
    <row r="86" spans="1:10" ht="17.25" thickBot="1" x14ac:dyDescent="0.35">
      <c r="A86" s="54">
        <v>8230</v>
      </c>
      <c r="B86" s="59" t="s">
        <v>187</v>
      </c>
      <c r="C86" s="62" t="s">
        <v>227</v>
      </c>
      <c r="D86" s="87">
        <f>SUM(E86:F86)</f>
        <v>0</v>
      </c>
      <c r="E86" s="85" t="s">
        <v>176</v>
      </c>
      <c r="F86" s="86"/>
      <c r="G86" s="57"/>
      <c r="H86" s="57"/>
      <c r="I86" s="57"/>
      <c r="J86" s="57"/>
    </row>
    <row r="87" spans="1:10" x14ac:dyDescent="0.3">
      <c r="A87" s="54">
        <v>8240</v>
      </c>
      <c r="B87" s="55" t="s">
        <v>191</v>
      </c>
      <c r="C87" s="54"/>
      <c r="D87" s="82">
        <f>SUM(D89:D90)</f>
        <v>0</v>
      </c>
      <c r="E87" s="82">
        <f>SUM(E89:E90)</f>
        <v>0</v>
      </c>
      <c r="F87" s="83">
        <f>SUM(F89:F90)</f>
        <v>0</v>
      </c>
      <c r="G87" s="83">
        <f t="shared" ref="G87:J87" si="22">SUM(G89:G90)</f>
        <v>0</v>
      </c>
      <c r="H87" s="83">
        <f t="shared" si="22"/>
        <v>0</v>
      </c>
      <c r="I87" s="83">
        <f t="shared" si="22"/>
        <v>0</v>
      </c>
      <c r="J87" s="83">
        <f t="shared" si="22"/>
        <v>0</v>
      </c>
    </row>
    <row r="88" spans="1:10" x14ac:dyDescent="0.3">
      <c r="A88" s="54"/>
      <c r="B88" s="55" t="s">
        <v>17</v>
      </c>
      <c r="C88" s="54"/>
      <c r="D88" s="82"/>
      <c r="E88" s="106"/>
      <c r="F88" s="86"/>
      <c r="G88" s="57"/>
      <c r="H88" s="57"/>
      <c r="I88" s="57"/>
      <c r="J88" s="57"/>
    </row>
    <row r="89" spans="1:10" ht="17.25" thickBot="1" x14ac:dyDescent="0.35">
      <c r="A89" s="54">
        <v>8241</v>
      </c>
      <c r="B89" s="59" t="s">
        <v>228</v>
      </c>
      <c r="C89" s="62" t="s">
        <v>226</v>
      </c>
      <c r="D89" s="87">
        <f>SUM(E89:F89)</f>
        <v>0</v>
      </c>
      <c r="E89" s="106"/>
      <c r="F89" s="86" t="s">
        <v>0</v>
      </c>
      <c r="G89" s="57"/>
      <c r="H89" s="57"/>
      <c r="I89" s="57"/>
      <c r="J89" s="57"/>
    </row>
    <row r="90" spans="1:10" ht="17.25" thickBot="1" x14ac:dyDescent="0.35">
      <c r="A90" s="54">
        <v>8250</v>
      </c>
      <c r="B90" s="59" t="s">
        <v>195</v>
      </c>
      <c r="C90" s="62" t="s">
        <v>227</v>
      </c>
      <c r="D90" s="87">
        <f>SUM(E90:F90)</f>
        <v>0</v>
      </c>
      <c r="E90" s="107"/>
      <c r="F90" s="108" t="s">
        <v>0</v>
      </c>
      <c r="G90" s="57"/>
      <c r="H90" s="57"/>
      <c r="I90" s="57"/>
      <c r="J90" s="57"/>
    </row>
  </sheetData>
  <protectedRanges>
    <protectedRange sqref="F80" name="Range23_1_1"/>
    <protectedRange sqref="F58:J58" name="Range21_1_1"/>
    <protectedRange sqref="E71:F72 F79:F80 F85:F86 E89:E90 D88:F88 D84:F84 D78:F78 D82:J82 D74:J74 D76:J76" name="Range5_1_1"/>
    <protectedRange sqref="E46:E47 D52 F36:J37 D39:J39 D41:J41 D35:J35 G42:J43 G45:J47 D49:J49 F52:J54 D51:J51 E42:E43 D45:F45" name="Range3_1_1"/>
    <protectedRange sqref="F24:J25 D27:J27 F32:J33 D31:J31 D29:J29 D23:J23 D19:J19 D17:J17" name="Range2_1_1"/>
    <protectedRange sqref="E57:J58 D60:J60 D56:J56 D62:I62 D66:J66 E61:E63 F67:F70 G67:J68 G61:J63" name="Range4_1_1"/>
    <protectedRange sqref="F57:J57" name="Range20_1_1"/>
    <protectedRange sqref="F52:J52" name="Range22_1_1"/>
    <protectedRange sqref="D21:J21" name="Range2_2_1_1"/>
  </protectedRanges>
  <mergeCells count="17">
    <mergeCell ref="G8:J8"/>
    <mergeCell ref="A11:J11"/>
    <mergeCell ref="A12:J12"/>
    <mergeCell ref="D13:D14"/>
    <mergeCell ref="E13:F13"/>
    <mergeCell ref="H1:J1"/>
    <mergeCell ref="G7:J7"/>
    <mergeCell ref="G2:J2"/>
    <mergeCell ref="G3:J3"/>
    <mergeCell ref="G4:J4"/>
    <mergeCell ref="G5:J5"/>
    <mergeCell ref="G6:J6"/>
    <mergeCell ref="G13:J13"/>
    <mergeCell ref="M13:O13"/>
    <mergeCell ref="M14:O14"/>
    <mergeCell ref="M15:O15"/>
    <mergeCell ref="M16:O16"/>
  </mergeCells>
  <pageMargins left="0.2" right="0.2" top="0.25" bottom="0.25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1. Ekamutner</vt:lpstr>
      <vt:lpstr>5.Devicit </vt:lpstr>
      <vt:lpstr>6.Havelurd </vt:lpstr>
      <vt:lpstr>'1. Ekamutner'!Print_Area</vt:lpstr>
      <vt:lpstr>'6.Havelurd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Lusine Khazarian</cp:lastModifiedBy>
  <cp:lastPrinted>2026-07-17T12:10:39Z</cp:lastPrinted>
  <dcterms:created xsi:type="dcterms:W3CDTF">2014-12-23T06:44:04Z</dcterms:created>
  <dcterms:modified xsi:type="dcterms:W3CDTF">2026-07-17T13:21:14Z</dcterms:modified>
</cp:coreProperties>
</file>