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7.2026\17.07.2026\gyumri 97-N\"/>
    </mc:Choice>
  </mc:AlternateContent>
  <xr:revisionPtr revIDLastSave="0" documentId="13_ncr:1_{B7302236-C124-4D05-B9EB-178D38BB80C1}" xr6:coauthVersionLast="47" xr6:coauthVersionMax="47" xr10:uidLastSave="{00000000-0000-0000-0000-000000000000}"/>
  <bookViews>
    <workbookView xWindow="0" yWindow="30" windowWidth="21600" windowHeight="11385" xr2:uid="{00000000-000D-0000-FFFF-FFFF00000000}"/>
  </bookViews>
  <sheets>
    <sheet name="3.Tntesagitakan tsaxs" sheetId="4" r:id="rId1"/>
    <sheet name="5.Devicit " sheetId="15" state="hidden" r:id="rId2"/>
    <sheet name="6.Havelurd " sheetId="16" state="hidden" r:id="rId3"/>
  </sheets>
  <definedNames>
    <definedName name="_xlnm._FilterDatabase" localSheetId="0" hidden="1">'3.Tntesagitakan tsaxs'!$A$12:$Q$232</definedName>
    <definedName name="_xlnm.Print_Area" localSheetId="0">'3.Tntesagitakan tsaxs'!$A$1:$J$232</definedName>
    <definedName name="_xlnm.Print_Area" localSheetId="2">'6.Havelurd '!$A$1:$J$90</definedName>
  </definedNames>
  <calcPr calcId="191029"/>
</workbook>
</file>

<file path=xl/calcChain.xml><?xml version="1.0" encoding="utf-8"?>
<calcChain xmlns="http://schemas.openxmlformats.org/spreadsheetml/2006/main">
  <c r="D90" i="16" l="1"/>
  <c r="D89" i="16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F81" i="16" s="1"/>
  <c r="F75" i="16" s="1"/>
  <c r="F73" i="16" s="1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H40" i="16"/>
  <c r="G40" i="16"/>
  <c r="G38" i="16" s="1"/>
  <c r="F40" i="16"/>
  <c r="F38" i="16" s="1"/>
  <c r="E40" i="16"/>
  <c r="E38" i="16" s="1"/>
  <c r="E26" i="16" s="1"/>
  <c r="E20" i="16" s="1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D87" i="16" l="1"/>
  <c r="J38" i="16"/>
  <c r="I59" i="16"/>
  <c r="I48" i="16" s="1"/>
  <c r="I38" i="16"/>
  <c r="I26" i="16" s="1"/>
  <c r="I20" i="16" s="1"/>
  <c r="I18" i="16" s="1"/>
  <c r="I16" i="16" s="1"/>
  <c r="J81" i="16"/>
  <c r="H38" i="16"/>
  <c r="D64" i="16"/>
  <c r="G28" i="16"/>
  <c r="G26" i="16" s="1"/>
  <c r="G20" i="16" s="1"/>
  <c r="J75" i="16"/>
  <c r="J73" i="16" s="1"/>
  <c r="D50" i="16"/>
  <c r="D77" i="16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H16" i="16" s="1"/>
  <c r="D34" i="16"/>
  <c r="J26" i="16"/>
  <c r="J20" i="16" s="1"/>
  <c r="G59" i="16"/>
  <c r="G48" i="16" s="1"/>
  <c r="E59" i="16"/>
  <c r="E48" i="16" s="1"/>
  <c r="E18" i="16" s="1"/>
  <c r="E16" i="16" s="1"/>
  <c r="D83" i="16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J18" i="16" s="1"/>
  <c r="J16" i="16" s="1"/>
  <c r="D81" i="16"/>
  <c r="D75" i="16" l="1"/>
  <c r="D73" i="16" s="1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D16" i="15" l="1"/>
  <c r="E16" i="15" l="1"/>
  <c r="C16" i="15" l="1"/>
  <c r="H16" i="15" l="1"/>
  <c r="F16" i="15"/>
  <c r="I16" i="15"/>
  <c r="G16" i="15" l="1"/>
</calcChain>
</file>

<file path=xl/sharedStrings.xml><?xml version="1.0" encoding="utf-8"?>
<sst xmlns="http://schemas.openxmlformats.org/spreadsheetml/2006/main" count="733" uniqueCount="390">
  <si>
    <t>X</t>
  </si>
  <si>
    <t xml:space="preserve"> X</t>
  </si>
  <si>
    <t>3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</si>
  <si>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</si>
  <si>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</si>
  <si>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</si>
  <si>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</si>
  <si>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</si>
  <si>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</si>
  <si>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</si>
  <si>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</si>
  <si>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</si>
  <si>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</si>
  <si>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</si>
  <si>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</si>
  <si>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</si>
  <si>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</si>
  <si>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</si>
  <si>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</si>
  <si>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</si>
  <si>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</si>
  <si>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</si>
  <si>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</si>
  <si>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</si>
  <si>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</si>
  <si>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</si>
  <si>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</si>
  <si>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</si>
  <si>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</si>
  <si>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</si>
  <si>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</si>
  <si>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</si>
  <si>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</si>
  <si>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</si>
  <si>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</si>
  <si>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</si>
  <si>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</si>
  <si>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</si>
  <si>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</si>
  <si>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</si>
  <si>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</si>
  <si>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</si>
  <si>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</si>
  <si>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</si>
  <si>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</si>
  <si>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</si>
  <si>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</si>
  <si>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</si>
  <si>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</si>
  <si>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</si>
  <si>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</si>
  <si>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</si>
  <si>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</si>
  <si>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</si>
  <si>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</si>
  <si>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</si>
  <si>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</si>
  <si>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</si>
  <si>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</si>
  <si>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</si>
  <si>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</si>
  <si>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</si>
  <si>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</si>
  <si>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</si>
  <si>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</si>
  <si>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</si>
  <si>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</si>
  <si>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</si>
  <si>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</si>
  <si>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</si>
  <si>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</si>
  <si>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</si>
  <si>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</si>
  <si>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</si>
  <si>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</si>
  <si>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</si>
  <si>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</si>
  <si>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</si>
  <si>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</si>
  <si>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</si>
  <si>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</si>
  <si>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</si>
  <si>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</si>
  <si>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</si>
  <si>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</si>
  <si>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</si>
  <si>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</si>
  <si>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</si>
  <si>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</si>
  <si>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</si>
  <si>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</si>
  <si>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</si>
  <si>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</si>
  <si>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</si>
  <si>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</si>
  <si>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</si>
  <si>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</si>
  <si>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</si>
  <si>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</si>
  <si>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</si>
  <si>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</si>
  <si>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</si>
  <si>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</si>
  <si>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</si>
  <si>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</si>
  <si>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</si>
  <si>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</si>
  <si>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</si>
  <si>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</si>
  <si>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</si>
  <si>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</si>
  <si>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</si>
  <si>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</si>
  <si>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</si>
  <si>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</si>
  <si>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</si>
  <si>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</si>
  <si>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</si>
  <si>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</si>
  <si>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</si>
  <si>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</si>
  <si>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</si>
  <si>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</si>
  <si>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</si>
  <si>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</si>
  <si>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</si>
  <si>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</si>
  <si>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վարչական բյուջե</t>
  </si>
  <si>
    <t>ֆոնդային բյուջե</t>
  </si>
  <si>
    <t>այդ թվում`</t>
  </si>
  <si>
    <t>որից`</t>
  </si>
  <si>
    <t xml:space="preserve"> - Շենքերի և շինությունների կապիտալ վերանորոգում</t>
  </si>
  <si>
    <t>1-ին</t>
  </si>
  <si>
    <t>2-րդ</t>
  </si>
  <si>
    <t>3-րդ</t>
  </si>
  <si>
    <t>4-րդ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</si>
  <si>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</si>
  <si>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</si>
  <si>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</si>
  <si>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</si>
  <si>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</si>
  <si>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</si>
  <si>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</si>
  <si>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</si>
  <si>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</si>
  <si>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</si>
  <si>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</si>
  <si>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</si>
  <si>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</si>
  <si>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</si>
  <si>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</si>
  <si>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</si>
  <si>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</si>
  <si>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</si>
  <si>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</si>
  <si>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</si>
  <si>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</si>
  <si>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</si>
  <si>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</si>
  <si>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</si>
  <si>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</si>
  <si>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</si>
  <si>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</si>
  <si>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</si>
  <si>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</si>
  <si>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</si>
  <si>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</si>
  <si>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</si>
  <si>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</si>
  <si>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</si>
  <si>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</si>
  <si>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</si>
  <si>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</si>
  <si>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</si>
  <si>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</si>
  <si>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</si>
  <si>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</si>
  <si>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</si>
  <si>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</si>
  <si>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</si>
  <si>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</si>
  <si>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</si>
  <si>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</si>
  <si>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</si>
  <si>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</si>
  <si>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</si>
  <si>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</si>
  <si>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</si>
  <si>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</si>
  <si>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</si>
  <si>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</si>
  <si>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</si>
  <si>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</si>
  <si>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</si>
  <si>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</si>
  <si>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</si>
  <si>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</si>
  <si>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</si>
  <si>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</si>
  <si>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</si>
  <si>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</si>
  <si>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</si>
  <si>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</si>
  <si>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</si>
  <si>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</si>
  <si>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</si>
  <si>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</si>
  <si>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</si>
  <si>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</si>
  <si>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</si>
  <si>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</si>
  <si>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</si>
  <si>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</si>
  <si>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</si>
  <si>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</si>
  <si>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</si>
  <si>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</si>
  <si>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</si>
  <si>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</si>
  <si>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</si>
  <si>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</si>
  <si>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</si>
  <si>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</si>
  <si>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</si>
  <si>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</si>
  <si>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</si>
  <si>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</si>
  <si>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</si>
  <si>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</si>
  <si>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</si>
  <si>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</si>
  <si>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</si>
  <si>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</si>
  <si>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</si>
  <si>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</si>
  <si>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</si>
  <si>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</si>
  <si>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</si>
  <si>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</si>
  <si>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</si>
  <si>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</si>
  <si>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</si>
  <si>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</si>
  <si>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</si>
  <si>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</si>
  <si>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</si>
  <si>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</si>
  <si>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</si>
  <si>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</si>
  <si>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</si>
  <si>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</si>
  <si>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</si>
  <si>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</si>
  <si>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</si>
  <si>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</si>
  <si>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</si>
  <si>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</si>
  <si>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</si>
  <si>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</si>
  <si>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</si>
  <si>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</si>
  <si>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</si>
  <si>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</si>
  <si>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</si>
  <si>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</si>
  <si>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</si>
  <si>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</si>
  <si>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</si>
  <si>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</si>
  <si>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</si>
  <si>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</si>
  <si>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</si>
  <si>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</si>
  <si>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</si>
  <si>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</si>
  <si>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</si>
  <si>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</si>
  <si>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</si>
  <si>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</si>
  <si>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</si>
  <si>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</si>
  <si>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</si>
  <si>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</si>
  <si>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</si>
  <si>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</si>
  <si>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</si>
  <si>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</si>
  <si>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</si>
  <si>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</si>
  <si>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</si>
  <si>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</si>
  <si>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</si>
  <si>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</si>
  <si>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</si>
  <si>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</si>
  <si>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</si>
  <si>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</si>
  <si>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</si>
  <si>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</si>
  <si>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</si>
  <si>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</si>
  <si>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</si>
  <si>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</si>
  <si>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</si>
  <si>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</si>
  <si>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</si>
  <si>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</si>
  <si>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>Հայաստանի Հանրապետության Շիրակի մարզի</t>
  </si>
  <si>
    <t xml:space="preserve">                                                               ՀԱՏՎԱԾ  3                                                                  </t>
  </si>
  <si>
    <t xml:space="preserve"> </t>
  </si>
  <si>
    <t>Տարեկան հաստատված պլան</t>
  </si>
  <si>
    <t>(հազար դրամով)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</si>
  <si>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</si>
  <si>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</si>
  <si>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</si>
  <si>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</si>
  <si>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</si>
  <si>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</si>
  <si>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</si>
  <si>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</si>
  <si>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</si>
  <si>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</si>
  <si>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</si>
  <si>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</si>
  <si>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</si>
  <si>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</si>
  <si>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</si>
  <si>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</si>
  <si>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</si>
  <si>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</si>
  <si>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</si>
  <si>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</si>
  <si>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</si>
  <si>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</si>
  <si>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</si>
  <si>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</si>
  <si>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</si>
  <si>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</si>
  <si>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</si>
  <si>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</si>
  <si>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</si>
  <si>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</si>
  <si>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</si>
  <si>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</si>
  <si>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</si>
  <si>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</si>
  <si>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</si>
  <si>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</si>
  <si>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</si>
  <si>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</si>
  <si>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</si>
  <si>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</si>
  <si>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</si>
  <si>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</si>
  <si>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</si>
  <si>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</si>
  <si>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</si>
  <si>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</si>
  <si>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</si>
  <si>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</si>
  <si>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</si>
  <si>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</si>
  <si>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</si>
  <si>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</si>
  <si>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</si>
  <si>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</si>
  <si>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</si>
  <si>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</si>
  <si>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</si>
  <si>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</si>
  <si>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</si>
  <si>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</si>
  <si>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</si>
  <si>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</si>
  <si>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</si>
  <si>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</si>
  <si>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</si>
  <si>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</si>
  <si>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</si>
  <si>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</si>
  <si>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</si>
  <si>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</si>
  <si>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</si>
  <si>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 xml:space="preserve">Գյումրի համայնքի ավագանու 2025 թ.-ի 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</si>
  <si>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</si>
  <si>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</si>
  <si>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</si>
  <si>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</si>
  <si>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Հավելված                                </t>
  </si>
  <si>
    <t xml:space="preserve">դեկտեմբերի 19-ի N 160-Ն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</si>
</sst>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7" formatCode="0.0"/>
  </numFmts>
  <fonts count="28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9" fillId="0" borderId="22" applyNumberFormat="0" applyFont="0" applyFill="0" applyAlignment="0" applyProtection="0"/>
    <xf numFmtId="0" fontId="20" fillId="0" borderId="23" applyNumberFormat="0" applyFill="0" applyProtection="0">
      <alignment horizontal="center" vertical="center"/>
    </xf>
    <xf numFmtId="0" fontId="21" fillId="0" borderId="22" applyNumberFormat="0" applyFill="0" applyProtection="0">
      <alignment horizontal="center"/>
    </xf>
    <xf numFmtId="42" fontId="10" fillId="0" borderId="0" applyFont="0" applyFill="0" applyBorder="0" applyAlignment="0" applyProtection="0"/>
    <xf numFmtId="0" fontId="20" fillId="0" borderId="23" applyNumberFormat="0" applyFill="0" applyProtection="0">
      <alignment horizontal="left" vertical="center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" fontId="22" fillId="0" borderId="24" applyFill="0" applyProtection="0">
      <alignment horizontal="right" vertical="center"/>
    </xf>
    <xf numFmtId="0" fontId="10" fillId="0" borderId="0"/>
  </cellStyleXfs>
  <cellXfs count="174">
    <xf numFmtId="0" fontId="0" fillId="0" borderId="0" xfId="0"/>
    <xf numFmtId="0" fontId="24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7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0" fontId="13" fillId="0" borderId="0" xfId="0" applyFont="1"/>
    <xf numFmtId="0" fontId="12" fillId="0" borderId="0" xfId="0" applyFont="1"/>
    <xf numFmtId="49" fontId="14" fillId="0" borderId="0" xfId="0" applyNumberFormat="1" applyFont="1" applyAlignment="1">
      <alignment horizontal="center" vertical="center" wrapText="1"/>
    </xf>
    <xf numFmtId="0" fontId="25" fillId="0" borderId="0" xfId="0" applyFont="1"/>
    <xf numFmtId="0" fontId="2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5" fillId="2" borderId="1" xfId="0" applyFont="1" applyFill="1" applyBorder="1" applyAlignment="1" applyProtection="1">
      <alignment horizontal="center" wrapText="1"/>
      <protection hidden="1"/>
    </xf>
    <xf numFmtId="0" fontId="15" fillId="0" borderId="0" xfId="0" applyFont="1" applyProtection="1">
      <protection hidden="1"/>
    </xf>
    <xf numFmtId="49" fontId="15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/>
      <protection hidden="1"/>
    </xf>
    <xf numFmtId="0" fontId="16" fillId="0" borderId="1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5" fillId="0" borderId="6" xfId="0" applyFont="1" applyBorder="1" applyAlignment="1" applyProtection="1">
      <alignment horizontal="center"/>
      <protection hidden="1"/>
    </xf>
    <xf numFmtId="0" fontId="25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/>
      <protection hidden="1"/>
    </xf>
    <xf numFmtId="49" fontId="18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top"/>
    </xf>
    <xf numFmtId="0" fontId="8" fillId="0" borderId="9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1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4" fillId="0" borderId="7" xfId="0" applyFont="1" applyBorder="1"/>
    <xf numFmtId="0" fontId="3" fillId="0" borderId="6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6"/>
  <sheetViews>
    <sheetView tabSelected="1" zoomScaleNormal="100" zoomScaleSheetLayoutView="145" workbookViewId="0"/>
  </sheetViews>
  <sheetFormatPr defaultColWidth="24.5703125" defaultRowHeight="13.5" x14ac:dyDescent="0.25"/>
  <cols>
    <col min="1" max="1" width="10.28515625" style="2" customWidth="1"/>
    <col min="2" max="2" width="50.42578125" style="13" bestFit="1" customWidth="1"/>
    <col min="3" max="3" width="5.28515625" style="29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7" s="36" customFormat="1" ht="27" customHeight="1" x14ac:dyDescent="0.25">
      <c r="A1" s="37"/>
      <c r="C1" s="147"/>
      <c r="D1" s="147"/>
      <c r="E1" s="147"/>
      <c r="F1" s="147"/>
      <c r="G1" s="140" t="s">
        <v>388</v>
      </c>
      <c r="H1" s="140"/>
      <c r="I1" s="140"/>
      <c r="J1" s="2"/>
    </row>
    <row r="2" spans="1:17" s="36" customFormat="1" x14ac:dyDescent="0.25">
      <c r="A2" s="37"/>
      <c r="C2" s="142"/>
      <c r="D2" s="142"/>
      <c r="E2" s="142"/>
      <c r="F2" s="142"/>
      <c r="G2" s="139" t="s">
        <v>307</v>
      </c>
      <c r="H2" s="139"/>
      <c r="I2" s="139"/>
      <c r="J2" s="2"/>
    </row>
    <row r="3" spans="1:17" s="36" customFormat="1" x14ac:dyDescent="0.25">
      <c r="A3" s="37"/>
      <c r="C3" s="142"/>
      <c r="D3" s="142"/>
      <c r="E3" s="142"/>
      <c r="F3" s="142"/>
      <c r="G3" s="139" t="s">
        <v>383</v>
      </c>
      <c r="H3" s="139"/>
      <c r="I3" s="139"/>
      <c r="J3" s="2"/>
    </row>
    <row r="4" spans="1:17" s="36" customFormat="1" x14ac:dyDescent="0.25">
      <c r="A4" s="37"/>
      <c r="C4" s="142"/>
      <c r="D4" s="142"/>
      <c r="E4" s="142"/>
      <c r="F4" s="142"/>
      <c r="G4" s="139" t="s">
        <v>389</v>
      </c>
      <c r="H4" s="139"/>
      <c r="I4" s="139"/>
      <c r="J4" s="2"/>
    </row>
    <row r="5" spans="1:17" s="13" customFormat="1" ht="12.75" customHeight="1" x14ac:dyDescent="0.25">
      <c r="A5" s="11"/>
      <c r="B5" s="12"/>
      <c r="C5" s="11"/>
      <c r="E5" s="11"/>
      <c r="F5" s="11"/>
      <c r="G5" s="2"/>
      <c r="H5" s="2"/>
      <c r="I5" s="2"/>
      <c r="J5" s="2"/>
      <c r="L5" s="126"/>
    </row>
    <row r="6" spans="1:17" ht="17.25" x14ac:dyDescent="0.3">
      <c r="A6" s="149" t="s">
        <v>308</v>
      </c>
      <c r="B6" s="149"/>
      <c r="C6" s="149"/>
      <c r="D6" s="149"/>
      <c r="E6" s="149"/>
      <c r="F6" s="149"/>
      <c r="G6" s="149"/>
      <c r="H6" s="13"/>
      <c r="I6" s="13"/>
      <c r="J6" s="13"/>
      <c r="K6" s="13"/>
      <c r="L6" s="126"/>
    </row>
    <row r="7" spans="1:17" ht="32.25" customHeight="1" x14ac:dyDescent="0.25">
      <c r="A7" s="148" t="s">
        <v>125</v>
      </c>
      <c r="B7" s="148"/>
      <c r="C7" s="148"/>
      <c r="D7" s="148"/>
      <c r="E7" s="148"/>
      <c r="F7" s="148"/>
      <c r="G7" s="148"/>
      <c r="H7" s="148"/>
      <c r="I7" s="148"/>
      <c r="J7" s="148"/>
      <c r="K7" s="136"/>
      <c r="L7" s="13"/>
    </row>
    <row r="8" spans="1:17" ht="17.25" x14ac:dyDescent="0.25">
      <c r="A8" s="136"/>
      <c r="B8" s="136"/>
      <c r="C8" s="136"/>
      <c r="D8" s="127"/>
      <c r="E8" s="127"/>
      <c r="F8" s="127"/>
      <c r="G8" s="127"/>
      <c r="H8" s="127"/>
      <c r="I8" s="127"/>
      <c r="J8" s="127"/>
      <c r="K8" s="127"/>
      <c r="L8" s="13"/>
      <c r="O8" s="82"/>
    </row>
    <row r="9" spans="1:17" ht="16.5" customHeight="1" x14ac:dyDescent="0.3">
      <c r="A9" s="128"/>
      <c r="B9" s="17"/>
      <c r="C9" s="17"/>
      <c r="D9" s="128"/>
      <c r="E9" s="150" t="s">
        <v>3</v>
      </c>
      <c r="F9" s="150"/>
      <c r="L9" s="13"/>
      <c r="M9" s="82"/>
      <c r="N9" s="82"/>
      <c r="O9" s="82"/>
      <c r="P9" s="82"/>
    </row>
    <row r="10" spans="1:17" ht="17.25" customHeight="1" x14ac:dyDescent="0.25">
      <c r="A10" s="151" t="s">
        <v>141</v>
      </c>
      <c r="B10" s="146" t="s">
        <v>142</v>
      </c>
      <c r="C10" s="146"/>
      <c r="D10" s="146" t="s">
        <v>138</v>
      </c>
      <c r="E10" s="146" t="s">
        <v>129</v>
      </c>
      <c r="F10" s="146"/>
      <c r="G10" s="143" t="s">
        <v>137</v>
      </c>
      <c r="H10" s="144"/>
      <c r="I10" s="144"/>
      <c r="J10" s="145"/>
      <c r="K10" s="80"/>
      <c r="L10" s="13"/>
    </row>
    <row r="11" spans="1:17" ht="27" x14ac:dyDescent="0.25">
      <c r="A11" s="151"/>
      <c r="B11" s="146"/>
      <c r="C11" s="146"/>
      <c r="D11" s="146"/>
      <c r="E11" s="135" t="s">
        <v>139</v>
      </c>
      <c r="F11" s="135" t="s">
        <v>140</v>
      </c>
      <c r="G11" s="137" t="s">
        <v>132</v>
      </c>
      <c r="H11" s="137" t="s">
        <v>133</v>
      </c>
      <c r="I11" s="137" t="s">
        <v>134</v>
      </c>
      <c r="J11" s="137" t="s">
        <v>135</v>
      </c>
      <c r="K11" s="11"/>
      <c r="L11" s="13"/>
    </row>
    <row r="12" spans="1:17" x14ac:dyDescent="0.25">
      <c r="A12" s="18">
        <v>1</v>
      </c>
      <c r="B12" s="19">
        <v>2</v>
      </c>
      <c r="C12" s="18" t="s">
        <v>2</v>
      </c>
      <c r="D12" s="137">
        <v>4</v>
      </c>
      <c r="E12" s="137">
        <v>5</v>
      </c>
      <c r="F12" s="135">
        <v>6</v>
      </c>
      <c r="G12" s="134">
        <v>7</v>
      </c>
      <c r="H12" s="135">
        <v>8</v>
      </c>
      <c r="I12" s="135">
        <v>9</v>
      </c>
      <c r="J12" s="135">
        <v>10</v>
      </c>
      <c r="K12" s="80"/>
      <c r="L12" s="13"/>
    </row>
    <row r="13" spans="1:17" ht="33" x14ac:dyDescent="0.25">
      <c r="A13" s="19">
        <v>4000</v>
      </c>
      <c r="B13" s="34" t="s">
        <v>143</v>
      </c>
      <c r="C13" s="20"/>
      <c r="D13" s="15">
        <v>10361672.015245888</v>
      </c>
      <c r="E13" s="15">
        <v>7725152.0149458833</v>
      </c>
      <c r="F13" s="15">
        <v>3150455.8966600802</v>
      </c>
      <c r="G13" s="15">
        <v>4356059.6386318272</v>
      </c>
      <c r="H13" s="15">
        <v>6577047.2843048479</v>
      </c>
      <c r="I13" s="15">
        <v>8463374.1783785354</v>
      </c>
      <c r="J13" s="15">
        <v>10361672.015245888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</row>
    <row r="14" spans="1:17" x14ac:dyDescent="0.25">
      <c r="A14" s="19"/>
      <c r="B14" s="8" t="s">
        <v>144</v>
      </c>
      <c r="C14" s="20"/>
      <c r="D14" s="15"/>
      <c r="E14" s="15"/>
      <c r="F14" s="15"/>
      <c r="G14" s="15"/>
      <c r="H14" s="15"/>
      <c r="I14" s="15"/>
      <c r="J14" s="15"/>
      <c r="K14" s="16"/>
      <c r="L14" s="13"/>
      <c r="M14" s="82"/>
    </row>
    <row r="15" spans="1:17" ht="63.75" customHeight="1" x14ac:dyDescent="0.25">
      <c r="A15" s="19">
        <v>4050</v>
      </c>
      <c r="B15" s="5" t="s">
        <v>306</v>
      </c>
      <c r="C15" s="21" t="s">
        <v>4</v>
      </c>
      <c r="D15" s="15">
        <v>7211216.1185858082</v>
      </c>
      <c r="E15" s="15">
        <v>7725152.0149458833</v>
      </c>
      <c r="F15" s="15">
        <v>513935.89636007498</v>
      </c>
      <c r="G15" s="15">
        <v>1912996.8846024817</v>
      </c>
      <c r="H15" s="15">
        <v>3620343.1156211835</v>
      </c>
      <c r="I15" s="15">
        <v>5478005.4916044865</v>
      </c>
      <c r="J15" s="15">
        <v>7211216.1185858082</v>
      </c>
      <c r="K15" s="16">
        <v>0</v>
      </c>
      <c r="L15" s="13"/>
      <c r="M15" s="82"/>
      <c r="O15" s="82"/>
    </row>
    <row r="16" spans="1:17" x14ac:dyDescent="0.25">
      <c r="A16" s="19"/>
      <c r="B16" s="8" t="s">
        <v>144</v>
      </c>
      <c r="C16" s="20"/>
      <c r="D16" s="15"/>
      <c r="E16" s="15"/>
      <c r="F16" s="15"/>
      <c r="G16" s="15"/>
      <c r="H16" s="15"/>
      <c r="I16" s="15"/>
      <c r="J16" s="15"/>
      <c r="K16" s="16">
        <v>0</v>
      </c>
      <c r="L16" s="13"/>
      <c r="M16" s="82"/>
    </row>
    <row r="17" spans="1:13" ht="37.5" customHeight="1" x14ac:dyDescent="0.25">
      <c r="A17" s="19">
        <v>4100</v>
      </c>
      <c r="B17" s="4" t="s">
        <v>145</v>
      </c>
      <c r="C17" s="22" t="s">
        <v>4</v>
      </c>
      <c r="D17" s="15">
        <v>2330241.8637828999</v>
      </c>
      <c r="E17" s="15">
        <v>2330241.8637828999</v>
      </c>
      <c r="F17" s="15" t="s">
        <v>0</v>
      </c>
      <c r="G17" s="15">
        <v>567241.54893778893</v>
      </c>
      <c r="H17" s="15">
        <v>1169012.9278661436</v>
      </c>
      <c r="I17" s="15">
        <v>1859294.8599991207</v>
      </c>
      <c r="J17" s="15">
        <v>2330241.8637828999</v>
      </c>
      <c r="K17" s="16">
        <v>0</v>
      </c>
      <c r="L17" s="13"/>
      <c r="M17" s="82"/>
    </row>
    <row r="18" spans="1:13" x14ac:dyDescent="0.25">
      <c r="A18" s="19"/>
      <c r="B18" s="8" t="s">
        <v>144</v>
      </c>
      <c r="C18" s="20"/>
      <c r="D18" s="15"/>
      <c r="E18" s="15"/>
      <c r="F18" s="15"/>
      <c r="G18" s="15"/>
      <c r="H18" s="15"/>
      <c r="I18" s="15"/>
      <c r="J18" s="15"/>
      <c r="K18" s="16">
        <v>0</v>
      </c>
      <c r="L18" s="13"/>
      <c r="M18" s="82"/>
    </row>
    <row r="19" spans="1:13" ht="27" x14ac:dyDescent="0.25">
      <c r="A19" s="19">
        <v>4110</v>
      </c>
      <c r="B19" s="8" t="s">
        <v>146</v>
      </c>
      <c r="C19" s="22" t="s">
        <v>4</v>
      </c>
      <c r="D19" s="15">
        <v>2330241.8637828999</v>
      </c>
      <c r="E19" s="15">
        <v>2330241.8637828999</v>
      </c>
      <c r="F19" s="15" t="s">
        <v>1</v>
      </c>
      <c r="G19" s="15">
        <v>567241.54893778893</v>
      </c>
      <c r="H19" s="15">
        <v>1169012.9278661436</v>
      </c>
      <c r="I19" s="15">
        <v>1859294.8599991207</v>
      </c>
      <c r="J19" s="15">
        <v>2330241.8637828999</v>
      </c>
      <c r="K19" s="16">
        <v>0</v>
      </c>
      <c r="L19" s="13"/>
      <c r="M19" s="82"/>
    </row>
    <row r="20" spans="1:13" x14ac:dyDescent="0.25">
      <c r="A20" s="19"/>
      <c r="B20" s="8" t="s">
        <v>130</v>
      </c>
      <c r="C20" s="22"/>
      <c r="D20" s="15"/>
      <c r="E20" s="15"/>
      <c r="F20" s="15"/>
      <c r="G20" s="15"/>
      <c r="H20" s="15"/>
      <c r="I20" s="15"/>
      <c r="J20" s="15"/>
      <c r="K20" s="16">
        <v>0</v>
      </c>
      <c r="L20" s="13"/>
      <c r="M20" s="82"/>
    </row>
    <row r="21" spans="1:13" x14ac:dyDescent="0.25">
      <c r="A21" s="19">
        <v>4111</v>
      </c>
      <c r="B21" s="6" t="s">
        <v>147</v>
      </c>
      <c r="C21" s="22" t="s">
        <v>5</v>
      </c>
      <c r="D21" s="15">
        <v>2330241.8637828999</v>
      </c>
      <c r="E21" s="15">
        <v>2330241.8637828999</v>
      </c>
      <c r="F21" s="15" t="s">
        <v>1</v>
      </c>
      <c r="G21" s="15">
        <v>567241.54893778893</v>
      </c>
      <c r="H21" s="15">
        <v>1169012.9278661436</v>
      </c>
      <c r="I21" s="15">
        <v>1859294.8599991207</v>
      </c>
      <c r="J21" s="15">
        <v>2330241.8637828999</v>
      </c>
      <c r="K21" s="16">
        <v>0</v>
      </c>
      <c r="L21" s="13"/>
      <c r="M21" s="82"/>
    </row>
    <row r="22" spans="1:13" ht="27" x14ac:dyDescent="0.25">
      <c r="A22" s="19">
        <v>4112</v>
      </c>
      <c r="B22" s="6" t="s">
        <v>148</v>
      </c>
      <c r="C22" s="22" t="s">
        <v>6</v>
      </c>
      <c r="D22" s="15">
        <v>0</v>
      </c>
      <c r="E22" s="15">
        <v>0</v>
      </c>
      <c r="F22" s="15" t="s">
        <v>1</v>
      </c>
      <c r="G22" s="15">
        <v>0</v>
      </c>
      <c r="H22" s="15">
        <v>0</v>
      </c>
      <c r="I22" s="15">
        <v>0</v>
      </c>
      <c r="J22" s="15">
        <v>0</v>
      </c>
      <c r="K22" s="16">
        <v>0</v>
      </c>
      <c r="L22" s="13"/>
      <c r="M22" s="82"/>
    </row>
    <row r="23" spans="1:13" x14ac:dyDescent="0.25">
      <c r="A23" s="19">
        <v>4114</v>
      </c>
      <c r="B23" s="6" t="s">
        <v>149</v>
      </c>
      <c r="C23" s="22" t="s">
        <v>7</v>
      </c>
      <c r="D23" s="15"/>
      <c r="E23" s="15"/>
      <c r="F23" s="15" t="s">
        <v>1</v>
      </c>
      <c r="G23" s="15"/>
      <c r="H23" s="15"/>
      <c r="I23" s="15"/>
      <c r="J23" s="15"/>
      <c r="K23" s="16">
        <v>0</v>
      </c>
      <c r="L23" s="13"/>
      <c r="M23" s="82"/>
    </row>
    <row r="24" spans="1:13" ht="27" x14ac:dyDescent="0.25">
      <c r="A24" s="19">
        <v>4120</v>
      </c>
      <c r="B24" s="6" t="s">
        <v>150</v>
      </c>
      <c r="C24" s="22" t="s">
        <v>4</v>
      </c>
      <c r="D24" s="15">
        <v>0</v>
      </c>
      <c r="E24" s="15">
        <v>0</v>
      </c>
      <c r="F24" s="15" t="s">
        <v>1</v>
      </c>
      <c r="G24" s="15">
        <v>0</v>
      </c>
      <c r="H24" s="15">
        <v>0</v>
      </c>
      <c r="I24" s="15">
        <v>0</v>
      </c>
      <c r="J24" s="15">
        <v>0</v>
      </c>
      <c r="K24" s="16">
        <v>0</v>
      </c>
      <c r="L24" s="13"/>
      <c r="M24" s="82"/>
    </row>
    <row r="25" spans="1:13" x14ac:dyDescent="0.25">
      <c r="A25" s="19"/>
      <c r="B25" s="8" t="s">
        <v>130</v>
      </c>
      <c r="C25" s="22"/>
      <c r="D25" s="15"/>
      <c r="E25" s="15"/>
      <c r="F25" s="15"/>
      <c r="G25" s="15"/>
      <c r="H25" s="15"/>
      <c r="I25" s="15"/>
      <c r="J25" s="15"/>
      <c r="K25" s="16">
        <v>0</v>
      </c>
      <c r="L25" s="13"/>
      <c r="M25" s="82"/>
    </row>
    <row r="26" spans="1:13" x14ac:dyDescent="0.25">
      <c r="A26" s="19">
        <v>4121</v>
      </c>
      <c r="B26" s="6" t="s">
        <v>151</v>
      </c>
      <c r="C26" s="22" t="s">
        <v>8</v>
      </c>
      <c r="D26" s="15">
        <v>0</v>
      </c>
      <c r="E26" s="15"/>
      <c r="F26" s="15" t="s">
        <v>1</v>
      </c>
      <c r="G26" s="15">
        <v>0</v>
      </c>
      <c r="H26" s="15">
        <v>0</v>
      </c>
      <c r="I26" s="15">
        <v>0</v>
      </c>
      <c r="J26" s="15">
        <v>0</v>
      </c>
      <c r="K26" s="16">
        <v>0</v>
      </c>
      <c r="L26" s="13"/>
      <c r="M26" s="82"/>
    </row>
    <row r="27" spans="1:13" ht="27" x14ac:dyDescent="0.25">
      <c r="A27" s="19">
        <v>4130</v>
      </c>
      <c r="B27" s="6" t="s">
        <v>152</v>
      </c>
      <c r="C27" s="22" t="s">
        <v>4</v>
      </c>
      <c r="D27" s="15">
        <v>0</v>
      </c>
      <c r="E27" s="15">
        <v>0</v>
      </c>
      <c r="F27" s="15" t="s">
        <v>0</v>
      </c>
      <c r="G27" s="15">
        <v>0</v>
      </c>
      <c r="H27" s="15">
        <v>0</v>
      </c>
      <c r="I27" s="15">
        <v>0</v>
      </c>
      <c r="J27" s="15">
        <v>0</v>
      </c>
      <c r="K27" s="16">
        <v>0</v>
      </c>
      <c r="L27" s="13"/>
      <c r="M27" s="82"/>
    </row>
    <row r="28" spans="1:13" x14ac:dyDescent="0.25">
      <c r="A28" s="19"/>
      <c r="B28" s="8" t="s">
        <v>130</v>
      </c>
      <c r="C28" s="22"/>
      <c r="D28" s="15"/>
      <c r="E28" s="15"/>
      <c r="F28" s="15"/>
      <c r="G28" s="15"/>
      <c r="H28" s="15"/>
      <c r="I28" s="15"/>
      <c r="J28" s="15"/>
      <c r="K28" s="16">
        <v>0</v>
      </c>
      <c r="L28" s="13"/>
      <c r="M28" s="82"/>
    </row>
    <row r="29" spans="1:13" x14ac:dyDescent="0.25">
      <c r="A29" s="19">
        <v>4131</v>
      </c>
      <c r="B29" s="6" t="s">
        <v>153</v>
      </c>
      <c r="C29" s="22" t="s">
        <v>9</v>
      </c>
      <c r="D29" s="15">
        <v>0</v>
      </c>
      <c r="E29" s="15"/>
      <c r="F29" s="15" t="s">
        <v>0</v>
      </c>
      <c r="G29" s="15">
        <v>0</v>
      </c>
      <c r="H29" s="15">
        <v>0</v>
      </c>
      <c r="I29" s="15">
        <v>0</v>
      </c>
      <c r="J29" s="15">
        <v>0</v>
      </c>
      <c r="K29" s="16">
        <v>0</v>
      </c>
      <c r="L29" s="13"/>
      <c r="M29" s="82"/>
    </row>
    <row r="30" spans="1:13" ht="54" x14ac:dyDescent="0.25">
      <c r="A30" s="19">
        <v>4200</v>
      </c>
      <c r="B30" s="6" t="s">
        <v>154</v>
      </c>
      <c r="C30" s="22" t="s">
        <v>4</v>
      </c>
      <c r="D30" s="15">
        <v>1247182.5668029082</v>
      </c>
      <c r="E30" s="15">
        <v>1247182.5668029082</v>
      </c>
      <c r="F30" s="15" t="s">
        <v>0</v>
      </c>
      <c r="G30" s="15">
        <v>399158.04225465946</v>
      </c>
      <c r="H30" s="15">
        <v>698659.15410449565</v>
      </c>
      <c r="I30" s="15">
        <v>1038226.4160092634</v>
      </c>
      <c r="J30" s="15">
        <v>1247182.5668029082</v>
      </c>
      <c r="K30" s="16">
        <v>0</v>
      </c>
      <c r="L30" s="13"/>
      <c r="M30" s="82"/>
    </row>
    <row r="31" spans="1:13" x14ac:dyDescent="0.25">
      <c r="A31" s="19"/>
      <c r="B31" s="8" t="s">
        <v>144</v>
      </c>
      <c r="C31" s="20"/>
      <c r="D31" s="15"/>
      <c r="E31" s="15"/>
      <c r="F31" s="15"/>
      <c r="G31" s="15"/>
      <c r="H31" s="15"/>
      <c r="I31" s="15"/>
      <c r="J31" s="15"/>
      <c r="K31" s="16">
        <v>0</v>
      </c>
      <c r="L31" s="13"/>
      <c r="M31" s="82"/>
    </row>
    <row r="32" spans="1:13" ht="40.5" x14ac:dyDescent="0.25">
      <c r="A32" s="19">
        <v>4210</v>
      </c>
      <c r="B32" s="6" t="s">
        <v>155</v>
      </c>
      <c r="C32" s="22" t="s">
        <v>4</v>
      </c>
      <c r="D32" s="15">
        <v>312695.90880290826</v>
      </c>
      <c r="E32" s="15">
        <v>312695.90880290826</v>
      </c>
      <c r="F32" s="15" t="s">
        <v>4</v>
      </c>
      <c r="G32" s="15">
        <v>110429.83504831028</v>
      </c>
      <c r="H32" s="15">
        <v>194044.71832671782</v>
      </c>
      <c r="I32" s="15">
        <v>260275.07546957495</v>
      </c>
      <c r="J32" s="15">
        <v>312695.90880290826</v>
      </c>
      <c r="K32" s="16">
        <v>0</v>
      </c>
      <c r="L32" s="13"/>
      <c r="M32" s="82"/>
    </row>
    <row r="33" spans="1:13" x14ac:dyDescent="0.25">
      <c r="A33" s="19"/>
      <c r="B33" s="8" t="s">
        <v>130</v>
      </c>
      <c r="C33" s="22"/>
      <c r="D33" s="15"/>
      <c r="E33" s="15"/>
      <c r="F33" s="15"/>
      <c r="G33" s="15"/>
      <c r="H33" s="15"/>
      <c r="I33" s="15"/>
      <c r="J33" s="15"/>
      <c r="K33" s="16">
        <v>0</v>
      </c>
      <c r="L33" s="13"/>
      <c r="M33" s="82"/>
    </row>
    <row r="34" spans="1:13" x14ac:dyDescent="0.25">
      <c r="A34" s="19">
        <v>4211</v>
      </c>
      <c r="B34" s="6" t="s">
        <v>156</v>
      </c>
      <c r="C34" s="22" t="s">
        <v>10</v>
      </c>
      <c r="D34" s="15"/>
      <c r="E34" s="15"/>
      <c r="F34" s="15" t="s">
        <v>1</v>
      </c>
      <c r="G34" s="15"/>
      <c r="H34" s="15"/>
      <c r="I34" s="15"/>
      <c r="J34" s="15"/>
      <c r="K34" s="16">
        <v>0</v>
      </c>
      <c r="L34" s="13"/>
      <c r="M34" s="82"/>
    </row>
    <row r="35" spans="1:13" x14ac:dyDescent="0.25">
      <c r="A35" s="19">
        <v>4212</v>
      </c>
      <c r="B35" s="6" t="s">
        <v>157</v>
      </c>
      <c r="C35" s="22" t="s">
        <v>11</v>
      </c>
      <c r="D35" s="15">
        <v>236869.92580290828</v>
      </c>
      <c r="E35" s="15">
        <v>236869.92580290828</v>
      </c>
      <c r="F35" s="15" t="s">
        <v>1</v>
      </c>
      <c r="G35" s="15">
        <v>75904.804429262687</v>
      </c>
      <c r="H35" s="15">
        <v>143377.86231084482</v>
      </c>
      <c r="I35" s="15">
        <v>200123.89405687654</v>
      </c>
      <c r="J35" s="15">
        <v>236869.92580290828</v>
      </c>
      <c r="K35" s="16">
        <v>0</v>
      </c>
      <c r="L35" s="13"/>
      <c r="M35" s="82"/>
    </row>
    <row r="36" spans="1:13" x14ac:dyDescent="0.25">
      <c r="A36" s="19">
        <v>4213</v>
      </c>
      <c r="B36" s="6" t="s">
        <v>158</v>
      </c>
      <c r="C36" s="22" t="s">
        <v>12</v>
      </c>
      <c r="D36" s="15">
        <v>24491.258000000002</v>
      </c>
      <c r="E36" s="15">
        <v>24491.258000000002</v>
      </c>
      <c r="F36" s="15" t="s">
        <v>1</v>
      </c>
      <c r="G36" s="15">
        <v>7729.3532380952383</v>
      </c>
      <c r="H36" s="15">
        <v>13142.051650793652</v>
      </c>
      <c r="I36" s="15">
        <v>18816.654825396825</v>
      </c>
      <c r="J36" s="15">
        <v>24491.258000000002</v>
      </c>
      <c r="K36" s="16">
        <v>0</v>
      </c>
      <c r="L36" s="13"/>
      <c r="M36" s="82"/>
    </row>
    <row r="37" spans="1:13" x14ac:dyDescent="0.25">
      <c r="A37" s="19">
        <v>4214</v>
      </c>
      <c r="B37" s="6" t="s">
        <v>159</v>
      </c>
      <c r="C37" s="22" t="s">
        <v>13</v>
      </c>
      <c r="D37" s="15">
        <v>8442.9750000000004</v>
      </c>
      <c r="E37" s="15">
        <v>8442.9750000000004</v>
      </c>
      <c r="F37" s="15" t="s">
        <v>1</v>
      </c>
      <c r="G37" s="15">
        <v>2347.736904761905</v>
      </c>
      <c r="H37" s="15">
        <v>4315.9908730158731</v>
      </c>
      <c r="I37" s="15">
        <v>6379.4829365079368</v>
      </c>
      <c r="J37" s="15">
        <v>8442.9750000000004</v>
      </c>
      <c r="K37" s="16">
        <v>0</v>
      </c>
      <c r="L37" s="13"/>
      <c r="M37" s="82"/>
    </row>
    <row r="38" spans="1:13" x14ac:dyDescent="0.25">
      <c r="A38" s="19">
        <v>4215</v>
      </c>
      <c r="B38" s="6" t="s">
        <v>160</v>
      </c>
      <c r="C38" s="22" t="s">
        <v>14</v>
      </c>
      <c r="D38" s="15">
        <v>33412.400000000001</v>
      </c>
      <c r="E38" s="15">
        <v>33412.400000000001</v>
      </c>
      <c r="F38" s="15" t="s">
        <v>1</v>
      </c>
      <c r="G38" s="15">
        <v>20126.685714285697</v>
      </c>
      <c r="H38" s="15">
        <v>27221.923809523811</v>
      </c>
      <c r="I38" s="15">
        <v>27221.923809523811</v>
      </c>
      <c r="J38" s="15">
        <v>33412.400000000001</v>
      </c>
      <c r="K38" s="16">
        <v>0</v>
      </c>
      <c r="L38" s="13"/>
      <c r="M38" s="82"/>
    </row>
    <row r="39" spans="1:13" x14ac:dyDescent="0.25">
      <c r="A39" s="19">
        <v>4216</v>
      </c>
      <c r="B39" s="6" t="s">
        <v>161</v>
      </c>
      <c r="C39" s="22" t="s">
        <v>15</v>
      </c>
      <c r="D39" s="15">
        <v>9479.35</v>
      </c>
      <c r="E39" s="15">
        <v>9479.35</v>
      </c>
      <c r="F39" s="15" t="s">
        <v>1</v>
      </c>
      <c r="G39" s="15">
        <v>4321.2547619047618</v>
      </c>
      <c r="H39" s="15">
        <v>5986.8896825396823</v>
      </c>
      <c r="I39" s="15">
        <v>7733.1198412698413</v>
      </c>
      <c r="J39" s="15">
        <v>9479.35</v>
      </c>
      <c r="K39" s="16">
        <v>0</v>
      </c>
      <c r="L39" s="13"/>
      <c r="M39" s="82"/>
    </row>
    <row r="40" spans="1:13" x14ac:dyDescent="0.25">
      <c r="A40" s="19">
        <v>4217</v>
      </c>
      <c r="B40" s="6" t="s">
        <v>162</v>
      </c>
      <c r="C40" s="22" t="s">
        <v>16</v>
      </c>
      <c r="D40" s="15">
        <v>0</v>
      </c>
      <c r="E40" s="15">
        <v>0</v>
      </c>
      <c r="F40" s="15" t="s">
        <v>1</v>
      </c>
      <c r="G40" s="15">
        <v>0</v>
      </c>
      <c r="H40" s="15">
        <v>0</v>
      </c>
      <c r="I40" s="15">
        <v>0</v>
      </c>
      <c r="J40" s="15">
        <v>0</v>
      </c>
      <c r="K40" s="16">
        <v>0</v>
      </c>
      <c r="L40" s="13"/>
      <c r="M40" s="82"/>
    </row>
    <row r="41" spans="1:13" ht="27" x14ac:dyDescent="0.25">
      <c r="A41" s="19">
        <v>4220</v>
      </c>
      <c r="B41" s="6" t="s">
        <v>163</v>
      </c>
      <c r="C41" s="22" t="s">
        <v>4</v>
      </c>
      <c r="D41" s="15">
        <v>47300</v>
      </c>
      <c r="E41" s="15">
        <v>47300</v>
      </c>
      <c r="F41" s="15" t="s">
        <v>1</v>
      </c>
      <c r="G41" s="15">
        <v>11261.904761904763</v>
      </c>
      <c r="H41" s="15">
        <v>23930.952380952382</v>
      </c>
      <c r="I41" s="15">
        <v>35615.476190476191</v>
      </c>
      <c r="J41" s="15">
        <v>47300</v>
      </c>
      <c r="K41" s="16">
        <v>0</v>
      </c>
      <c r="L41" s="13"/>
      <c r="M41" s="82"/>
    </row>
    <row r="42" spans="1:13" x14ac:dyDescent="0.25">
      <c r="A42" s="19"/>
      <c r="B42" s="8" t="s">
        <v>130</v>
      </c>
      <c r="C42" s="22"/>
      <c r="D42" s="15"/>
      <c r="E42" s="15"/>
      <c r="F42" s="15"/>
      <c r="G42" s="15"/>
      <c r="H42" s="15"/>
      <c r="I42" s="15"/>
      <c r="J42" s="15"/>
      <c r="K42" s="16">
        <v>0</v>
      </c>
      <c r="L42" s="13"/>
      <c r="M42" s="82"/>
    </row>
    <row r="43" spans="1:13" x14ac:dyDescent="0.25">
      <c r="A43" s="19">
        <v>4221</v>
      </c>
      <c r="B43" s="6" t="s">
        <v>164</v>
      </c>
      <c r="C43" s="23">
        <v>4221</v>
      </c>
      <c r="D43" s="15">
        <v>42300</v>
      </c>
      <c r="E43" s="15">
        <v>42300</v>
      </c>
      <c r="F43" s="15" t="s">
        <v>1</v>
      </c>
      <c r="G43" s="15">
        <v>10071.428571428572</v>
      </c>
      <c r="H43" s="15">
        <v>20478.571428571428</v>
      </c>
      <c r="I43" s="15">
        <v>31389.285714285714</v>
      </c>
      <c r="J43" s="15">
        <v>42300</v>
      </c>
      <c r="K43" s="16">
        <v>0</v>
      </c>
      <c r="L43" s="13"/>
      <c r="M43" s="82"/>
    </row>
    <row r="44" spans="1:13" x14ac:dyDescent="0.25">
      <c r="A44" s="19">
        <v>4222</v>
      </c>
      <c r="B44" s="6" t="s">
        <v>165</v>
      </c>
      <c r="C44" s="22" t="s">
        <v>17</v>
      </c>
      <c r="D44" s="15">
        <v>5000</v>
      </c>
      <c r="E44" s="15">
        <v>5000</v>
      </c>
      <c r="F44" s="15" t="s">
        <v>1</v>
      </c>
      <c r="G44" s="15">
        <v>1190.4761904761906</v>
      </c>
      <c r="H44" s="15">
        <v>3452.3809523809523</v>
      </c>
      <c r="I44" s="15">
        <v>4226.1904761904761</v>
      </c>
      <c r="J44" s="15">
        <v>5000</v>
      </c>
      <c r="K44" s="16">
        <v>0</v>
      </c>
      <c r="L44" s="13"/>
      <c r="M44" s="82"/>
    </row>
    <row r="45" spans="1:13" x14ac:dyDescent="0.25">
      <c r="A45" s="19">
        <v>4223</v>
      </c>
      <c r="B45" s="6" t="s">
        <v>166</v>
      </c>
      <c r="C45" s="22" t="s">
        <v>18</v>
      </c>
      <c r="D45" s="15"/>
      <c r="E45" s="15"/>
      <c r="F45" s="15" t="s">
        <v>1</v>
      </c>
      <c r="G45" s="15">
        <v>0</v>
      </c>
      <c r="H45" s="15">
        <v>0</v>
      </c>
      <c r="I45" s="15">
        <v>0</v>
      </c>
      <c r="J45" s="15">
        <v>0</v>
      </c>
      <c r="K45" s="16">
        <v>0</v>
      </c>
      <c r="L45" s="13"/>
      <c r="M45" s="82"/>
    </row>
    <row r="46" spans="1:13" ht="54" x14ac:dyDescent="0.25">
      <c r="A46" s="19">
        <v>4230</v>
      </c>
      <c r="B46" s="6" t="s">
        <v>167</v>
      </c>
      <c r="C46" s="22" t="s">
        <v>4</v>
      </c>
      <c r="D46" s="15">
        <v>134980.09</v>
      </c>
      <c r="E46" s="15">
        <v>134980.09</v>
      </c>
      <c r="F46" s="15" t="s">
        <v>1</v>
      </c>
      <c r="G46" s="15">
        <v>38480.051904761902</v>
      </c>
      <c r="H46" s="15">
        <v>77238.02650793652</v>
      </c>
      <c r="I46" s="15">
        <v>102922.55031746619</v>
      </c>
      <c r="J46" s="15">
        <v>134980.09</v>
      </c>
      <c r="K46" s="16">
        <v>0</v>
      </c>
      <c r="L46" s="13"/>
      <c r="M46" s="82"/>
    </row>
    <row r="47" spans="1:13" x14ac:dyDescent="0.25">
      <c r="A47" s="19"/>
      <c r="B47" s="8" t="s">
        <v>130</v>
      </c>
      <c r="C47" s="22"/>
      <c r="D47" s="15"/>
      <c r="E47" s="15"/>
      <c r="F47" s="15"/>
      <c r="G47" s="15"/>
      <c r="H47" s="15"/>
      <c r="I47" s="15"/>
      <c r="J47" s="15"/>
      <c r="K47" s="16">
        <v>0</v>
      </c>
      <c r="L47" s="13"/>
      <c r="M47" s="82"/>
    </row>
    <row r="48" spans="1:13" x14ac:dyDescent="0.25">
      <c r="A48" s="19">
        <v>4231</v>
      </c>
      <c r="B48" s="6" t="s">
        <v>168</v>
      </c>
      <c r="C48" s="22" t="s">
        <v>19</v>
      </c>
      <c r="D48" s="15"/>
      <c r="E48" s="15"/>
      <c r="F48" s="15" t="s">
        <v>1</v>
      </c>
      <c r="G48" s="15"/>
      <c r="H48" s="15"/>
      <c r="I48" s="15"/>
      <c r="J48" s="15"/>
      <c r="K48" s="16">
        <v>0</v>
      </c>
      <c r="L48" s="13"/>
      <c r="M48" s="82"/>
    </row>
    <row r="49" spans="1:13" x14ac:dyDescent="0.25">
      <c r="A49" s="19">
        <v>4232</v>
      </c>
      <c r="B49" s="6" t="s">
        <v>169</v>
      </c>
      <c r="C49" s="22" t="s">
        <v>20</v>
      </c>
      <c r="D49" s="15">
        <v>22000</v>
      </c>
      <c r="E49" s="15">
        <v>22000</v>
      </c>
      <c r="F49" s="15" t="s">
        <v>1</v>
      </c>
      <c r="G49" s="15">
        <v>5238.0952380952385</v>
      </c>
      <c r="H49" s="15">
        <v>16325.396825396825</v>
      </c>
      <c r="I49" s="15">
        <v>16325.396825396825</v>
      </c>
      <c r="J49" s="15">
        <v>22000</v>
      </c>
      <c r="K49" s="16">
        <v>0</v>
      </c>
      <c r="L49" s="13"/>
      <c r="M49" s="82"/>
    </row>
    <row r="50" spans="1:13" ht="27" x14ac:dyDescent="0.25">
      <c r="A50" s="19">
        <v>4233</v>
      </c>
      <c r="B50" s="6" t="s">
        <v>170</v>
      </c>
      <c r="C50" s="22" t="s">
        <v>21</v>
      </c>
      <c r="D50" s="15"/>
      <c r="E50" s="15"/>
      <c r="F50" s="15" t="s">
        <v>1</v>
      </c>
      <c r="G50" s="15"/>
      <c r="H50" s="15"/>
      <c r="I50" s="15"/>
      <c r="J50" s="15"/>
      <c r="K50" s="16">
        <v>0</v>
      </c>
      <c r="L50" s="13"/>
      <c r="M50" s="82"/>
    </row>
    <row r="51" spans="1:13" x14ac:dyDescent="0.25">
      <c r="A51" s="19">
        <v>4234</v>
      </c>
      <c r="B51" s="6" t="s">
        <v>171</v>
      </c>
      <c r="C51" s="22" t="s">
        <v>22</v>
      </c>
      <c r="D51" s="15">
        <v>4072.9</v>
      </c>
      <c r="E51" s="15">
        <v>4072.9</v>
      </c>
      <c r="F51" s="15" t="s">
        <v>1</v>
      </c>
      <c r="G51" s="15">
        <v>1025.2809523809524</v>
      </c>
      <c r="H51" s="15">
        <v>2009.4079365079367</v>
      </c>
      <c r="I51" s="15">
        <v>3041.1539682539683</v>
      </c>
      <c r="J51" s="15">
        <v>4072.9</v>
      </c>
      <c r="K51" s="16">
        <v>0</v>
      </c>
      <c r="L51" s="13"/>
      <c r="M51" s="82"/>
    </row>
    <row r="52" spans="1:13" x14ac:dyDescent="0.25">
      <c r="A52" s="19">
        <v>4235</v>
      </c>
      <c r="B52" s="35" t="s">
        <v>172</v>
      </c>
      <c r="C52" s="3">
        <v>4235</v>
      </c>
      <c r="D52" s="15"/>
      <c r="E52" s="15"/>
      <c r="F52" s="15" t="s">
        <v>1</v>
      </c>
      <c r="G52" s="15"/>
      <c r="H52" s="15"/>
      <c r="I52" s="15"/>
      <c r="J52" s="15"/>
      <c r="K52" s="16">
        <v>0</v>
      </c>
      <c r="L52" s="13"/>
      <c r="M52" s="82"/>
    </row>
    <row r="53" spans="1:13" x14ac:dyDescent="0.25">
      <c r="A53" s="19">
        <v>4236</v>
      </c>
      <c r="B53" s="6" t="s">
        <v>173</v>
      </c>
      <c r="C53" s="22" t="s">
        <v>23</v>
      </c>
      <c r="D53" s="15"/>
      <c r="E53" s="15"/>
      <c r="F53" s="15" t="s">
        <v>1</v>
      </c>
      <c r="G53" s="15"/>
      <c r="H53" s="15"/>
      <c r="I53" s="15"/>
      <c r="J53" s="15"/>
      <c r="K53" s="16">
        <v>0</v>
      </c>
      <c r="L53" s="13"/>
      <c r="M53" s="82"/>
    </row>
    <row r="54" spans="1:13" x14ac:dyDescent="0.25">
      <c r="A54" s="19">
        <v>4237</v>
      </c>
      <c r="B54" s="6" t="s">
        <v>174</v>
      </c>
      <c r="C54" s="22" t="s">
        <v>24</v>
      </c>
      <c r="D54" s="15">
        <v>15103</v>
      </c>
      <c r="E54" s="15">
        <v>15103</v>
      </c>
      <c r="F54" s="15" t="s">
        <v>1</v>
      </c>
      <c r="G54" s="15">
        <v>3674.4285714285716</v>
      </c>
      <c r="H54" s="15">
        <v>7364.9047619047624</v>
      </c>
      <c r="I54" s="15">
        <v>11233.952380952382</v>
      </c>
      <c r="J54" s="15">
        <v>15103</v>
      </c>
      <c r="K54" s="16">
        <v>0</v>
      </c>
      <c r="L54" s="13"/>
      <c r="M54" s="82"/>
    </row>
    <row r="55" spans="1:13" x14ac:dyDescent="0.25">
      <c r="A55" s="19">
        <v>4238</v>
      </c>
      <c r="B55" s="6" t="s">
        <v>175</v>
      </c>
      <c r="C55" s="22" t="s">
        <v>25</v>
      </c>
      <c r="D55" s="15">
        <v>93804.19</v>
      </c>
      <c r="E55" s="15">
        <v>93804.19</v>
      </c>
      <c r="F55" s="15" t="s">
        <v>1</v>
      </c>
      <c r="G55" s="15">
        <v>28542.247142857141</v>
      </c>
      <c r="H55" s="15">
        <v>51538.316984126992</v>
      </c>
      <c r="I55" s="15">
        <v>72322.047142863012</v>
      </c>
      <c r="J55" s="15">
        <v>93804.19</v>
      </c>
      <c r="K55" s="16">
        <v>0</v>
      </c>
      <c r="L55" s="13"/>
      <c r="M55" s="82"/>
    </row>
    <row r="56" spans="1:13" ht="27" x14ac:dyDescent="0.25">
      <c r="A56" s="19">
        <v>4240</v>
      </c>
      <c r="B56" s="6" t="s">
        <v>176</v>
      </c>
      <c r="C56" s="22" t="s">
        <v>4</v>
      </c>
      <c r="D56" s="15">
        <v>53600</v>
      </c>
      <c r="E56" s="15">
        <v>53600</v>
      </c>
      <c r="F56" s="15" t="s">
        <v>1</v>
      </c>
      <c r="G56" s="15">
        <v>15936.507936507936</v>
      </c>
      <c r="H56" s="15">
        <v>24401.587301587319</v>
      </c>
      <c r="I56" s="15">
        <v>39000.793650793603</v>
      </c>
      <c r="J56" s="15">
        <v>53600</v>
      </c>
      <c r="K56" s="16">
        <v>0</v>
      </c>
      <c r="L56" s="13"/>
      <c r="M56" s="82"/>
    </row>
    <row r="57" spans="1:13" x14ac:dyDescent="0.25">
      <c r="A57" s="19"/>
      <c r="B57" s="8" t="s">
        <v>130</v>
      </c>
      <c r="C57" s="22"/>
      <c r="D57" s="15"/>
      <c r="E57" s="15"/>
      <c r="F57" s="15"/>
      <c r="G57" s="15"/>
      <c r="H57" s="15"/>
      <c r="I57" s="15"/>
      <c r="J57" s="15"/>
      <c r="K57" s="16">
        <v>0</v>
      </c>
      <c r="L57" s="13"/>
      <c r="M57" s="82"/>
    </row>
    <row r="58" spans="1:13" x14ac:dyDescent="0.25">
      <c r="A58" s="19">
        <v>4241</v>
      </c>
      <c r="B58" s="6" t="s">
        <v>177</v>
      </c>
      <c r="C58" s="22" t="s">
        <v>26</v>
      </c>
      <c r="D58" s="15">
        <v>53600</v>
      </c>
      <c r="E58" s="15">
        <v>53600</v>
      </c>
      <c r="F58" s="15" t="s">
        <v>1</v>
      </c>
      <c r="G58" s="15">
        <v>15936.507936507936</v>
      </c>
      <c r="H58" s="15">
        <v>24401.587301587319</v>
      </c>
      <c r="I58" s="15">
        <v>39000.793650793603</v>
      </c>
      <c r="J58" s="15">
        <v>53600</v>
      </c>
      <c r="K58" s="16">
        <v>0</v>
      </c>
      <c r="L58" s="13"/>
      <c r="M58" s="82"/>
    </row>
    <row r="59" spans="1:13" ht="27" x14ac:dyDescent="0.25">
      <c r="A59" s="19">
        <v>4250</v>
      </c>
      <c r="B59" s="6" t="s">
        <v>178</v>
      </c>
      <c r="C59" s="22" t="s">
        <v>4</v>
      </c>
      <c r="D59" s="15">
        <v>328629.99599999998</v>
      </c>
      <c r="E59" s="15">
        <v>328629.99599999998</v>
      </c>
      <c r="F59" s="15" t="s">
        <v>1</v>
      </c>
      <c r="G59" s="15">
        <v>105725.23409523809</v>
      </c>
      <c r="H59" s="15">
        <v>176506.98012698413</v>
      </c>
      <c r="I59" s="15">
        <v>322052.61504761904</v>
      </c>
      <c r="J59" s="15">
        <v>328629.99599999998</v>
      </c>
      <c r="K59" s="16">
        <v>0</v>
      </c>
      <c r="L59" s="13"/>
      <c r="M59" s="82"/>
    </row>
    <row r="60" spans="1:13" x14ac:dyDescent="0.25">
      <c r="A60" s="19"/>
      <c r="B60" s="8" t="s">
        <v>130</v>
      </c>
      <c r="C60" s="22"/>
      <c r="D60" s="15"/>
      <c r="E60" s="15"/>
      <c r="F60" s="15"/>
      <c r="G60" s="15"/>
      <c r="H60" s="15"/>
      <c r="I60" s="15"/>
      <c r="J60" s="15"/>
      <c r="K60" s="16">
        <v>0</v>
      </c>
      <c r="L60" s="13"/>
      <c r="M60" s="82"/>
    </row>
    <row r="61" spans="1:13" ht="27" x14ac:dyDescent="0.25">
      <c r="A61" s="19">
        <v>4251</v>
      </c>
      <c r="B61" s="6" t="s">
        <v>179</v>
      </c>
      <c r="C61" s="22" t="s">
        <v>27</v>
      </c>
      <c r="D61" s="15">
        <v>317000</v>
      </c>
      <c r="E61" s="15">
        <v>317000</v>
      </c>
      <c r="F61" s="15" t="s">
        <v>1</v>
      </c>
      <c r="G61" s="15">
        <v>103571.42857142857</v>
      </c>
      <c r="H61" s="15">
        <v>169261.90476190476</v>
      </c>
      <c r="I61" s="15">
        <v>312615.07936507935</v>
      </c>
      <c r="J61" s="15">
        <v>317000</v>
      </c>
      <c r="K61" s="16">
        <v>0</v>
      </c>
      <c r="L61" s="13"/>
      <c r="M61" s="82"/>
    </row>
    <row r="62" spans="1:13" ht="27" x14ac:dyDescent="0.25">
      <c r="A62" s="19">
        <v>4252</v>
      </c>
      <c r="B62" s="6" t="s">
        <v>180</v>
      </c>
      <c r="C62" s="22" t="s">
        <v>28</v>
      </c>
      <c r="D62" s="15">
        <v>11629.995999999999</v>
      </c>
      <c r="E62" s="15">
        <v>11629.995999999999</v>
      </c>
      <c r="F62" s="15" t="s">
        <v>1</v>
      </c>
      <c r="G62" s="15">
        <v>2153.8055238095239</v>
      </c>
      <c r="H62" s="15">
        <v>7245.0753650793586</v>
      </c>
      <c r="I62" s="15">
        <v>9437.5356825396848</v>
      </c>
      <c r="J62" s="15">
        <v>11629.995999999999</v>
      </c>
      <c r="K62" s="16">
        <v>0</v>
      </c>
      <c r="L62" s="13"/>
      <c r="M62" s="82"/>
    </row>
    <row r="63" spans="1:13" ht="40.5" x14ac:dyDescent="0.25">
      <c r="A63" s="19">
        <v>4260</v>
      </c>
      <c r="B63" s="6" t="s">
        <v>181</v>
      </c>
      <c r="C63" s="22" t="s">
        <v>4</v>
      </c>
      <c r="D63" s="15">
        <v>369976.57200000004</v>
      </c>
      <c r="E63" s="15">
        <v>369976.57200000004</v>
      </c>
      <c r="F63" s="15" t="s">
        <v>1</v>
      </c>
      <c r="G63" s="15">
        <v>117324.50850793651</v>
      </c>
      <c r="H63" s="15">
        <v>202536.88946031744</v>
      </c>
      <c r="I63" s="15">
        <v>278359.90533333336</v>
      </c>
      <c r="J63" s="15">
        <v>369976.57200000004</v>
      </c>
      <c r="K63" s="16">
        <v>0</v>
      </c>
      <c r="L63" s="13"/>
      <c r="M63" s="82"/>
    </row>
    <row r="64" spans="1:13" x14ac:dyDescent="0.25">
      <c r="A64" s="19"/>
      <c r="B64" s="8" t="s">
        <v>130</v>
      </c>
      <c r="C64" s="22"/>
      <c r="D64" s="15"/>
      <c r="E64" s="15"/>
      <c r="F64" s="15"/>
      <c r="G64" s="15"/>
      <c r="H64" s="15"/>
      <c r="I64" s="15"/>
      <c r="J64" s="15"/>
      <c r="K64" s="16">
        <v>0</v>
      </c>
      <c r="L64" s="13"/>
      <c r="M64" s="82"/>
    </row>
    <row r="65" spans="1:13" x14ac:dyDescent="0.25">
      <c r="A65" s="19">
        <v>4261</v>
      </c>
      <c r="B65" s="6" t="s">
        <v>182</v>
      </c>
      <c r="C65" s="22" t="s">
        <v>29</v>
      </c>
      <c r="D65" s="15">
        <v>11160</v>
      </c>
      <c r="E65" s="15">
        <v>11160</v>
      </c>
      <c r="F65" s="15" t="s">
        <v>1</v>
      </c>
      <c r="G65" s="15">
        <v>2657.1428571428573</v>
      </c>
      <c r="H65" s="15">
        <v>7466.3492063492067</v>
      </c>
      <c r="I65" s="15">
        <v>9313.1746031746043</v>
      </c>
      <c r="J65" s="15">
        <v>11160</v>
      </c>
      <c r="K65" s="16">
        <v>0</v>
      </c>
      <c r="L65" s="13"/>
      <c r="M65" s="82"/>
    </row>
    <row r="66" spans="1:13" x14ac:dyDescent="0.25">
      <c r="A66" s="19">
        <v>4262</v>
      </c>
      <c r="B66" s="6" t="s">
        <v>183</v>
      </c>
      <c r="C66" s="22" t="s">
        <v>30</v>
      </c>
      <c r="D66" s="15">
        <v>4000</v>
      </c>
      <c r="E66" s="15">
        <v>4000</v>
      </c>
      <c r="F66" s="15" t="s">
        <v>1</v>
      </c>
      <c r="G66" s="15">
        <v>952.38095238095241</v>
      </c>
      <c r="H66" s="15">
        <v>1936.5079365079366</v>
      </c>
      <c r="I66" s="15">
        <v>2968.2539682539682</v>
      </c>
      <c r="J66" s="15">
        <v>4000</v>
      </c>
      <c r="K66" s="16">
        <v>0</v>
      </c>
      <c r="L66" s="13"/>
      <c r="M66" s="82"/>
    </row>
    <row r="67" spans="1:13" ht="27" x14ac:dyDescent="0.25">
      <c r="A67" s="19">
        <v>4263</v>
      </c>
      <c r="B67" s="6" t="s">
        <v>184</v>
      </c>
      <c r="C67" s="22" t="s">
        <v>31</v>
      </c>
      <c r="D67" s="15"/>
      <c r="E67" s="15"/>
      <c r="F67" s="15" t="s">
        <v>1</v>
      </c>
      <c r="G67" s="15"/>
      <c r="H67" s="15"/>
      <c r="I67" s="15"/>
      <c r="J67" s="15"/>
      <c r="K67" s="16">
        <v>0</v>
      </c>
      <c r="L67" s="13"/>
      <c r="M67" s="82"/>
    </row>
    <row r="68" spans="1:13" x14ac:dyDescent="0.25">
      <c r="A68" s="19">
        <v>4264</v>
      </c>
      <c r="B68" s="6" t="s">
        <v>185</v>
      </c>
      <c r="C68" s="22" t="s">
        <v>32</v>
      </c>
      <c r="D68" s="15">
        <v>215471.97700000001</v>
      </c>
      <c r="E68" s="15">
        <v>215471.97700000001</v>
      </c>
      <c r="F68" s="15" t="s">
        <v>1</v>
      </c>
      <c r="G68" s="15">
        <v>52576.738904761907</v>
      </c>
      <c r="H68" s="15">
        <v>105178.32620634921</v>
      </c>
      <c r="I68" s="15">
        <v>160325.15160317463</v>
      </c>
      <c r="J68" s="15">
        <v>215471.97700000001</v>
      </c>
      <c r="K68" s="16">
        <v>0</v>
      </c>
      <c r="L68" s="13"/>
      <c r="M68" s="82"/>
    </row>
    <row r="69" spans="1:13" ht="27" x14ac:dyDescent="0.25">
      <c r="A69" s="19">
        <v>4265</v>
      </c>
      <c r="B69" s="6" t="s">
        <v>186</v>
      </c>
      <c r="C69" s="22" t="s">
        <v>33</v>
      </c>
      <c r="D69" s="15"/>
      <c r="E69" s="15"/>
      <c r="F69" s="15" t="s">
        <v>1</v>
      </c>
      <c r="G69" s="15"/>
      <c r="H69" s="15"/>
      <c r="I69" s="15"/>
      <c r="J69" s="15"/>
      <c r="K69" s="16">
        <v>0</v>
      </c>
      <c r="L69" s="13"/>
      <c r="M69" s="82"/>
    </row>
    <row r="70" spans="1:13" x14ac:dyDescent="0.25">
      <c r="A70" s="19">
        <v>4266</v>
      </c>
      <c r="B70" s="6" t="s">
        <v>187</v>
      </c>
      <c r="C70" s="22" t="s">
        <v>34</v>
      </c>
      <c r="D70" s="15"/>
      <c r="E70" s="15"/>
      <c r="F70" s="15" t="s">
        <v>1</v>
      </c>
      <c r="G70" s="15"/>
      <c r="H70" s="15"/>
      <c r="I70" s="15"/>
      <c r="J70" s="15"/>
      <c r="K70" s="16">
        <v>0</v>
      </c>
      <c r="L70" s="13"/>
      <c r="M70" s="82"/>
    </row>
    <row r="71" spans="1:13" x14ac:dyDescent="0.25">
      <c r="A71" s="19">
        <v>4267</v>
      </c>
      <c r="B71" s="6" t="s">
        <v>188</v>
      </c>
      <c r="C71" s="22" t="s">
        <v>35</v>
      </c>
      <c r="D71" s="15"/>
      <c r="E71" s="15"/>
      <c r="F71" s="15" t="s">
        <v>1</v>
      </c>
      <c r="G71" s="15"/>
      <c r="H71" s="15"/>
      <c r="I71" s="15"/>
      <c r="J71" s="15"/>
      <c r="K71" s="16">
        <v>0</v>
      </c>
      <c r="L71" s="13"/>
      <c r="M71" s="82"/>
    </row>
    <row r="72" spans="1:13" x14ac:dyDescent="0.25">
      <c r="A72" s="19">
        <v>4268</v>
      </c>
      <c r="B72" s="6" t="s">
        <v>189</v>
      </c>
      <c r="C72" s="22" t="s">
        <v>36</v>
      </c>
      <c r="D72" s="15">
        <v>139344.595</v>
      </c>
      <c r="E72" s="15">
        <v>139344.595</v>
      </c>
      <c r="F72" s="15" t="s">
        <v>1</v>
      </c>
      <c r="G72" s="15">
        <v>61138.245793650793</v>
      </c>
      <c r="H72" s="15">
        <v>87955.706111111096</v>
      </c>
      <c r="I72" s="15">
        <v>105753.32515873015</v>
      </c>
      <c r="J72" s="15">
        <v>139344.595</v>
      </c>
      <c r="K72" s="16">
        <v>0</v>
      </c>
      <c r="L72" s="13"/>
      <c r="M72" s="82"/>
    </row>
    <row r="73" spans="1:13" x14ac:dyDescent="0.25">
      <c r="A73" s="19">
        <v>4300</v>
      </c>
      <c r="B73" s="6" t="s">
        <v>190</v>
      </c>
      <c r="C73" s="22" t="s">
        <v>4</v>
      </c>
      <c r="D73" s="15">
        <v>100000</v>
      </c>
      <c r="E73" s="15">
        <v>100000</v>
      </c>
      <c r="F73" s="15" t="s">
        <v>0</v>
      </c>
      <c r="G73" s="15">
        <v>0</v>
      </c>
      <c r="H73" s="15">
        <v>74206.349206349201</v>
      </c>
      <c r="I73" s="15">
        <v>74206.349206349201</v>
      </c>
      <c r="J73" s="15">
        <v>100000</v>
      </c>
      <c r="K73" s="16">
        <v>0</v>
      </c>
      <c r="L73" s="13"/>
      <c r="M73" s="82"/>
    </row>
    <row r="74" spans="1:13" x14ac:dyDescent="0.25">
      <c r="A74" s="19"/>
      <c r="B74" s="8" t="s">
        <v>144</v>
      </c>
      <c r="C74" s="20"/>
      <c r="D74" s="15"/>
      <c r="E74" s="15"/>
      <c r="F74" s="15"/>
      <c r="G74" s="15"/>
      <c r="H74" s="15"/>
      <c r="I74" s="15"/>
      <c r="J74" s="15"/>
      <c r="K74" s="16">
        <v>0</v>
      </c>
      <c r="L74" s="13"/>
      <c r="M74" s="82"/>
    </row>
    <row r="75" spans="1:13" x14ac:dyDescent="0.25">
      <c r="A75" s="19">
        <v>4310</v>
      </c>
      <c r="B75" s="6" t="s">
        <v>191</v>
      </c>
      <c r="C75" s="22" t="s">
        <v>4</v>
      </c>
      <c r="D75" s="15">
        <v>100000</v>
      </c>
      <c r="E75" s="15">
        <v>100000</v>
      </c>
      <c r="F75" s="15" t="s">
        <v>0</v>
      </c>
      <c r="G75" s="15">
        <v>0</v>
      </c>
      <c r="H75" s="15">
        <v>74206.349206349201</v>
      </c>
      <c r="I75" s="15">
        <v>74206.349206349201</v>
      </c>
      <c r="J75" s="15">
        <v>100000</v>
      </c>
      <c r="K75" s="16">
        <v>0</v>
      </c>
      <c r="L75" s="13"/>
      <c r="M75" s="82"/>
    </row>
    <row r="76" spans="1:13" x14ac:dyDescent="0.25">
      <c r="A76" s="19"/>
      <c r="B76" s="8" t="s">
        <v>130</v>
      </c>
      <c r="C76" s="22"/>
      <c r="D76" s="15"/>
      <c r="E76" s="15"/>
      <c r="F76" s="15"/>
      <c r="G76" s="15"/>
      <c r="H76" s="15"/>
      <c r="I76" s="15"/>
      <c r="J76" s="15"/>
      <c r="K76" s="16">
        <v>0</v>
      </c>
      <c r="L76" s="13"/>
      <c r="M76" s="82"/>
    </row>
    <row r="77" spans="1:13" x14ac:dyDescent="0.25">
      <c r="A77" s="19">
        <v>4311</v>
      </c>
      <c r="B77" s="6" t="s">
        <v>192</v>
      </c>
      <c r="C77" s="22" t="s">
        <v>37</v>
      </c>
      <c r="D77" s="15"/>
      <c r="E77" s="15"/>
      <c r="F77" s="15" t="s">
        <v>1</v>
      </c>
      <c r="G77" s="15"/>
      <c r="H77" s="15"/>
      <c r="I77" s="15"/>
      <c r="J77" s="15"/>
      <c r="K77" s="16">
        <v>0</v>
      </c>
      <c r="L77" s="13"/>
      <c r="M77" s="82"/>
    </row>
    <row r="78" spans="1:13" x14ac:dyDescent="0.25">
      <c r="A78" s="19">
        <v>4312</v>
      </c>
      <c r="B78" s="6" t="s">
        <v>193</v>
      </c>
      <c r="C78" s="22" t="s">
        <v>38</v>
      </c>
      <c r="D78" s="15">
        <v>100000</v>
      </c>
      <c r="E78" s="15">
        <v>100000</v>
      </c>
      <c r="F78" s="15" t="s">
        <v>1</v>
      </c>
      <c r="G78" s="15">
        <v>0</v>
      </c>
      <c r="H78" s="15">
        <v>74206.349206349201</v>
      </c>
      <c r="I78" s="15">
        <v>74206.349206349201</v>
      </c>
      <c r="J78" s="15">
        <v>100000</v>
      </c>
      <c r="K78" s="16">
        <v>0</v>
      </c>
      <c r="L78" s="13"/>
      <c r="M78" s="82"/>
    </row>
    <row r="79" spans="1:13" x14ac:dyDescent="0.25">
      <c r="A79" s="19">
        <v>4320</v>
      </c>
      <c r="B79" s="6" t="s">
        <v>194</v>
      </c>
      <c r="C79" s="22" t="s">
        <v>4</v>
      </c>
      <c r="D79" s="15">
        <v>0</v>
      </c>
      <c r="E79" s="15">
        <v>0</v>
      </c>
      <c r="F79" s="15" t="s">
        <v>0</v>
      </c>
      <c r="G79" s="15">
        <v>0</v>
      </c>
      <c r="H79" s="15">
        <v>0</v>
      </c>
      <c r="I79" s="15">
        <v>0</v>
      </c>
      <c r="J79" s="15">
        <v>0</v>
      </c>
      <c r="K79" s="16">
        <v>0</v>
      </c>
      <c r="L79" s="13"/>
      <c r="M79" s="82"/>
    </row>
    <row r="80" spans="1:13" x14ac:dyDescent="0.25">
      <c r="A80" s="19"/>
      <c r="B80" s="8" t="s">
        <v>130</v>
      </c>
      <c r="C80" s="22"/>
      <c r="D80" s="15"/>
      <c r="E80" s="15"/>
      <c r="F80" s="15"/>
      <c r="G80" s="15"/>
      <c r="H80" s="15"/>
      <c r="I80" s="15"/>
      <c r="J80" s="15"/>
      <c r="K80" s="16">
        <v>0</v>
      </c>
      <c r="L80" s="13"/>
      <c r="M80" s="82"/>
    </row>
    <row r="81" spans="1:13" x14ac:dyDescent="0.25">
      <c r="A81" s="19">
        <v>4321</v>
      </c>
      <c r="B81" s="6" t="s">
        <v>195</v>
      </c>
      <c r="C81" s="22" t="s">
        <v>39</v>
      </c>
      <c r="D81" s="15"/>
      <c r="E81" s="15"/>
      <c r="F81" s="15" t="s">
        <v>1</v>
      </c>
      <c r="G81" s="15"/>
      <c r="H81" s="15"/>
      <c r="I81" s="15"/>
      <c r="J81" s="15"/>
      <c r="K81" s="16">
        <v>0</v>
      </c>
      <c r="L81" s="13"/>
      <c r="M81" s="82"/>
    </row>
    <row r="82" spans="1:13" x14ac:dyDescent="0.25">
      <c r="A82" s="19">
        <v>4322</v>
      </c>
      <c r="B82" s="6" t="s">
        <v>196</v>
      </c>
      <c r="C82" s="22" t="s">
        <v>40</v>
      </c>
      <c r="D82" s="15"/>
      <c r="E82" s="15"/>
      <c r="F82" s="15" t="s">
        <v>1</v>
      </c>
      <c r="G82" s="15"/>
      <c r="H82" s="15"/>
      <c r="I82" s="15"/>
      <c r="J82" s="15"/>
      <c r="K82" s="16">
        <v>0</v>
      </c>
      <c r="L82" s="13"/>
      <c r="M82" s="82"/>
    </row>
    <row r="83" spans="1:13" ht="27" x14ac:dyDescent="0.25">
      <c r="A83" s="19">
        <v>4330</v>
      </c>
      <c r="B83" s="6" t="s">
        <v>197</v>
      </c>
      <c r="C83" s="22" t="s">
        <v>4</v>
      </c>
      <c r="D83" s="15">
        <v>0</v>
      </c>
      <c r="E83" s="15">
        <v>0</v>
      </c>
      <c r="F83" s="15" t="s">
        <v>1</v>
      </c>
      <c r="G83" s="15">
        <v>0</v>
      </c>
      <c r="H83" s="15">
        <v>0</v>
      </c>
      <c r="I83" s="15">
        <v>0</v>
      </c>
      <c r="J83" s="15">
        <v>0</v>
      </c>
      <c r="K83" s="16">
        <v>0</v>
      </c>
      <c r="L83" s="13"/>
      <c r="M83" s="82"/>
    </row>
    <row r="84" spans="1:13" x14ac:dyDescent="0.25">
      <c r="A84" s="19"/>
      <c r="B84" s="8" t="s">
        <v>130</v>
      </c>
      <c r="C84" s="22"/>
      <c r="D84" s="15"/>
      <c r="E84" s="15"/>
      <c r="F84" s="15"/>
      <c r="G84" s="15"/>
      <c r="H84" s="15"/>
      <c r="I84" s="15"/>
      <c r="J84" s="15"/>
      <c r="K84" s="16">
        <v>0</v>
      </c>
      <c r="L84" s="13"/>
      <c r="M84" s="82"/>
    </row>
    <row r="85" spans="1:13" x14ac:dyDescent="0.25">
      <c r="A85" s="19">
        <v>4331</v>
      </c>
      <c r="B85" s="6" t="s">
        <v>198</v>
      </c>
      <c r="C85" s="22" t="s">
        <v>41</v>
      </c>
      <c r="D85" s="15"/>
      <c r="E85" s="15"/>
      <c r="F85" s="15" t="s">
        <v>1</v>
      </c>
      <c r="G85" s="15"/>
      <c r="H85" s="15"/>
      <c r="I85" s="15"/>
      <c r="J85" s="15"/>
      <c r="K85" s="16">
        <v>0</v>
      </c>
      <c r="L85" s="13"/>
      <c r="M85" s="82"/>
    </row>
    <row r="86" spans="1:13" x14ac:dyDescent="0.25">
      <c r="A86" s="19">
        <v>4332</v>
      </c>
      <c r="B86" s="6" t="s">
        <v>199</v>
      </c>
      <c r="C86" s="22" t="s">
        <v>42</v>
      </c>
      <c r="D86" s="15"/>
      <c r="E86" s="15"/>
      <c r="F86" s="15" t="s">
        <v>1</v>
      </c>
      <c r="G86" s="15"/>
      <c r="H86" s="15"/>
      <c r="I86" s="15"/>
      <c r="J86" s="15"/>
      <c r="K86" s="16">
        <v>0</v>
      </c>
      <c r="L86" s="13"/>
      <c r="M86" s="82"/>
    </row>
    <row r="87" spans="1:13" x14ac:dyDescent="0.25">
      <c r="A87" s="19">
        <v>4333</v>
      </c>
      <c r="B87" s="6" t="s">
        <v>200</v>
      </c>
      <c r="C87" s="22" t="s">
        <v>43</v>
      </c>
      <c r="D87" s="15"/>
      <c r="E87" s="15"/>
      <c r="F87" s="15" t="s">
        <v>1</v>
      </c>
      <c r="G87" s="15"/>
      <c r="H87" s="15"/>
      <c r="I87" s="15"/>
      <c r="J87" s="15"/>
      <c r="K87" s="16">
        <v>0</v>
      </c>
      <c r="L87" s="13"/>
      <c r="M87" s="82"/>
    </row>
    <row r="88" spans="1:13" x14ac:dyDescent="0.25">
      <c r="A88" s="19">
        <v>4400</v>
      </c>
      <c r="B88" s="6" t="s">
        <v>201</v>
      </c>
      <c r="C88" s="22" t="s">
        <v>4</v>
      </c>
      <c r="D88" s="15">
        <v>3050190.148</v>
      </c>
      <c r="E88" s="15">
        <v>3050190.148</v>
      </c>
      <c r="F88" s="15" t="s">
        <v>0</v>
      </c>
      <c r="G88" s="15">
        <v>727734.50698146177</v>
      </c>
      <c r="H88" s="15">
        <v>1339193.7531743555</v>
      </c>
      <c r="I88" s="15">
        <v>2094777.2577389609</v>
      </c>
      <c r="J88" s="15">
        <v>3050190.148</v>
      </c>
      <c r="K88" s="16">
        <v>0</v>
      </c>
      <c r="L88" s="13"/>
      <c r="M88" s="82"/>
    </row>
    <row r="89" spans="1:13" x14ac:dyDescent="0.25">
      <c r="A89" s="19"/>
      <c r="B89" s="8" t="s">
        <v>144</v>
      </c>
      <c r="C89" s="20"/>
      <c r="D89" s="15"/>
      <c r="E89" s="15"/>
      <c r="F89" s="15"/>
      <c r="G89" s="15"/>
      <c r="H89" s="15"/>
      <c r="I89" s="15"/>
      <c r="J89" s="15"/>
      <c r="K89" s="16">
        <v>0</v>
      </c>
      <c r="L89" s="13"/>
      <c r="M89" s="82"/>
    </row>
    <row r="90" spans="1:13" ht="27" x14ac:dyDescent="0.25">
      <c r="A90" s="19">
        <v>4410</v>
      </c>
      <c r="B90" s="6" t="s">
        <v>202</v>
      </c>
      <c r="C90" s="22" t="s">
        <v>4</v>
      </c>
      <c r="D90" s="15">
        <v>3049190.148</v>
      </c>
      <c r="E90" s="15">
        <v>3049190.148</v>
      </c>
      <c r="F90" s="15" t="s">
        <v>0</v>
      </c>
      <c r="G90" s="15">
        <v>727496.41174336651</v>
      </c>
      <c r="H90" s="15">
        <v>1338709.6261902284</v>
      </c>
      <c r="I90" s="15">
        <v>2094035.1942468975</v>
      </c>
      <c r="J90" s="15">
        <v>3049190.148</v>
      </c>
      <c r="K90" s="16">
        <v>0</v>
      </c>
      <c r="L90" s="13"/>
      <c r="M90" s="82"/>
    </row>
    <row r="91" spans="1:13" x14ac:dyDescent="0.25">
      <c r="A91" s="19"/>
      <c r="B91" s="8" t="s">
        <v>130</v>
      </c>
      <c r="C91" s="22"/>
      <c r="D91" s="15"/>
      <c r="E91" s="15"/>
      <c r="F91" s="15"/>
      <c r="G91" s="15"/>
      <c r="H91" s="15"/>
      <c r="I91" s="15"/>
      <c r="J91" s="15"/>
      <c r="K91" s="16">
        <v>0</v>
      </c>
      <c r="L91" s="13"/>
      <c r="M91" s="82"/>
    </row>
    <row r="92" spans="1:13" ht="27" x14ac:dyDescent="0.25">
      <c r="A92" s="19">
        <v>4411</v>
      </c>
      <c r="B92" s="6" t="s">
        <v>203</v>
      </c>
      <c r="C92" s="22" t="s">
        <v>44</v>
      </c>
      <c r="D92" s="15">
        <v>3049190.148</v>
      </c>
      <c r="E92" s="15">
        <v>3049190.148</v>
      </c>
      <c r="F92" s="15" t="s">
        <v>0</v>
      </c>
      <c r="G92" s="15">
        <v>727496.41174336651</v>
      </c>
      <c r="H92" s="15">
        <v>1338709.6261902284</v>
      </c>
      <c r="I92" s="15">
        <v>2094035.1942468975</v>
      </c>
      <c r="J92" s="15">
        <v>3049190.148</v>
      </c>
      <c r="K92" s="16">
        <v>0</v>
      </c>
      <c r="L92" s="13"/>
      <c r="M92" s="82"/>
    </row>
    <row r="93" spans="1:13" ht="27" x14ac:dyDescent="0.25">
      <c r="A93" s="19">
        <v>4412</v>
      </c>
      <c r="B93" s="6" t="s">
        <v>204</v>
      </c>
      <c r="C93" s="22" t="s">
        <v>45</v>
      </c>
      <c r="D93" s="15"/>
      <c r="E93" s="15"/>
      <c r="F93" s="15" t="s">
        <v>1</v>
      </c>
      <c r="G93" s="15">
        <v>0</v>
      </c>
      <c r="H93" s="15">
        <v>0</v>
      </c>
      <c r="I93" s="15">
        <v>0</v>
      </c>
      <c r="J93" s="15">
        <v>0</v>
      </c>
      <c r="K93" s="16">
        <v>0</v>
      </c>
      <c r="L93" s="13"/>
      <c r="M93" s="82"/>
    </row>
    <row r="94" spans="1:13" ht="27" x14ac:dyDescent="0.25">
      <c r="A94" s="19">
        <v>4420</v>
      </c>
      <c r="B94" s="6" t="s">
        <v>205</v>
      </c>
      <c r="C94" s="22" t="s">
        <v>4</v>
      </c>
      <c r="D94" s="15">
        <v>1000</v>
      </c>
      <c r="E94" s="15">
        <v>1000</v>
      </c>
      <c r="F94" s="15" t="s">
        <v>0</v>
      </c>
      <c r="G94" s="15">
        <v>238.0952380952381</v>
      </c>
      <c r="H94" s="15">
        <v>484.12698412698415</v>
      </c>
      <c r="I94" s="15">
        <v>742.06349206349205</v>
      </c>
      <c r="J94" s="15">
        <v>1000</v>
      </c>
      <c r="K94" s="16">
        <v>0</v>
      </c>
      <c r="L94" s="13"/>
      <c r="M94" s="82"/>
    </row>
    <row r="95" spans="1:13" x14ac:dyDescent="0.25">
      <c r="A95" s="19"/>
      <c r="B95" s="8" t="s">
        <v>130</v>
      </c>
      <c r="C95" s="22"/>
      <c r="D95" s="15"/>
      <c r="E95" s="15"/>
      <c r="F95" s="15"/>
      <c r="G95" s="15"/>
      <c r="H95" s="15"/>
      <c r="I95" s="15"/>
      <c r="J95" s="15"/>
      <c r="K95" s="16">
        <v>0</v>
      </c>
      <c r="L95" s="13"/>
      <c r="M95" s="82"/>
    </row>
    <row r="96" spans="1:13" ht="27" x14ac:dyDescent="0.25">
      <c r="A96" s="19">
        <v>4421</v>
      </c>
      <c r="B96" s="6" t="s">
        <v>206</v>
      </c>
      <c r="C96" s="22" t="s">
        <v>46</v>
      </c>
      <c r="D96" s="15">
        <v>1000</v>
      </c>
      <c r="E96" s="15">
        <v>1000</v>
      </c>
      <c r="F96" s="15" t="s">
        <v>1</v>
      </c>
      <c r="G96" s="15">
        <v>238.0952380952381</v>
      </c>
      <c r="H96" s="15">
        <v>484.12698412698415</v>
      </c>
      <c r="I96" s="15">
        <v>742.06349206349205</v>
      </c>
      <c r="J96" s="15">
        <v>1000</v>
      </c>
      <c r="K96" s="16">
        <v>0</v>
      </c>
      <c r="L96" s="13"/>
      <c r="M96" s="82"/>
    </row>
    <row r="97" spans="1:13" ht="27" x14ac:dyDescent="0.25">
      <c r="A97" s="19">
        <v>4422</v>
      </c>
      <c r="B97" s="6" t="s">
        <v>207</v>
      </c>
      <c r="C97" s="22" t="s">
        <v>47</v>
      </c>
      <c r="D97" s="15"/>
      <c r="E97" s="15"/>
      <c r="F97" s="15" t="s">
        <v>1</v>
      </c>
      <c r="G97" s="15"/>
      <c r="H97" s="15"/>
      <c r="I97" s="15"/>
      <c r="J97" s="15"/>
      <c r="K97" s="16">
        <v>0</v>
      </c>
      <c r="L97" s="13"/>
      <c r="M97" s="82"/>
    </row>
    <row r="98" spans="1:13" ht="27" x14ac:dyDescent="0.25">
      <c r="A98" s="19">
        <v>4500</v>
      </c>
      <c r="B98" s="6" t="s">
        <v>208</v>
      </c>
      <c r="C98" s="22" t="s">
        <v>4</v>
      </c>
      <c r="D98" s="15">
        <v>211808.04</v>
      </c>
      <c r="E98" s="15">
        <v>211808.04</v>
      </c>
      <c r="F98" s="15" t="s">
        <v>0</v>
      </c>
      <c r="G98" s="15">
        <v>74466.111825396787</v>
      </c>
      <c r="H98" s="15">
        <v>144203.6217460302</v>
      </c>
      <c r="I98" s="15">
        <v>177554.33087301435</v>
      </c>
      <c r="J98" s="15">
        <v>211808.04</v>
      </c>
      <c r="K98" s="16">
        <v>0</v>
      </c>
      <c r="L98" s="13"/>
      <c r="M98" s="82"/>
    </row>
    <row r="99" spans="1:13" x14ac:dyDescent="0.25">
      <c r="A99" s="19"/>
      <c r="B99" s="8" t="s">
        <v>144</v>
      </c>
      <c r="C99" s="20"/>
      <c r="D99" s="15"/>
      <c r="E99" s="15"/>
      <c r="F99" s="15"/>
      <c r="G99" s="15"/>
      <c r="H99" s="15"/>
      <c r="I99" s="15"/>
      <c r="J99" s="15"/>
      <c r="K99" s="16">
        <v>0</v>
      </c>
      <c r="L99" s="13"/>
      <c r="M99" s="82"/>
    </row>
    <row r="100" spans="1:13" ht="27" x14ac:dyDescent="0.25">
      <c r="A100" s="19">
        <v>4510</v>
      </c>
      <c r="B100" s="6" t="s">
        <v>209</v>
      </c>
      <c r="C100" s="22" t="s">
        <v>4</v>
      </c>
      <c r="D100" s="15">
        <v>0</v>
      </c>
      <c r="E100" s="15">
        <v>0</v>
      </c>
      <c r="F100" s="15" t="s">
        <v>0</v>
      </c>
      <c r="G100" s="15">
        <v>0</v>
      </c>
      <c r="H100" s="15">
        <v>0</v>
      </c>
      <c r="I100" s="15">
        <v>0</v>
      </c>
      <c r="J100" s="15">
        <v>0</v>
      </c>
      <c r="K100" s="16">
        <v>0</v>
      </c>
      <c r="L100" s="13"/>
      <c r="M100" s="82"/>
    </row>
    <row r="101" spans="1:13" x14ac:dyDescent="0.25">
      <c r="A101" s="19"/>
      <c r="B101" s="8" t="s">
        <v>130</v>
      </c>
      <c r="C101" s="22"/>
      <c r="D101" s="15"/>
      <c r="E101" s="15"/>
      <c r="F101" s="15"/>
      <c r="G101" s="15"/>
      <c r="H101" s="15"/>
      <c r="I101" s="15"/>
      <c r="J101" s="15"/>
      <c r="K101" s="16">
        <v>0</v>
      </c>
      <c r="L101" s="13"/>
      <c r="M101" s="82"/>
    </row>
    <row r="102" spans="1:13" ht="27" x14ac:dyDescent="0.25">
      <c r="A102" s="19">
        <v>4511</v>
      </c>
      <c r="B102" s="6" t="s">
        <v>210</v>
      </c>
      <c r="C102" s="22" t="s">
        <v>48</v>
      </c>
      <c r="D102" s="15"/>
      <c r="E102" s="137"/>
      <c r="F102" s="15" t="s">
        <v>1</v>
      </c>
      <c r="G102" s="15"/>
      <c r="H102" s="15"/>
      <c r="I102" s="15"/>
      <c r="J102" s="15"/>
      <c r="K102" s="16">
        <v>0</v>
      </c>
      <c r="L102" s="13"/>
      <c r="M102" s="82"/>
    </row>
    <row r="103" spans="1:13" ht="27" x14ac:dyDescent="0.25">
      <c r="A103" s="19">
        <v>4512</v>
      </c>
      <c r="B103" s="6" t="s">
        <v>211</v>
      </c>
      <c r="C103" s="22" t="s">
        <v>49</v>
      </c>
      <c r="D103" s="15"/>
      <c r="E103" s="137"/>
      <c r="F103" s="15" t="s">
        <v>1</v>
      </c>
      <c r="G103" s="15"/>
      <c r="H103" s="15"/>
      <c r="I103" s="15"/>
      <c r="J103" s="15"/>
      <c r="K103" s="16">
        <v>0</v>
      </c>
      <c r="L103" s="13"/>
      <c r="M103" s="82"/>
    </row>
    <row r="104" spans="1:13" ht="27" x14ac:dyDescent="0.25">
      <c r="A104" s="19">
        <v>4520</v>
      </c>
      <c r="B104" s="6" t="s">
        <v>212</v>
      </c>
      <c r="C104" s="22" t="s">
        <v>4</v>
      </c>
      <c r="D104" s="15">
        <v>0</v>
      </c>
      <c r="E104" s="15">
        <v>0</v>
      </c>
      <c r="F104" s="15" t="s">
        <v>0</v>
      </c>
      <c r="G104" s="15">
        <v>0</v>
      </c>
      <c r="H104" s="15">
        <v>0</v>
      </c>
      <c r="I104" s="15">
        <v>0</v>
      </c>
      <c r="J104" s="15">
        <v>0</v>
      </c>
      <c r="K104" s="16">
        <v>0</v>
      </c>
      <c r="L104" s="13"/>
      <c r="M104" s="82"/>
    </row>
    <row r="105" spans="1:13" x14ac:dyDescent="0.25">
      <c r="A105" s="19"/>
      <c r="B105" s="8" t="s">
        <v>130</v>
      </c>
      <c r="C105" s="22"/>
      <c r="D105" s="15"/>
      <c r="E105" s="15"/>
      <c r="F105" s="15"/>
      <c r="G105" s="15"/>
      <c r="H105" s="15"/>
      <c r="I105" s="15"/>
      <c r="J105" s="15"/>
      <c r="K105" s="16">
        <v>0</v>
      </c>
      <c r="L105" s="13"/>
      <c r="M105" s="82"/>
    </row>
    <row r="106" spans="1:13" ht="27" x14ac:dyDescent="0.25">
      <c r="A106" s="19">
        <v>4521</v>
      </c>
      <c r="B106" s="6" t="s">
        <v>213</v>
      </c>
      <c r="C106" s="22" t="s">
        <v>50</v>
      </c>
      <c r="D106" s="15"/>
      <c r="E106" s="15"/>
      <c r="F106" s="15" t="s">
        <v>1</v>
      </c>
      <c r="G106" s="15"/>
      <c r="H106" s="15"/>
      <c r="I106" s="15"/>
      <c r="J106" s="15"/>
      <c r="K106" s="16">
        <v>0</v>
      </c>
      <c r="L106" s="13"/>
      <c r="M106" s="82"/>
    </row>
    <row r="107" spans="1:13" ht="27" x14ac:dyDescent="0.25">
      <c r="A107" s="19">
        <v>4522</v>
      </c>
      <c r="B107" s="6" t="s">
        <v>214</v>
      </c>
      <c r="C107" s="22" t="s">
        <v>51</v>
      </c>
      <c r="D107" s="15"/>
      <c r="E107" s="15"/>
      <c r="F107" s="15" t="s">
        <v>1</v>
      </c>
      <c r="G107" s="15"/>
      <c r="H107" s="15"/>
      <c r="I107" s="15"/>
      <c r="J107" s="15"/>
      <c r="K107" s="16">
        <v>0</v>
      </c>
      <c r="L107" s="13"/>
      <c r="M107" s="82"/>
    </row>
    <row r="108" spans="1:13" ht="27" x14ac:dyDescent="0.25">
      <c r="A108" s="19">
        <v>4530</v>
      </c>
      <c r="B108" s="6" t="s">
        <v>215</v>
      </c>
      <c r="C108" s="22" t="s">
        <v>4</v>
      </c>
      <c r="D108" s="15">
        <v>211808.04</v>
      </c>
      <c r="E108" s="15">
        <v>211808.04</v>
      </c>
      <c r="F108" s="15" t="s">
        <v>1</v>
      </c>
      <c r="G108" s="15">
        <v>74466.111825396787</v>
      </c>
      <c r="H108" s="15">
        <v>144203.6217460302</v>
      </c>
      <c r="I108" s="15">
        <v>177554.33087301435</v>
      </c>
      <c r="J108" s="15">
        <v>211808.04</v>
      </c>
      <c r="K108" s="16">
        <v>0</v>
      </c>
      <c r="L108" s="13"/>
      <c r="M108" s="82"/>
    </row>
    <row r="109" spans="1:13" x14ac:dyDescent="0.25">
      <c r="A109" s="19"/>
      <c r="B109" s="8" t="s">
        <v>130</v>
      </c>
      <c r="C109" s="22"/>
      <c r="D109" s="15"/>
      <c r="E109" s="15"/>
      <c r="F109" s="15"/>
      <c r="G109" s="15"/>
      <c r="H109" s="15"/>
      <c r="I109" s="15"/>
      <c r="J109" s="15"/>
      <c r="K109" s="16">
        <v>0</v>
      </c>
      <c r="L109" s="13"/>
      <c r="M109" s="82"/>
    </row>
    <row r="110" spans="1:13" ht="27" x14ac:dyDescent="0.25">
      <c r="A110" s="19">
        <v>4531</v>
      </c>
      <c r="B110" s="35" t="s">
        <v>216</v>
      </c>
      <c r="C110" s="22" t="s">
        <v>52</v>
      </c>
      <c r="D110" s="15">
        <v>136452.14000000001</v>
      </c>
      <c r="E110" s="15">
        <v>136452.14000000001</v>
      </c>
      <c r="F110" s="15" t="s">
        <v>1</v>
      </c>
      <c r="G110" s="15">
        <v>55865.74396825397</v>
      </c>
      <c r="H110" s="15">
        <v>106994.3146031746</v>
      </c>
      <c r="I110" s="15">
        <v>121723.22730158729</v>
      </c>
      <c r="J110" s="15">
        <v>136452.14000000001</v>
      </c>
      <c r="K110" s="16">
        <v>0</v>
      </c>
      <c r="L110" s="13"/>
      <c r="M110" s="82"/>
    </row>
    <row r="111" spans="1:13" ht="27" x14ac:dyDescent="0.25">
      <c r="A111" s="19">
        <v>4532</v>
      </c>
      <c r="B111" s="35" t="s">
        <v>217</v>
      </c>
      <c r="C111" s="22" t="s">
        <v>53</v>
      </c>
      <c r="D111" s="15"/>
      <c r="E111" s="15"/>
      <c r="F111" s="15" t="s">
        <v>1</v>
      </c>
      <c r="G111" s="15"/>
      <c r="H111" s="15"/>
      <c r="I111" s="15"/>
      <c r="J111" s="15"/>
      <c r="K111" s="16">
        <v>0</v>
      </c>
      <c r="L111" s="13"/>
      <c r="M111" s="82"/>
    </row>
    <row r="112" spans="1:13" ht="27" x14ac:dyDescent="0.25">
      <c r="A112" s="19">
        <v>4533</v>
      </c>
      <c r="B112" s="35" t="s">
        <v>218</v>
      </c>
      <c r="C112" s="22" t="s">
        <v>54</v>
      </c>
      <c r="D112" s="15">
        <v>75355.899999999994</v>
      </c>
      <c r="E112" s="15">
        <v>75355.899999999994</v>
      </c>
      <c r="F112" s="15" t="s">
        <v>1</v>
      </c>
      <c r="G112" s="15">
        <v>18600.367857142817</v>
      </c>
      <c r="H112" s="15">
        <v>37209.3071428556</v>
      </c>
      <c r="I112" s="15">
        <v>55831.103571427055</v>
      </c>
      <c r="J112" s="15">
        <v>75355.899999999994</v>
      </c>
      <c r="K112" s="16">
        <v>0</v>
      </c>
      <c r="L112" s="13"/>
      <c r="M112" s="82"/>
    </row>
    <row r="113" spans="1:13" x14ac:dyDescent="0.25">
      <c r="A113" s="19"/>
      <c r="B113" s="35" t="s">
        <v>144</v>
      </c>
      <c r="C113" s="22"/>
      <c r="D113" s="15"/>
      <c r="E113" s="15"/>
      <c r="F113" s="15"/>
      <c r="G113" s="15"/>
      <c r="H113" s="15"/>
      <c r="I113" s="15"/>
      <c r="J113" s="15"/>
      <c r="K113" s="16">
        <v>0</v>
      </c>
      <c r="L113" s="13"/>
      <c r="M113" s="82"/>
    </row>
    <row r="114" spans="1:13" ht="27" x14ac:dyDescent="0.25">
      <c r="A114" s="19">
        <v>4534</v>
      </c>
      <c r="B114" s="35" t="s">
        <v>219</v>
      </c>
      <c r="C114" s="22"/>
      <c r="D114" s="15">
        <v>0</v>
      </c>
      <c r="E114" s="15">
        <v>0</v>
      </c>
      <c r="F114" s="15" t="s">
        <v>1</v>
      </c>
      <c r="G114" s="15">
        <v>0</v>
      </c>
      <c r="H114" s="15">
        <v>0</v>
      </c>
      <c r="I114" s="15">
        <v>0</v>
      </c>
      <c r="J114" s="15">
        <v>0</v>
      </c>
      <c r="K114" s="16">
        <v>0</v>
      </c>
      <c r="L114" s="13"/>
      <c r="M114" s="82"/>
    </row>
    <row r="115" spans="1:13" x14ac:dyDescent="0.25">
      <c r="A115" s="19"/>
      <c r="B115" s="35" t="s">
        <v>220</v>
      </c>
      <c r="C115" s="22"/>
      <c r="D115" s="15"/>
      <c r="E115" s="15"/>
      <c r="F115" s="15"/>
      <c r="G115" s="15"/>
      <c r="H115" s="15"/>
      <c r="I115" s="15"/>
      <c r="J115" s="15"/>
      <c r="K115" s="16">
        <v>0</v>
      </c>
      <c r="L115" s="13"/>
      <c r="M115" s="82"/>
    </row>
    <row r="116" spans="1:13" x14ac:dyDescent="0.25">
      <c r="A116" s="19">
        <v>4536</v>
      </c>
      <c r="B116" s="35" t="s">
        <v>221</v>
      </c>
      <c r="C116" s="22"/>
      <c r="D116" s="15">
        <v>0</v>
      </c>
      <c r="E116" s="15"/>
      <c r="F116" s="15" t="s">
        <v>1</v>
      </c>
      <c r="G116" s="15">
        <v>0</v>
      </c>
      <c r="H116" s="15">
        <v>0</v>
      </c>
      <c r="I116" s="15">
        <v>0</v>
      </c>
      <c r="J116" s="15">
        <v>0</v>
      </c>
      <c r="K116" s="16">
        <v>0</v>
      </c>
      <c r="L116" s="13"/>
      <c r="M116" s="82"/>
    </row>
    <row r="117" spans="1:13" x14ac:dyDescent="0.25">
      <c r="A117" s="19">
        <v>4537</v>
      </c>
      <c r="B117" s="35" t="s">
        <v>222</v>
      </c>
      <c r="C117" s="22"/>
      <c r="D117" s="15">
        <v>0</v>
      </c>
      <c r="E117" s="15"/>
      <c r="F117" s="15" t="s">
        <v>1</v>
      </c>
      <c r="G117" s="15">
        <v>0</v>
      </c>
      <c r="H117" s="15">
        <v>0</v>
      </c>
      <c r="I117" s="15">
        <v>0</v>
      </c>
      <c r="J117" s="15">
        <v>0</v>
      </c>
      <c r="K117" s="16">
        <v>0</v>
      </c>
      <c r="L117" s="13"/>
      <c r="M117" s="82"/>
    </row>
    <row r="118" spans="1:13" x14ac:dyDescent="0.25">
      <c r="A118" s="19">
        <v>4538</v>
      </c>
      <c r="B118" s="35" t="s">
        <v>223</v>
      </c>
      <c r="C118" s="22"/>
      <c r="D118" s="15">
        <v>75355.899999999994</v>
      </c>
      <c r="E118" s="15">
        <v>75355.899999999994</v>
      </c>
      <c r="F118" s="15" t="s">
        <v>1</v>
      </c>
      <c r="G118" s="15">
        <v>18600.367857142817</v>
      </c>
      <c r="H118" s="15">
        <v>37209.3071428556</v>
      </c>
      <c r="I118" s="15">
        <v>55831.103571427055</v>
      </c>
      <c r="J118" s="15">
        <v>75355.899999999994</v>
      </c>
      <c r="K118" s="16">
        <v>0</v>
      </c>
      <c r="L118" s="13"/>
      <c r="M118" s="82"/>
    </row>
    <row r="119" spans="1:13" ht="27" x14ac:dyDescent="0.25">
      <c r="A119" s="19">
        <v>4540</v>
      </c>
      <c r="B119" s="6" t="s">
        <v>224</v>
      </c>
      <c r="C119" s="22" t="s">
        <v>4</v>
      </c>
      <c r="D119" s="15">
        <v>0</v>
      </c>
      <c r="E119" s="129">
        <v>0</v>
      </c>
      <c r="F119" s="15" t="s">
        <v>1</v>
      </c>
      <c r="G119" s="15">
        <v>0</v>
      </c>
      <c r="H119" s="15">
        <v>0</v>
      </c>
      <c r="I119" s="15">
        <v>0</v>
      </c>
      <c r="J119" s="15">
        <v>0</v>
      </c>
      <c r="K119" s="16">
        <v>0</v>
      </c>
      <c r="L119" s="13"/>
      <c r="M119" s="82"/>
    </row>
    <row r="120" spans="1:13" x14ac:dyDescent="0.25">
      <c r="A120" s="19"/>
      <c r="B120" s="8" t="s">
        <v>130</v>
      </c>
      <c r="C120" s="22"/>
      <c r="D120" s="15"/>
      <c r="E120" s="15"/>
      <c r="F120" s="15"/>
      <c r="G120" s="15"/>
      <c r="H120" s="15"/>
      <c r="I120" s="15"/>
      <c r="J120" s="15"/>
      <c r="K120" s="16">
        <v>0</v>
      </c>
      <c r="L120" s="13"/>
      <c r="M120" s="82"/>
    </row>
    <row r="121" spans="1:13" ht="27" x14ac:dyDescent="0.25">
      <c r="A121" s="19">
        <v>4541</v>
      </c>
      <c r="B121" s="35" t="s">
        <v>225</v>
      </c>
      <c r="C121" s="22" t="s">
        <v>55</v>
      </c>
      <c r="D121" s="15"/>
      <c r="E121" s="137"/>
      <c r="F121" s="15" t="s">
        <v>1</v>
      </c>
      <c r="G121" s="15"/>
      <c r="H121" s="15"/>
      <c r="I121" s="15"/>
      <c r="J121" s="15"/>
      <c r="K121" s="16">
        <v>0</v>
      </c>
      <c r="L121" s="13"/>
      <c r="M121" s="82"/>
    </row>
    <row r="122" spans="1:13" ht="27" x14ac:dyDescent="0.25">
      <c r="A122" s="19">
        <v>4542</v>
      </c>
      <c r="B122" s="35" t="s">
        <v>226</v>
      </c>
      <c r="C122" s="22" t="s">
        <v>56</v>
      </c>
      <c r="D122" s="15"/>
      <c r="E122" s="137"/>
      <c r="F122" s="15" t="s">
        <v>1</v>
      </c>
      <c r="G122" s="15"/>
      <c r="H122" s="15"/>
      <c r="I122" s="15"/>
      <c r="J122" s="15"/>
      <c r="K122" s="16">
        <v>0</v>
      </c>
      <c r="L122" s="13"/>
      <c r="M122" s="82"/>
    </row>
    <row r="123" spans="1:13" ht="27" x14ac:dyDescent="0.25">
      <c r="A123" s="19">
        <v>4543</v>
      </c>
      <c r="B123" s="35" t="s">
        <v>227</v>
      </c>
      <c r="C123" s="22" t="s">
        <v>57</v>
      </c>
      <c r="D123" s="15"/>
      <c r="E123" s="129"/>
      <c r="F123" s="15" t="s">
        <v>1</v>
      </c>
      <c r="G123" s="15"/>
      <c r="H123" s="15"/>
      <c r="I123" s="15"/>
      <c r="J123" s="15"/>
      <c r="K123" s="16">
        <v>0</v>
      </c>
      <c r="L123" s="13"/>
      <c r="M123" s="82"/>
    </row>
    <row r="124" spans="1:13" x14ac:dyDescent="0.25">
      <c r="A124" s="19"/>
      <c r="B124" s="35" t="s">
        <v>144</v>
      </c>
      <c r="C124" s="22"/>
      <c r="D124" s="15"/>
      <c r="E124" s="15"/>
      <c r="F124" s="15"/>
      <c r="G124" s="15"/>
      <c r="H124" s="15"/>
      <c r="I124" s="15"/>
      <c r="J124" s="15"/>
      <c r="K124" s="16">
        <v>0</v>
      </c>
      <c r="L124" s="13"/>
      <c r="M124" s="82"/>
    </row>
    <row r="125" spans="1:13" ht="27" x14ac:dyDescent="0.25">
      <c r="A125" s="19">
        <v>4544</v>
      </c>
      <c r="B125" s="35" t="s">
        <v>228</v>
      </c>
      <c r="C125" s="22"/>
      <c r="D125" s="15">
        <v>0</v>
      </c>
      <c r="E125" s="129">
        <v>0</v>
      </c>
      <c r="F125" s="15" t="s">
        <v>1</v>
      </c>
      <c r="G125" s="15">
        <v>0</v>
      </c>
      <c r="H125" s="15">
        <v>0</v>
      </c>
      <c r="I125" s="15">
        <v>0</v>
      </c>
      <c r="J125" s="15">
        <v>0</v>
      </c>
      <c r="K125" s="16">
        <v>0</v>
      </c>
      <c r="L125" s="13"/>
      <c r="M125" s="82"/>
    </row>
    <row r="126" spans="1:13" x14ac:dyDescent="0.25">
      <c r="A126" s="19"/>
      <c r="B126" s="35" t="s">
        <v>220</v>
      </c>
      <c r="C126" s="22"/>
      <c r="D126" s="15"/>
      <c r="E126" s="137"/>
      <c r="F126" s="15" t="s">
        <v>1</v>
      </c>
      <c r="G126" s="15"/>
      <c r="H126" s="15"/>
      <c r="I126" s="15"/>
      <c r="J126" s="15"/>
      <c r="K126" s="16">
        <v>0</v>
      </c>
      <c r="L126" s="13"/>
      <c r="M126" s="82"/>
    </row>
    <row r="127" spans="1:13" x14ac:dyDescent="0.25">
      <c r="A127" s="19">
        <v>4546</v>
      </c>
      <c r="B127" s="35" t="s">
        <v>229</v>
      </c>
      <c r="C127" s="22"/>
      <c r="D127" s="15">
        <v>0</v>
      </c>
      <c r="E127" s="137"/>
      <c r="F127" s="15" t="s">
        <v>1</v>
      </c>
      <c r="G127" s="15"/>
      <c r="H127" s="15"/>
      <c r="I127" s="15"/>
      <c r="J127" s="15"/>
      <c r="K127" s="16">
        <v>0</v>
      </c>
      <c r="L127" s="13"/>
      <c r="M127" s="82"/>
    </row>
    <row r="128" spans="1:13" x14ac:dyDescent="0.25">
      <c r="A128" s="19">
        <v>4547</v>
      </c>
      <c r="B128" s="35" t="s">
        <v>222</v>
      </c>
      <c r="C128" s="22"/>
      <c r="D128" s="15">
        <v>0</v>
      </c>
      <c r="E128" s="137"/>
      <c r="F128" s="15" t="s">
        <v>1</v>
      </c>
      <c r="G128" s="15"/>
      <c r="H128" s="15"/>
      <c r="I128" s="15"/>
      <c r="J128" s="15"/>
      <c r="K128" s="16">
        <v>0</v>
      </c>
      <c r="L128" s="13"/>
      <c r="M128" s="82"/>
    </row>
    <row r="129" spans="1:13" x14ac:dyDescent="0.25">
      <c r="A129" s="19">
        <v>4548</v>
      </c>
      <c r="B129" s="35" t="s">
        <v>223</v>
      </c>
      <c r="C129" s="22"/>
      <c r="D129" s="15">
        <v>0</v>
      </c>
      <c r="E129" s="137"/>
      <c r="F129" s="15" t="s">
        <v>1</v>
      </c>
      <c r="G129" s="15"/>
      <c r="H129" s="15"/>
      <c r="I129" s="15"/>
      <c r="J129" s="15"/>
      <c r="K129" s="16">
        <v>0</v>
      </c>
      <c r="L129" s="13"/>
      <c r="M129" s="82"/>
    </row>
    <row r="130" spans="1:13" ht="27" x14ac:dyDescent="0.25">
      <c r="A130" s="19">
        <v>4600</v>
      </c>
      <c r="B130" s="6" t="s">
        <v>230</v>
      </c>
      <c r="C130" s="22" t="s">
        <v>4</v>
      </c>
      <c r="D130" s="15">
        <v>102628.7</v>
      </c>
      <c r="E130" s="15">
        <v>102628.7</v>
      </c>
      <c r="F130" s="15" t="s">
        <v>0</v>
      </c>
      <c r="G130" s="15">
        <v>33295.366666666669</v>
      </c>
      <c r="H130" s="15">
        <v>62684.255555555574</v>
      </c>
      <c r="I130" s="15">
        <v>79156.477777777764</v>
      </c>
      <c r="J130" s="15">
        <v>102628.7</v>
      </c>
      <c r="K130" s="16">
        <v>0</v>
      </c>
      <c r="L130" s="13"/>
      <c r="M130" s="82"/>
    </row>
    <row r="131" spans="1:13" x14ac:dyDescent="0.25">
      <c r="A131" s="19"/>
      <c r="B131" s="8" t="s">
        <v>144</v>
      </c>
      <c r="C131" s="20"/>
      <c r="D131" s="15"/>
      <c r="E131" s="15"/>
      <c r="F131" s="15"/>
      <c r="G131" s="15"/>
      <c r="H131" s="15"/>
      <c r="I131" s="15"/>
      <c r="J131" s="15"/>
      <c r="K131" s="16">
        <v>0</v>
      </c>
      <c r="L131" s="13"/>
      <c r="M131" s="82"/>
    </row>
    <row r="132" spans="1:13" x14ac:dyDescent="0.25">
      <c r="A132" s="19">
        <v>4610</v>
      </c>
      <c r="B132" s="8" t="s">
        <v>231</v>
      </c>
      <c r="C132" s="20"/>
      <c r="D132" s="15">
        <v>0</v>
      </c>
      <c r="E132" s="15">
        <v>0</v>
      </c>
      <c r="F132" s="15" t="s">
        <v>0</v>
      </c>
      <c r="G132" s="15">
        <v>0</v>
      </c>
      <c r="H132" s="15">
        <v>0</v>
      </c>
      <c r="I132" s="15">
        <v>0</v>
      </c>
      <c r="J132" s="15">
        <v>0</v>
      </c>
      <c r="K132" s="16">
        <v>0</v>
      </c>
      <c r="L132" s="13"/>
      <c r="M132" s="82"/>
    </row>
    <row r="133" spans="1:13" x14ac:dyDescent="0.25">
      <c r="A133" s="19"/>
      <c r="B133" s="8" t="s">
        <v>144</v>
      </c>
      <c r="C133" s="20"/>
      <c r="D133" s="15"/>
      <c r="E133" s="15"/>
      <c r="F133" s="15"/>
      <c r="G133" s="15"/>
      <c r="H133" s="15"/>
      <c r="I133" s="15"/>
      <c r="J133" s="15"/>
      <c r="K133" s="16">
        <v>0</v>
      </c>
      <c r="L133" s="13"/>
      <c r="M133" s="82"/>
    </row>
    <row r="134" spans="1:13" ht="36" customHeight="1" x14ac:dyDescent="0.25">
      <c r="A134" s="19">
        <v>4610</v>
      </c>
      <c r="B134" s="10" t="s">
        <v>232</v>
      </c>
      <c r="C134" s="20" t="s">
        <v>58</v>
      </c>
      <c r="D134" s="15"/>
      <c r="E134" s="15"/>
      <c r="F134" s="15" t="s">
        <v>1</v>
      </c>
      <c r="G134" s="15"/>
      <c r="H134" s="15"/>
      <c r="I134" s="15"/>
      <c r="J134" s="15"/>
      <c r="K134" s="16">
        <v>0</v>
      </c>
      <c r="L134" s="13"/>
      <c r="M134" s="82"/>
    </row>
    <row r="135" spans="1:13" ht="33.75" customHeight="1" x14ac:dyDescent="0.25">
      <c r="A135" s="19">
        <v>4620</v>
      </c>
      <c r="B135" s="10" t="s">
        <v>233</v>
      </c>
      <c r="C135" s="20" t="s">
        <v>59</v>
      </c>
      <c r="D135" s="15"/>
      <c r="E135" s="15"/>
      <c r="F135" s="15" t="s">
        <v>1</v>
      </c>
      <c r="G135" s="15"/>
      <c r="H135" s="15"/>
      <c r="I135" s="15"/>
      <c r="J135" s="15"/>
      <c r="K135" s="16">
        <v>0</v>
      </c>
      <c r="L135" s="13"/>
      <c r="M135" s="82"/>
    </row>
    <row r="136" spans="1:13" ht="46.5" customHeight="1" x14ac:dyDescent="0.25">
      <c r="A136" s="19">
        <v>4630</v>
      </c>
      <c r="B136" s="6" t="s">
        <v>234</v>
      </c>
      <c r="C136" s="22" t="s">
        <v>4</v>
      </c>
      <c r="D136" s="15">
        <v>102628.7</v>
      </c>
      <c r="E136" s="15">
        <v>102628.7</v>
      </c>
      <c r="F136" s="15" t="s">
        <v>1</v>
      </c>
      <c r="G136" s="15">
        <v>33295.366666666669</v>
      </c>
      <c r="H136" s="15">
        <v>62684.255555555574</v>
      </c>
      <c r="I136" s="15">
        <v>79156.477777777764</v>
      </c>
      <c r="J136" s="15">
        <v>102628.7</v>
      </c>
      <c r="K136" s="16">
        <v>0</v>
      </c>
      <c r="L136" s="13"/>
      <c r="M136" s="82"/>
    </row>
    <row r="137" spans="1:13" x14ac:dyDescent="0.25">
      <c r="A137" s="19"/>
      <c r="B137" s="8" t="s">
        <v>130</v>
      </c>
      <c r="C137" s="22"/>
      <c r="D137" s="15"/>
      <c r="E137" s="15"/>
      <c r="F137" s="15"/>
      <c r="G137" s="15"/>
      <c r="H137" s="15"/>
      <c r="I137" s="15"/>
      <c r="J137" s="15"/>
      <c r="K137" s="16">
        <v>0</v>
      </c>
      <c r="L137" s="13"/>
      <c r="M137" s="82"/>
    </row>
    <row r="138" spans="1:13" x14ac:dyDescent="0.25">
      <c r="A138" s="19">
        <v>4631</v>
      </c>
      <c r="B138" s="6" t="s">
        <v>235</v>
      </c>
      <c r="C138" s="22" t="s">
        <v>60</v>
      </c>
      <c r="D138" s="15"/>
      <c r="E138" s="15"/>
      <c r="F138" s="15" t="s">
        <v>1</v>
      </c>
      <c r="G138" s="15"/>
      <c r="H138" s="15"/>
      <c r="I138" s="15"/>
      <c r="J138" s="15"/>
      <c r="K138" s="16">
        <v>0</v>
      </c>
      <c r="L138" s="13"/>
      <c r="M138" s="82"/>
    </row>
    <row r="139" spans="1:13" ht="27" x14ac:dyDescent="0.25">
      <c r="A139" s="19">
        <v>4632</v>
      </c>
      <c r="B139" s="6" t="s">
        <v>236</v>
      </c>
      <c r="C139" s="22" t="s">
        <v>61</v>
      </c>
      <c r="D139" s="15">
        <v>62500</v>
      </c>
      <c r="E139" s="15">
        <v>62500</v>
      </c>
      <c r="F139" s="15" t="s">
        <v>1</v>
      </c>
      <c r="G139" s="15">
        <v>18309.523809523809</v>
      </c>
      <c r="H139" s="15">
        <v>39579.365079365103</v>
      </c>
      <c r="I139" s="15">
        <v>47539.682539682537</v>
      </c>
      <c r="J139" s="15">
        <v>62500</v>
      </c>
      <c r="K139" s="16">
        <v>0</v>
      </c>
      <c r="L139" s="13"/>
      <c r="M139" s="82"/>
    </row>
    <row r="140" spans="1:13" x14ac:dyDescent="0.25">
      <c r="A140" s="19">
        <v>4633</v>
      </c>
      <c r="B140" s="6" t="s">
        <v>237</v>
      </c>
      <c r="C140" s="22" t="s">
        <v>62</v>
      </c>
      <c r="D140" s="15">
        <v>10000</v>
      </c>
      <c r="E140" s="15">
        <v>10000</v>
      </c>
      <c r="F140" s="15" t="s">
        <v>1</v>
      </c>
      <c r="G140" s="15">
        <v>2380.9523809523812</v>
      </c>
      <c r="H140" s="15">
        <v>4841.269841269841</v>
      </c>
      <c r="I140" s="15">
        <v>7420.6349206349205</v>
      </c>
      <c r="J140" s="15">
        <v>10000</v>
      </c>
      <c r="K140" s="16">
        <v>0</v>
      </c>
      <c r="L140" s="13"/>
      <c r="M140" s="82"/>
    </row>
    <row r="141" spans="1:13" x14ac:dyDescent="0.25">
      <c r="A141" s="19">
        <v>4634</v>
      </c>
      <c r="B141" s="6" t="s">
        <v>238</v>
      </c>
      <c r="C141" s="22" t="s">
        <v>126</v>
      </c>
      <c r="D141" s="15">
        <v>30128.7</v>
      </c>
      <c r="E141" s="15">
        <v>30128.7</v>
      </c>
      <c r="F141" s="15" t="s">
        <v>1</v>
      </c>
      <c r="G141" s="15">
        <v>12604.890476190478</v>
      </c>
      <c r="H141" s="15">
        <v>18263.620634920637</v>
      </c>
      <c r="I141" s="15">
        <v>24196.160317460315</v>
      </c>
      <c r="J141" s="15">
        <v>30128.7</v>
      </c>
      <c r="K141" s="16">
        <v>0</v>
      </c>
      <c r="L141" s="13"/>
      <c r="M141" s="82"/>
    </row>
    <row r="142" spans="1:13" x14ac:dyDescent="0.25">
      <c r="A142" s="19">
        <v>4640</v>
      </c>
      <c r="B142" s="6" t="s">
        <v>239</v>
      </c>
      <c r="C142" s="22" t="s">
        <v>4</v>
      </c>
      <c r="D142" s="15">
        <v>0</v>
      </c>
      <c r="E142" s="15">
        <v>0</v>
      </c>
      <c r="F142" s="15" t="s">
        <v>1</v>
      </c>
      <c r="G142" s="15">
        <v>0</v>
      </c>
      <c r="H142" s="15">
        <v>0</v>
      </c>
      <c r="I142" s="15">
        <v>0</v>
      </c>
      <c r="J142" s="15">
        <v>0</v>
      </c>
      <c r="K142" s="16">
        <v>0</v>
      </c>
      <c r="L142" s="13"/>
      <c r="M142" s="82"/>
    </row>
    <row r="143" spans="1:13" x14ac:dyDescent="0.25">
      <c r="A143" s="19"/>
      <c r="B143" s="8" t="s">
        <v>130</v>
      </c>
      <c r="C143" s="22"/>
      <c r="D143" s="15"/>
      <c r="E143" s="15"/>
      <c r="F143" s="15"/>
      <c r="G143" s="15"/>
      <c r="H143" s="15"/>
      <c r="I143" s="15"/>
      <c r="J143" s="15"/>
      <c r="K143" s="16">
        <v>0</v>
      </c>
      <c r="L143" s="13"/>
      <c r="M143" s="82"/>
    </row>
    <row r="144" spans="1:13" x14ac:dyDescent="0.25">
      <c r="A144" s="19">
        <v>4641</v>
      </c>
      <c r="B144" s="6" t="s">
        <v>240</v>
      </c>
      <c r="C144" s="22" t="s">
        <v>63</v>
      </c>
      <c r="D144" s="15"/>
      <c r="E144" s="15"/>
      <c r="F144" s="15" t="s">
        <v>0</v>
      </c>
      <c r="G144" s="15">
        <v>0</v>
      </c>
      <c r="H144" s="15">
        <v>0</v>
      </c>
      <c r="I144" s="15">
        <v>0</v>
      </c>
      <c r="J144" s="15">
        <v>0</v>
      </c>
      <c r="K144" s="16">
        <v>0</v>
      </c>
      <c r="L144" s="13"/>
      <c r="M144" s="82"/>
    </row>
    <row r="145" spans="1:13" ht="40.5" x14ac:dyDescent="0.25">
      <c r="A145" s="19">
        <v>4700</v>
      </c>
      <c r="B145" s="6" t="s">
        <v>241</v>
      </c>
      <c r="C145" s="22" t="s">
        <v>4</v>
      </c>
      <c r="D145" s="15">
        <v>169164.79999999999</v>
      </c>
      <c r="E145" s="15">
        <v>683100.69636007491</v>
      </c>
      <c r="F145" s="15">
        <v>513935.89636007498</v>
      </c>
      <c r="G145" s="15">
        <v>111101.30793650793</v>
      </c>
      <c r="H145" s="15">
        <v>132383.05396825398</v>
      </c>
      <c r="I145" s="15">
        <v>154789.79999999999</v>
      </c>
      <c r="J145" s="15">
        <v>169164.79999999999</v>
      </c>
      <c r="K145" s="16">
        <v>0</v>
      </c>
      <c r="L145" s="13"/>
      <c r="M145" s="82"/>
    </row>
    <row r="146" spans="1:13" x14ac:dyDescent="0.25">
      <c r="A146" s="19"/>
      <c r="B146" s="8" t="s">
        <v>144</v>
      </c>
      <c r="C146" s="20"/>
      <c r="D146" s="15"/>
      <c r="E146" s="15"/>
      <c r="F146" s="15"/>
      <c r="G146" s="15"/>
      <c r="H146" s="15"/>
      <c r="I146" s="15"/>
      <c r="J146" s="15"/>
      <c r="K146" s="16">
        <v>0</v>
      </c>
      <c r="L146" s="13"/>
      <c r="M146" s="82"/>
    </row>
    <row r="147" spans="1:13" ht="40.5" x14ac:dyDescent="0.25">
      <c r="A147" s="19">
        <v>4710</v>
      </c>
      <c r="B147" s="6" t="s">
        <v>242</v>
      </c>
      <c r="C147" s="22" t="s">
        <v>4</v>
      </c>
      <c r="D147" s="15">
        <v>17500</v>
      </c>
      <c r="E147" s="15">
        <v>17500</v>
      </c>
      <c r="F147" s="15" t="s">
        <v>1</v>
      </c>
      <c r="G147" s="15">
        <v>8103.1746031746015</v>
      </c>
      <c r="H147" s="15">
        <v>10440.476190476191</v>
      </c>
      <c r="I147" s="15">
        <v>12986.111111111111</v>
      </c>
      <c r="J147" s="15">
        <v>17500</v>
      </c>
      <c r="K147" s="16">
        <v>0</v>
      </c>
      <c r="L147" s="13"/>
      <c r="M147" s="82"/>
    </row>
    <row r="148" spans="1:13" x14ac:dyDescent="0.25">
      <c r="A148" s="19"/>
      <c r="B148" s="8" t="s">
        <v>130</v>
      </c>
      <c r="C148" s="22"/>
      <c r="D148" s="15"/>
      <c r="E148" s="15"/>
      <c r="F148" s="15"/>
      <c r="G148" s="15"/>
      <c r="H148" s="15"/>
      <c r="I148" s="15"/>
      <c r="J148" s="15"/>
      <c r="K148" s="16">
        <v>0</v>
      </c>
      <c r="L148" s="13"/>
      <c r="M148" s="82"/>
    </row>
    <row r="149" spans="1:13" ht="40.5" x14ac:dyDescent="0.25">
      <c r="A149" s="19">
        <v>4711</v>
      </c>
      <c r="B149" s="6" t="s">
        <v>243</v>
      </c>
      <c r="C149" s="22" t="s">
        <v>64</v>
      </c>
      <c r="D149" s="15"/>
      <c r="E149" s="15"/>
      <c r="F149" s="15" t="s">
        <v>1</v>
      </c>
      <c r="G149" s="15">
        <v>0</v>
      </c>
      <c r="H149" s="15">
        <v>0</v>
      </c>
      <c r="I149" s="15">
        <v>0</v>
      </c>
      <c r="J149" s="15">
        <v>0</v>
      </c>
      <c r="K149" s="16">
        <v>0</v>
      </c>
      <c r="L149" s="13"/>
      <c r="M149" s="82"/>
    </row>
    <row r="150" spans="1:13" ht="27" x14ac:dyDescent="0.25">
      <c r="A150" s="19">
        <v>4712</v>
      </c>
      <c r="B150" s="6" t="s">
        <v>244</v>
      </c>
      <c r="C150" s="22" t="s">
        <v>65</v>
      </c>
      <c r="D150" s="15">
        <v>17500</v>
      </c>
      <c r="E150" s="15">
        <v>17500</v>
      </c>
      <c r="F150" s="15">
        <v>0</v>
      </c>
      <c r="G150" s="15">
        <v>8103.1746031746015</v>
      </c>
      <c r="H150" s="15">
        <v>10440.476190476191</v>
      </c>
      <c r="I150" s="15">
        <v>12986.111111111111</v>
      </c>
      <c r="J150" s="15">
        <v>17500</v>
      </c>
      <c r="K150" s="16">
        <v>0</v>
      </c>
      <c r="L150" s="13"/>
      <c r="M150" s="82"/>
    </row>
    <row r="151" spans="1:13" ht="61.5" customHeight="1" x14ac:dyDescent="0.25">
      <c r="A151" s="19">
        <v>4720</v>
      </c>
      <c r="B151" s="6" t="s">
        <v>245</v>
      </c>
      <c r="C151" s="22" t="s">
        <v>4</v>
      </c>
      <c r="D151" s="15">
        <v>118574.8</v>
      </c>
      <c r="E151" s="15">
        <v>118574.8</v>
      </c>
      <c r="F151" s="15" t="s">
        <v>1</v>
      </c>
      <c r="G151" s="15">
        <v>92670.038095238095</v>
      </c>
      <c r="H151" s="15">
        <v>101035.11746031746</v>
      </c>
      <c r="I151" s="15">
        <v>109804.95873015873</v>
      </c>
      <c r="J151" s="15">
        <v>118574.8</v>
      </c>
      <c r="K151" s="16">
        <v>0</v>
      </c>
      <c r="L151" s="13"/>
      <c r="M151" s="82"/>
    </row>
    <row r="152" spans="1:13" x14ac:dyDescent="0.25">
      <c r="A152" s="19"/>
      <c r="B152" s="8" t="s">
        <v>130</v>
      </c>
      <c r="C152" s="22"/>
      <c r="D152" s="15"/>
      <c r="E152" s="15"/>
      <c r="F152" s="15"/>
      <c r="G152" s="15"/>
      <c r="H152" s="15"/>
      <c r="I152" s="15"/>
      <c r="J152" s="15"/>
      <c r="K152" s="16">
        <v>0</v>
      </c>
      <c r="L152" s="13"/>
      <c r="M152" s="82"/>
    </row>
    <row r="153" spans="1:13" x14ac:dyDescent="0.25">
      <c r="A153" s="19">
        <v>4721</v>
      </c>
      <c r="B153" s="6" t="s">
        <v>246</v>
      </c>
      <c r="C153" s="22" t="s">
        <v>66</v>
      </c>
      <c r="D153" s="15"/>
      <c r="E153" s="15"/>
      <c r="F153" s="15" t="s">
        <v>1</v>
      </c>
      <c r="G153" s="15"/>
      <c r="H153" s="15"/>
      <c r="I153" s="15"/>
      <c r="J153" s="15"/>
      <c r="K153" s="16">
        <v>0</v>
      </c>
      <c r="L153" s="13"/>
      <c r="M153" s="82"/>
    </row>
    <row r="154" spans="1:13" x14ac:dyDescent="0.25">
      <c r="A154" s="19">
        <v>4722</v>
      </c>
      <c r="B154" s="6" t="s">
        <v>247</v>
      </c>
      <c r="C154" s="22" t="s">
        <v>67</v>
      </c>
      <c r="D154" s="15">
        <v>118574.8</v>
      </c>
      <c r="E154" s="15">
        <v>118574.8</v>
      </c>
      <c r="F154" s="15">
        <v>0</v>
      </c>
      <c r="G154" s="15">
        <v>92670.038095238095</v>
      </c>
      <c r="H154" s="15">
        <v>101035.11746031746</v>
      </c>
      <c r="I154" s="15">
        <v>109804.95873015873</v>
      </c>
      <c r="J154" s="15">
        <v>118574.8</v>
      </c>
      <c r="K154" s="16">
        <v>0</v>
      </c>
      <c r="L154" s="13"/>
      <c r="M154" s="82"/>
    </row>
    <row r="155" spans="1:13" x14ac:dyDescent="0.25">
      <c r="A155" s="19">
        <v>4723</v>
      </c>
      <c r="B155" s="6" t="s">
        <v>248</v>
      </c>
      <c r="C155" s="3">
        <v>4822</v>
      </c>
      <c r="D155" s="15"/>
      <c r="E155" s="15"/>
      <c r="F155" s="15" t="s">
        <v>1</v>
      </c>
      <c r="G155" s="15"/>
      <c r="H155" s="15"/>
      <c r="I155" s="15"/>
      <c r="J155" s="15"/>
      <c r="K155" s="16">
        <v>0</v>
      </c>
      <c r="L155" s="13"/>
      <c r="M155" s="82"/>
    </row>
    <row r="156" spans="1:13" ht="27" x14ac:dyDescent="0.25">
      <c r="A156" s="19">
        <v>4724</v>
      </c>
      <c r="B156" s="6" t="s">
        <v>249</v>
      </c>
      <c r="C156" s="22" t="s">
        <v>68</v>
      </c>
      <c r="D156" s="15"/>
      <c r="E156" s="15"/>
      <c r="F156" s="15" t="s">
        <v>1</v>
      </c>
      <c r="G156" s="15"/>
      <c r="H156" s="15"/>
      <c r="I156" s="15"/>
      <c r="J156" s="15"/>
      <c r="K156" s="16">
        <v>0</v>
      </c>
      <c r="L156" s="13"/>
      <c r="M156" s="82"/>
    </row>
    <row r="157" spans="1:13" ht="27" x14ac:dyDescent="0.25">
      <c r="A157" s="19">
        <v>4730</v>
      </c>
      <c r="B157" s="6" t="s">
        <v>250</v>
      </c>
      <c r="C157" s="22" t="s">
        <v>4</v>
      </c>
      <c r="D157" s="15">
        <v>0</v>
      </c>
      <c r="E157" s="15">
        <v>0</v>
      </c>
      <c r="F157" s="15" t="s">
        <v>1</v>
      </c>
      <c r="G157" s="15">
        <v>0</v>
      </c>
      <c r="H157" s="15">
        <v>0</v>
      </c>
      <c r="I157" s="15">
        <v>0</v>
      </c>
      <c r="J157" s="15">
        <v>0</v>
      </c>
      <c r="K157" s="16">
        <v>0</v>
      </c>
      <c r="L157" s="13"/>
      <c r="M157" s="82"/>
    </row>
    <row r="158" spans="1:13" x14ac:dyDescent="0.25">
      <c r="A158" s="19"/>
      <c r="B158" s="8" t="s">
        <v>130</v>
      </c>
      <c r="C158" s="22"/>
      <c r="D158" s="15"/>
      <c r="E158" s="15"/>
      <c r="F158" s="15"/>
      <c r="G158" s="15"/>
      <c r="H158" s="15"/>
      <c r="I158" s="15"/>
      <c r="J158" s="15"/>
      <c r="K158" s="16">
        <v>0</v>
      </c>
      <c r="L158" s="13"/>
      <c r="M158" s="82"/>
    </row>
    <row r="159" spans="1:13" ht="27" x14ac:dyDescent="0.25">
      <c r="A159" s="19">
        <v>4731</v>
      </c>
      <c r="B159" s="6" t="s">
        <v>251</v>
      </c>
      <c r="C159" s="22" t="s">
        <v>69</v>
      </c>
      <c r="D159" s="15"/>
      <c r="E159" s="15"/>
      <c r="F159" s="15" t="s">
        <v>1</v>
      </c>
      <c r="G159" s="15"/>
      <c r="H159" s="15"/>
      <c r="I159" s="15"/>
      <c r="J159" s="15"/>
      <c r="K159" s="16">
        <v>0</v>
      </c>
      <c r="L159" s="13"/>
      <c r="M159" s="82"/>
    </row>
    <row r="160" spans="1:13" ht="40.5" x14ac:dyDescent="0.25">
      <c r="A160" s="19">
        <v>4740</v>
      </c>
      <c r="B160" s="6" t="s">
        <v>252</v>
      </c>
      <c r="C160" s="22" t="s">
        <v>4</v>
      </c>
      <c r="D160" s="15">
        <v>0</v>
      </c>
      <c r="E160" s="15">
        <v>0</v>
      </c>
      <c r="F160" s="15" t="s">
        <v>1</v>
      </c>
      <c r="G160" s="15">
        <v>0</v>
      </c>
      <c r="H160" s="15">
        <v>0</v>
      </c>
      <c r="I160" s="15">
        <v>0</v>
      </c>
      <c r="J160" s="15">
        <v>0</v>
      </c>
      <c r="K160" s="16">
        <v>0</v>
      </c>
      <c r="L160" s="13"/>
      <c r="M160" s="82"/>
    </row>
    <row r="161" spans="1:13" x14ac:dyDescent="0.25">
      <c r="A161" s="19"/>
      <c r="B161" s="8" t="s">
        <v>130</v>
      </c>
      <c r="C161" s="22"/>
      <c r="D161" s="15"/>
      <c r="E161" s="15"/>
      <c r="F161" s="15"/>
      <c r="G161" s="15"/>
      <c r="H161" s="15"/>
      <c r="I161" s="15"/>
      <c r="J161" s="15"/>
      <c r="K161" s="16">
        <v>0</v>
      </c>
      <c r="L161" s="13"/>
      <c r="M161" s="82"/>
    </row>
    <row r="162" spans="1:13" ht="27" x14ac:dyDescent="0.25">
      <c r="A162" s="19">
        <v>4741</v>
      </c>
      <c r="B162" s="6" t="s">
        <v>253</v>
      </c>
      <c r="C162" s="22" t="s">
        <v>70</v>
      </c>
      <c r="D162" s="15"/>
      <c r="E162" s="15"/>
      <c r="F162" s="15" t="s">
        <v>1</v>
      </c>
      <c r="G162" s="15"/>
      <c r="H162" s="15"/>
      <c r="I162" s="15"/>
      <c r="J162" s="15"/>
      <c r="K162" s="16">
        <v>0</v>
      </c>
      <c r="L162" s="13"/>
      <c r="M162" s="82"/>
    </row>
    <row r="163" spans="1:13" ht="27" x14ac:dyDescent="0.25">
      <c r="A163" s="19">
        <v>4742</v>
      </c>
      <c r="B163" s="6" t="s">
        <v>254</v>
      </c>
      <c r="C163" s="22" t="s">
        <v>71</v>
      </c>
      <c r="D163" s="15"/>
      <c r="E163" s="15"/>
      <c r="F163" s="15" t="s">
        <v>1</v>
      </c>
      <c r="G163" s="15"/>
      <c r="H163" s="15"/>
      <c r="I163" s="15"/>
      <c r="J163" s="15"/>
      <c r="K163" s="16">
        <v>0</v>
      </c>
      <c r="L163" s="13"/>
      <c r="M163" s="82"/>
    </row>
    <row r="164" spans="1:13" ht="40.5" x14ac:dyDescent="0.25">
      <c r="A164" s="19">
        <v>4750</v>
      </c>
      <c r="B164" s="6" t="s">
        <v>255</v>
      </c>
      <c r="C164" s="22" t="s">
        <v>4</v>
      </c>
      <c r="D164" s="15">
        <v>0</v>
      </c>
      <c r="E164" s="15">
        <v>0</v>
      </c>
      <c r="F164" s="15" t="s">
        <v>1</v>
      </c>
      <c r="G164" s="15">
        <v>0</v>
      </c>
      <c r="H164" s="15">
        <v>0</v>
      </c>
      <c r="I164" s="15">
        <v>0</v>
      </c>
      <c r="J164" s="15">
        <v>0</v>
      </c>
      <c r="K164" s="16">
        <v>0</v>
      </c>
      <c r="L164" s="13"/>
      <c r="M164" s="82"/>
    </row>
    <row r="165" spans="1:13" x14ac:dyDescent="0.25">
      <c r="A165" s="19"/>
      <c r="B165" s="8" t="s">
        <v>130</v>
      </c>
      <c r="C165" s="22"/>
      <c r="D165" s="15"/>
      <c r="E165" s="15"/>
      <c r="F165" s="15"/>
      <c r="G165" s="15"/>
      <c r="H165" s="15"/>
      <c r="I165" s="15"/>
      <c r="J165" s="15"/>
      <c r="K165" s="16">
        <v>0</v>
      </c>
      <c r="L165" s="13"/>
      <c r="M165" s="82"/>
    </row>
    <row r="166" spans="1:13" ht="40.5" x14ac:dyDescent="0.25">
      <c r="A166" s="19">
        <v>4751</v>
      </c>
      <c r="B166" s="6" t="s">
        <v>256</v>
      </c>
      <c r="C166" s="22" t="s">
        <v>72</v>
      </c>
      <c r="D166" s="15">
        <v>0</v>
      </c>
      <c r="E166" s="15"/>
      <c r="F166" s="15" t="s">
        <v>1</v>
      </c>
      <c r="G166" s="15">
        <v>0</v>
      </c>
      <c r="H166" s="15">
        <v>0</v>
      </c>
      <c r="I166" s="15">
        <v>0</v>
      </c>
      <c r="J166" s="15">
        <v>0</v>
      </c>
      <c r="K166" s="16">
        <v>0</v>
      </c>
      <c r="L166" s="13"/>
      <c r="M166" s="82"/>
    </row>
    <row r="167" spans="1:13" x14ac:dyDescent="0.25">
      <c r="A167" s="19">
        <v>4760</v>
      </c>
      <c r="B167" s="6" t="s">
        <v>257</v>
      </c>
      <c r="C167" s="22" t="s">
        <v>4</v>
      </c>
      <c r="D167" s="15">
        <v>33090</v>
      </c>
      <c r="E167" s="15">
        <v>33090</v>
      </c>
      <c r="F167" s="15" t="s">
        <v>1</v>
      </c>
      <c r="G167" s="15">
        <v>10328.095238095239</v>
      </c>
      <c r="H167" s="15">
        <v>20907.460317460318</v>
      </c>
      <c r="I167" s="15">
        <v>31998.730158730159</v>
      </c>
      <c r="J167" s="15">
        <v>33090</v>
      </c>
      <c r="K167" s="16">
        <v>0</v>
      </c>
      <c r="L167" s="13"/>
      <c r="M167" s="82"/>
    </row>
    <row r="168" spans="1:13" x14ac:dyDescent="0.25">
      <c r="A168" s="19"/>
      <c r="B168" s="8" t="s">
        <v>130</v>
      </c>
      <c r="C168" s="22"/>
      <c r="D168" s="15"/>
      <c r="E168" s="15"/>
      <c r="F168" s="15"/>
      <c r="G168" s="15"/>
      <c r="H168" s="15"/>
      <c r="I168" s="15"/>
      <c r="J168" s="15"/>
      <c r="K168" s="16">
        <v>0</v>
      </c>
      <c r="L168" s="13"/>
      <c r="M168" s="82"/>
    </row>
    <row r="169" spans="1:13" x14ac:dyDescent="0.25">
      <c r="A169" s="19">
        <v>4761</v>
      </c>
      <c r="B169" s="6" t="s">
        <v>258</v>
      </c>
      <c r="C169" s="22" t="s">
        <v>73</v>
      </c>
      <c r="D169" s="15">
        <v>33090</v>
      </c>
      <c r="E169" s="15">
        <v>33090</v>
      </c>
      <c r="F169" s="15" t="s">
        <v>1</v>
      </c>
      <c r="G169" s="15">
        <v>10328.095238095239</v>
      </c>
      <c r="H169" s="15">
        <v>20907.460317460318</v>
      </c>
      <c r="I169" s="15">
        <v>31998.730158730159</v>
      </c>
      <c r="J169" s="15">
        <v>33090</v>
      </c>
      <c r="K169" s="16">
        <v>0</v>
      </c>
      <c r="L169" s="13"/>
      <c r="M169" s="82"/>
    </row>
    <row r="170" spans="1:13" x14ac:dyDescent="0.25">
      <c r="A170" s="19">
        <v>4770</v>
      </c>
      <c r="B170" s="6" t="s">
        <v>259</v>
      </c>
      <c r="C170" s="22" t="s">
        <v>4</v>
      </c>
      <c r="D170" s="15">
        <v>0</v>
      </c>
      <c r="E170" s="15">
        <v>513935.89636007498</v>
      </c>
      <c r="F170" s="15">
        <v>513935.89636007498</v>
      </c>
      <c r="G170" s="15">
        <v>171890.75372934542</v>
      </c>
      <c r="H170" s="15">
        <v>346076.16838366358</v>
      </c>
      <c r="I170" s="15">
        <v>348848.68647405301</v>
      </c>
      <c r="J170" s="15">
        <v>513935.89636007498</v>
      </c>
      <c r="K170" s="16">
        <v>0</v>
      </c>
      <c r="L170" s="13"/>
      <c r="M170" s="82"/>
    </row>
    <row r="171" spans="1:13" x14ac:dyDescent="0.25">
      <c r="A171" s="19"/>
      <c r="B171" s="8" t="s">
        <v>130</v>
      </c>
      <c r="C171" s="22"/>
      <c r="D171" s="15"/>
      <c r="E171" s="15"/>
      <c r="F171" s="15"/>
      <c r="G171" s="15"/>
      <c r="H171" s="15"/>
      <c r="I171" s="15"/>
      <c r="J171" s="15"/>
      <c r="K171" s="16">
        <v>0</v>
      </c>
      <c r="L171" s="13"/>
      <c r="M171" s="82"/>
    </row>
    <row r="172" spans="1:13" x14ac:dyDescent="0.25">
      <c r="A172" s="19">
        <v>4771</v>
      </c>
      <c r="B172" s="6" t="s">
        <v>260</v>
      </c>
      <c r="C172" s="22" t="s">
        <v>74</v>
      </c>
      <c r="D172" s="15"/>
      <c r="E172" s="15">
        <v>513935.89636007498</v>
      </c>
      <c r="F172" s="15">
        <v>513935.89636007498</v>
      </c>
      <c r="G172" s="15">
        <v>171890.75372934542</v>
      </c>
      <c r="H172" s="15">
        <v>346076.16838366358</v>
      </c>
      <c r="I172" s="15">
        <v>348848.68647405301</v>
      </c>
      <c r="J172" s="15">
        <v>513935.89636007498</v>
      </c>
      <c r="K172" s="16">
        <v>0</v>
      </c>
      <c r="L172" s="13"/>
      <c r="M172" s="82"/>
    </row>
    <row r="173" spans="1:13" ht="40.5" x14ac:dyDescent="0.25">
      <c r="A173" s="19">
        <v>4772</v>
      </c>
      <c r="B173" s="6" t="s">
        <v>261</v>
      </c>
      <c r="C173" s="22" t="s">
        <v>4</v>
      </c>
      <c r="D173" s="15">
        <v>0</v>
      </c>
      <c r="E173" s="15">
        <v>0</v>
      </c>
      <c r="F173" s="15" t="s">
        <v>0</v>
      </c>
      <c r="G173" s="15">
        <v>0</v>
      </c>
      <c r="H173" s="15">
        <v>0</v>
      </c>
      <c r="I173" s="15">
        <v>0</v>
      </c>
      <c r="J173" s="15">
        <v>0</v>
      </c>
      <c r="K173" s="16">
        <v>0</v>
      </c>
      <c r="L173" s="13"/>
      <c r="M173" s="82"/>
    </row>
    <row r="174" spans="1:13" s="11" customFormat="1" ht="51.75" x14ac:dyDescent="0.25">
      <c r="A174" s="19">
        <v>5000</v>
      </c>
      <c r="B174" s="7" t="s">
        <v>262</v>
      </c>
      <c r="C174" s="22" t="s">
        <v>4</v>
      </c>
      <c r="D174" s="15">
        <v>5650455.8966600802</v>
      </c>
      <c r="E174" s="15" t="s">
        <v>309</v>
      </c>
      <c r="F174" s="15">
        <v>5650455.8966600802</v>
      </c>
      <c r="G174" s="15">
        <v>3502745.2937118858</v>
      </c>
      <c r="H174" s="15">
        <v>4206704.1686836639</v>
      </c>
      <c r="I174" s="15">
        <v>4860368.686774049</v>
      </c>
      <c r="J174" s="15">
        <v>5650455.8966600802</v>
      </c>
      <c r="K174" s="16">
        <v>0</v>
      </c>
      <c r="L174" s="13"/>
      <c r="M174" s="82"/>
    </row>
    <row r="175" spans="1:13" x14ac:dyDescent="0.25">
      <c r="A175" s="19"/>
      <c r="B175" s="8" t="s">
        <v>144</v>
      </c>
      <c r="C175" s="20"/>
      <c r="D175" s="15"/>
      <c r="E175" s="15"/>
      <c r="F175" s="15"/>
      <c r="G175" s="15"/>
      <c r="H175" s="15"/>
      <c r="I175" s="15"/>
      <c r="J175" s="15"/>
      <c r="K175" s="16">
        <v>0</v>
      </c>
      <c r="L175" s="13"/>
      <c r="M175" s="82"/>
    </row>
    <row r="176" spans="1:13" ht="27" x14ac:dyDescent="0.25">
      <c r="A176" s="19">
        <v>5100</v>
      </c>
      <c r="B176" s="6" t="s">
        <v>263</v>
      </c>
      <c r="C176" s="22" t="s">
        <v>4</v>
      </c>
      <c r="D176" s="15">
        <v>5650455.8966600802</v>
      </c>
      <c r="E176" s="15" t="s">
        <v>1</v>
      </c>
      <c r="F176" s="15">
        <v>5650455.8966600802</v>
      </c>
      <c r="G176" s="15">
        <v>3502745.2937118858</v>
      </c>
      <c r="H176" s="15">
        <v>4206704.1686836639</v>
      </c>
      <c r="I176" s="15">
        <v>4860368.686774049</v>
      </c>
      <c r="J176" s="15">
        <v>5650455.8966600802</v>
      </c>
      <c r="K176" s="16">
        <v>0</v>
      </c>
      <c r="L176" s="13"/>
      <c r="M176" s="82"/>
    </row>
    <row r="177" spans="1:13" x14ac:dyDescent="0.25">
      <c r="A177" s="19"/>
      <c r="B177" s="8" t="s">
        <v>144</v>
      </c>
      <c r="C177" s="20"/>
      <c r="D177" s="15"/>
      <c r="E177" s="15"/>
      <c r="F177" s="15"/>
      <c r="G177" s="15"/>
      <c r="H177" s="15"/>
      <c r="I177" s="15"/>
      <c r="J177" s="15"/>
      <c r="K177" s="16">
        <v>0</v>
      </c>
      <c r="L177" s="13"/>
      <c r="M177" s="82"/>
    </row>
    <row r="178" spans="1:13" ht="27" x14ac:dyDescent="0.25">
      <c r="A178" s="19">
        <v>5110</v>
      </c>
      <c r="B178" s="6" t="s">
        <v>264</v>
      </c>
      <c r="C178" s="22" t="s">
        <v>4</v>
      </c>
      <c r="D178" s="15">
        <v>4256913.71966008</v>
      </c>
      <c r="E178" s="15" t="s">
        <v>0</v>
      </c>
      <c r="F178" s="15">
        <v>4256913.71966008</v>
      </c>
      <c r="G178" s="15">
        <v>2640793.5294102989</v>
      </c>
      <c r="H178" s="15">
        <v>3299728.5948582664</v>
      </c>
      <c r="I178" s="15">
        <v>3712716.1923137316</v>
      </c>
      <c r="J178" s="15">
        <v>4256913.71966008</v>
      </c>
      <c r="K178" s="16">
        <v>0</v>
      </c>
      <c r="L178" s="13"/>
      <c r="M178" s="82"/>
    </row>
    <row r="179" spans="1:13" x14ac:dyDescent="0.25">
      <c r="A179" s="19"/>
      <c r="B179" s="8" t="s">
        <v>130</v>
      </c>
      <c r="C179" s="22"/>
      <c r="D179" s="15"/>
      <c r="E179" s="15"/>
      <c r="F179" s="15"/>
      <c r="G179" s="15"/>
      <c r="H179" s="15"/>
      <c r="I179" s="15"/>
      <c r="J179" s="15"/>
      <c r="K179" s="16">
        <v>0</v>
      </c>
      <c r="L179" s="13"/>
      <c r="M179" s="82"/>
    </row>
    <row r="180" spans="1:13" x14ac:dyDescent="0.25">
      <c r="A180" s="19">
        <v>5111</v>
      </c>
      <c r="B180" s="6" t="s">
        <v>265</v>
      </c>
      <c r="C180" s="24" t="s">
        <v>75</v>
      </c>
      <c r="D180" s="15">
        <v>0</v>
      </c>
      <c r="E180" s="15" t="s">
        <v>0</v>
      </c>
      <c r="F180" s="15">
        <v>0</v>
      </c>
      <c r="G180" s="15"/>
      <c r="H180" s="15"/>
      <c r="I180" s="15"/>
      <c r="J180" s="15"/>
      <c r="K180" s="16">
        <v>0</v>
      </c>
      <c r="L180" s="13"/>
      <c r="M180" s="82"/>
    </row>
    <row r="181" spans="1:13" x14ac:dyDescent="0.25">
      <c r="A181" s="19">
        <v>5112</v>
      </c>
      <c r="B181" s="6" t="s">
        <v>266</v>
      </c>
      <c r="C181" s="24" t="s">
        <v>76</v>
      </c>
      <c r="D181" s="15">
        <v>10000</v>
      </c>
      <c r="E181" s="15" t="s">
        <v>0</v>
      </c>
      <c r="F181" s="15">
        <v>10000</v>
      </c>
      <c r="G181" s="15">
        <v>2380.9523809523812</v>
      </c>
      <c r="H181" s="15">
        <v>4841.2698412698419</v>
      </c>
      <c r="I181" s="15">
        <v>7420.6349206349205</v>
      </c>
      <c r="J181" s="15">
        <v>10000</v>
      </c>
      <c r="K181" s="16">
        <v>0</v>
      </c>
      <c r="L181" s="13"/>
      <c r="M181" s="82"/>
    </row>
    <row r="182" spans="1:13" x14ac:dyDescent="0.25">
      <c r="A182" s="19">
        <v>5113</v>
      </c>
      <c r="B182" s="6" t="s">
        <v>131</v>
      </c>
      <c r="C182" s="24" t="s">
        <v>77</v>
      </c>
      <c r="D182" s="15">
        <v>4246913.71966008</v>
      </c>
      <c r="E182" s="15" t="s">
        <v>0</v>
      </c>
      <c r="F182" s="15">
        <v>4246913.71966008</v>
      </c>
      <c r="G182" s="15">
        <v>2638412.5770293465</v>
      </c>
      <c r="H182" s="15">
        <v>3294887.3250169964</v>
      </c>
      <c r="I182" s="15">
        <v>3705295.5573930969</v>
      </c>
      <c r="J182" s="15">
        <v>4246913.71966008</v>
      </c>
      <c r="K182" s="16">
        <v>0</v>
      </c>
      <c r="L182" s="13"/>
      <c r="M182" s="82"/>
    </row>
    <row r="183" spans="1:13" ht="27" x14ac:dyDescent="0.25">
      <c r="A183" s="19">
        <v>5120</v>
      </c>
      <c r="B183" s="6" t="s">
        <v>267</v>
      </c>
      <c r="C183" s="22" t="s">
        <v>4</v>
      </c>
      <c r="D183" s="15">
        <v>1073511.777</v>
      </c>
      <c r="E183" s="15" t="s">
        <v>0</v>
      </c>
      <c r="F183" s="15">
        <v>1073511.777</v>
      </c>
      <c r="G183" s="15">
        <v>705919.71350793645</v>
      </c>
      <c r="H183" s="15">
        <v>717483.20557142864</v>
      </c>
      <c r="I183" s="15">
        <v>886947.49128571432</v>
      </c>
      <c r="J183" s="15">
        <v>1073511.777</v>
      </c>
      <c r="K183" s="16">
        <v>0</v>
      </c>
      <c r="L183" s="13"/>
      <c r="M183" s="82"/>
    </row>
    <row r="184" spans="1:13" x14ac:dyDescent="0.25">
      <c r="A184" s="19"/>
      <c r="B184" s="6" t="s">
        <v>130</v>
      </c>
      <c r="C184" s="22"/>
      <c r="D184" s="15"/>
      <c r="E184" s="15"/>
      <c r="F184" s="15"/>
      <c r="G184" s="15"/>
      <c r="H184" s="15"/>
      <c r="I184" s="15"/>
      <c r="J184" s="15"/>
      <c r="K184" s="16">
        <v>0</v>
      </c>
      <c r="L184" s="13"/>
      <c r="M184" s="82"/>
    </row>
    <row r="185" spans="1:13" x14ac:dyDescent="0.25">
      <c r="A185" s="19">
        <v>5121</v>
      </c>
      <c r="B185" s="6" t="s">
        <v>268</v>
      </c>
      <c r="C185" s="24" t="s">
        <v>78</v>
      </c>
      <c r="D185" s="15">
        <v>893752</v>
      </c>
      <c r="E185" s="15" t="s">
        <v>1</v>
      </c>
      <c r="F185" s="15">
        <v>893752</v>
      </c>
      <c r="G185" s="15">
        <v>618715.49206349207</v>
      </c>
      <c r="H185" s="15">
        <v>618715.49206349207</v>
      </c>
      <c r="I185" s="15">
        <v>747683.74603174604</v>
      </c>
      <c r="J185" s="15">
        <v>893752</v>
      </c>
      <c r="K185" s="16">
        <v>0</v>
      </c>
      <c r="L185" s="13"/>
      <c r="M185" s="82"/>
    </row>
    <row r="186" spans="1:13" x14ac:dyDescent="0.25">
      <c r="A186" s="19">
        <v>5122</v>
      </c>
      <c r="B186" s="6" t="s">
        <v>269</v>
      </c>
      <c r="C186" s="24" t="s">
        <v>79</v>
      </c>
      <c r="D186" s="15">
        <v>47000</v>
      </c>
      <c r="E186" s="15"/>
      <c r="F186" s="15">
        <v>47000</v>
      </c>
      <c r="G186" s="15">
        <v>12714.285714285716</v>
      </c>
      <c r="H186" s="15">
        <v>23785.714285714286</v>
      </c>
      <c r="I186" s="15">
        <v>35392.857142857145</v>
      </c>
      <c r="J186" s="15">
        <v>47000</v>
      </c>
      <c r="K186" s="16">
        <v>0</v>
      </c>
      <c r="L186" s="13"/>
      <c r="M186" s="82"/>
    </row>
    <row r="187" spans="1:13" x14ac:dyDescent="0.25">
      <c r="A187" s="19">
        <v>5123</v>
      </c>
      <c r="B187" s="6" t="s">
        <v>270</v>
      </c>
      <c r="C187" s="24" t="s">
        <v>80</v>
      </c>
      <c r="D187" s="15">
        <v>132759.777</v>
      </c>
      <c r="E187" s="15" t="s">
        <v>1</v>
      </c>
      <c r="F187" s="15">
        <v>132759.777</v>
      </c>
      <c r="G187" s="15">
        <v>74489.93573015873</v>
      </c>
      <c r="H187" s="15">
        <v>74981.999222222221</v>
      </c>
      <c r="I187" s="15">
        <v>103870.8881111111</v>
      </c>
      <c r="J187" s="15">
        <v>132759.777</v>
      </c>
      <c r="K187" s="16">
        <v>0</v>
      </c>
      <c r="L187" s="13"/>
      <c r="M187" s="82"/>
    </row>
    <row r="188" spans="1:13" ht="27" x14ac:dyDescent="0.25">
      <c r="A188" s="19">
        <v>5130</v>
      </c>
      <c r="B188" s="6" t="s">
        <v>271</v>
      </c>
      <c r="C188" s="22" t="s">
        <v>4</v>
      </c>
      <c r="D188" s="15">
        <v>320030.40000000026</v>
      </c>
      <c r="E188" s="15" t="s">
        <v>1</v>
      </c>
      <c r="F188" s="15">
        <v>320030.40000000026</v>
      </c>
      <c r="G188" s="15">
        <v>156032.05079365076</v>
      </c>
      <c r="H188" s="15">
        <v>189492.36825396822</v>
      </c>
      <c r="I188" s="15">
        <v>260705.00317460316</v>
      </c>
      <c r="J188" s="15">
        <v>320030.40000000026</v>
      </c>
      <c r="K188" s="16">
        <v>0</v>
      </c>
      <c r="L188" s="13"/>
      <c r="M188" s="82"/>
    </row>
    <row r="189" spans="1:13" x14ac:dyDescent="0.25">
      <c r="A189" s="19"/>
      <c r="B189" s="8" t="s">
        <v>130</v>
      </c>
      <c r="C189" s="22"/>
      <c r="D189" s="15"/>
      <c r="E189" s="15"/>
      <c r="F189" s="15"/>
      <c r="G189" s="15"/>
      <c r="H189" s="15"/>
      <c r="I189" s="15"/>
      <c r="J189" s="15"/>
      <c r="K189" s="16">
        <v>0</v>
      </c>
      <c r="L189" s="13"/>
      <c r="M189" s="82"/>
    </row>
    <row r="190" spans="1:13" x14ac:dyDescent="0.25">
      <c r="A190" s="19">
        <v>5131</v>
      </c>
      <c r="B190" s="6" t="s">
        <v>272</v>
      </c>
      <c r="C190" s="24" t="s">
        <v>81</v>
      </c>
      <c r="D190" s="15">
        <v>16292.000000000233</v>
      </c>
      <c r="E190" s="15" t="s">
        <v>1</v>
      </c>
      <c r="F190" s="15">
        <v>16292.000000000233</v>
      </c>
      <c r="G190" s="15">
        <v>2928.5714285714284</v>
      </c>
      <c r="H190" s="15">
        <v>4404.7619047619046</v>
      </c>
      <c r="I190" s="15">
        <v>16292</v>
      </c>
      <c r="J190" s="15">
        <v>16292.000000000233</v>
      </c>
      <c r="K190" s="16">
        <v>0</v>
      </c>
      <c r="L190" s="13"/>
      <c r="M190" s="82"/>
    </row>
    <row r="191" spans="1:13" x14ac:dyDescent="0.25">
      <c r="A191" s="19">
        <v>5132</v>
      </c>
      <c r="B191" s="6" t="s">
        <v>273</v>
      </c>
      <c r="C191" s="24" t="s">
        <v>82</v>
      </c>
      <c r="D191" s="15"/>
      <c r="E191" s="15" t="s">
        <v>1</v>
      </c>
      <c r="F191" s="15"/>
      <c r="G191" s="15"/>
      <c r="H191" s="15"/>
      <c r="I191" s="15"/>
      <c r="J191" s="15"/>
      <c r="K191" s="16">
        <v>0</v>
      </c>
      <c r="L191" s="13"/>
      <c r="M191" s="82"/>
    </row>
    <row r="192" spans="1:13" x14ac:dyDescent="0.25">
      <c r="A192" s="19">
        <v>5133</v>
      </c>
      <c r="B192" s="6" t="s">
        <v>274</v>
      </c>
      <c r="C192" s="24" t="s">
        <v>83</v>
      </c>
      <c r="D192" s="15"/>
      <c r="E192" s="15" t="s">
        <v>1</v>
      </c>
      <c r="F192" s="15"/>
      <c r="G192" s="15"/>
      <c r="H192" s="15"/>
      <c r="I192" s="15"/>
      <c r="J192" s="15"/>
      <c r="K192" s="16">
        <v>0</v>
      </c>
      <c r="L192" s="13"/>
      <c r="M192" s="82"/>
    </row>
    <row r="193" spans="1:13" x14ac:dyDescent="0.25">
      <c r="A193" s="19">
        <v>5134</v>
      </c>
      <c r="B193" s="6" t="s">
        <v>275</v>
      </c>
      <c r="C193" s="24" t="s">
        <v>84</v>
      </c>
      <c r="D193" s="15">
        <v>303738.40000000002</v>
      </c>
      <c r="E193" s="15" t="s">
        <v>1</v>
      </c>
      <c r="F193" s="15">
        <v>303738.40000000002</v>
      </c>
      <c r="G193" s="15">
        <v>153103.47936507934</v>
      </c>
      <c r="H193" s="15">
        <v>185087.60634920633</v>
      </c>
      <c r="I193" s="15">
        <v>244413.00317460316</v>
      </c>
      <c r="J193" s="15">
        <v>303738.40000000002</v>
      </c>
      <c r="K193" s="16">
        <v>0</v>
      </c>
      <c r="L193" s="13"/>
      <c r="M193" s="82"/>
    </row>
    <row r="194" spans="1:13" x14ac:dyDescent="0.25">
      <c r="A194" s="19">
        <v>5200</v>
      </c>
      <c r="B194" s="6" t="s">
        <v>276</v>
      </c>
      <c r="C194" s="22" t="s">
        <v>4</v>
      </c>
      <c r="D194" s="15">
        <v>0</v>
      </c>
      <c r="E194" s="15" t="s">
        <v>1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6">
        <v>0</v>
      </c>
      <c r="L194" s="13"/>
      <c r="M194" s="82"/>
    </row>
    <row r="195" spans="1:13" x14ac:dyDescent="0.25">
      <c r="A195" s="19"/>
      <c r="B195" s="8" t="s">
        <v>144</v>
      </c>
      <c r="C195" s="20"/>
      <c r="D195" s="15"/>
      <c r="E195" s="15"/>
      <c r="F195" s="15"/>
      <c r="G195" s="15"/>
      <c r="H195" s="15"/>
      <c r="I195" s="15"/>
      <c r="J195" s="15"/>
      <c r="K195" s="16">
        <v>0</v>
      </c>
      <c r="L195" s="13"/>
      <c r="M195" s="82"/>
    </row>
    <row r="196" spans="1:13" ht="27" x14ac:dyDescent="0.25">
      <c r="A196" s="19">
        <v>5211</v>
      </c>
      <c r="B196" s="6" t="s">
        <v>277</v>
      </c>
      <c r="C196" s="24" t="s">
        <v>85</v>
      </c>
      <c r="D196" s="15"/>
      <c r="E196" s="15" t="s">
        <v>1</v>
      </c>
      <c r="F196" s="15"/>
      <c r="G196" s="15">
        <v>0</v>
      </c>
      <c r="H196" s="15">
        <v>0</v>
      </c>
      <c r="I196" s="15">
        <v>0</v>
      </c>
      <c r="J196" s="15">
        <v>0</v>
      </c>
      <c r="K196" s="16">
        <v>0</v>
      </c>
      <c r="L196" s="13"/>
      <c r="M196" s="82"/>
    </row>
    <row r="197" spans="1:13" x14ac:dyDescent="0.25">
      <c r="A197" s="19">
        <v>5221</v>
      </c>
      <c r="B197" s="6" t="s">
        <v>278</v>
      </c>
      <c r="C197" s="24" t="s">
        <v>86</v>
      </c>
      <c r="D197" s="15"/>
      <c r="E197" s="15" t="s">
        <v>1</v>
      </c>
      <c r="F197" s="15"/>
      <c r="G197" s="15">
        <v>0</v>
      </c>
      <c r="H197" s="15">
        <v>0</v>
      </c>
      <c r="I197" s="15">
        <v>0</v>
      </c>
      <c r="J197" s="15">
        <v>0</v>
      </c>
      <c r="K197" s="16">
        <v>0</v>
      </c>
      <c r="L197" s="13"/>
      <c r="M197" s="82"/>
    </row>
    <row r="198" spans="1:13" x14ac:dyDescent="0.25">
      <c r="A198" s="19">
        <v>5231</v>
      </c>
      <c r="B198" s="6" t="s">
        <v>279</v>
      </c>
      <c r="C198" s="24" t="s">
        <v>87</v>
      </c>
      <c r="D198" s="15"/>
      <c r="E198" s="15" t="s">
        <v>1</v>
      </c>
      <c r="F198" s="15"/>
      <c r="G198" s="15">
        <v>0</v>
      </c>
      <c r="H198" s="15">
        <v>0</v>
      </c>
      <c r="I198" s="15">
        <v>0</v>
      </c>
      <c r="J198" s="15">
        <v>0</v>
      </c>
      <c r="K198" s="16">
        <v>0</v>
      </c>
      <c r="L198" s="13"/>
      <c r="M198" s="82"/>
    </row>
    <row r="199" spans="1:13" x14ac:dyDescent="0.25">
      <c r="A199" s="19">
        <v>5241</v>
      </c>
      <c r="B199" s="6" t="s">
        <v>280</v>
      </c>
      <c r="C199" s="24" t="s">
        <v>88</v>
      </c>
      <c r="D199" s="15"/>
      <c r="E199" s="15" t="s">
        <v>1</v>
      </c>
      <c r="F199" s="15"/>
      <c r="G199" s="15">
        <v>0</v>
      </c>
      <c r="H199" s="15">
        <v>0</v>
      </c>
      <c r="I199" s="15">
        <v>0</v>
      </c>
      <c r="J199" s="15">
        <v>0</v>
      </c>
      <c r="K199" s="16">
        <v>0</v>
      </c>
      <c r="L199" s="13"/>
      <c r="M199" s="82"/>
    </row>
    <row r="200" spans="1:13" x14ac:dyDescent="0.25">
      <c r="A200" s="19">
        <v>5300</v>
      </c>
      <c r="B200" s="6" t="s">
        <v>281</v>
      </c>
      <c r="C200" s="22" t="s">
        <v>4</v>
      </c>
      <c r="D200" s="15">
        <v>0</v>
      </c>
      <c r="E200" s="15" t="s">
        <v>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6">
        <v>0</v>
      </c>
      <c r="L200" s="13"/>
      <c r="M200" s="82"/>
    </row>
    <row r="201" spans="1:13" x14ac:dyDescent="0.25">
      <c r="A201" s="19"/>
      <c r="B201" s="8" t="s">
        <v>144</v>
      </c>
      <c r="C201" s="20"/>
      <c r="D201" s="15"/>
      <c r="E201" s="15"/>
      <c r="F201" s="15"/>
      <c r="G201" s="15"/>
      <c r="H201" s="15"/>
      <c r="I201" s="15"/>
      <c r="J201" s="15"/>
      <c r="K201" s="16">
        <v>0</v>
      </c>
      <c r="L201" s="13"/>
      <c r="M201" s="82"/>
    </row>
    <row r="202" spans="1:13" x14ac:dyDescent="0.25">
      <c r="A202" s="19">
        <v>5311</v>
      </c>
      <c r="B202" s="6" t="s">
        <v>282</v>
      </c>
      <c r="C202" s="24" t="s">
        <v>89</v>
      </c>
      <c r="D202" s="15"/>
      <c r="E202" s="15" t="s">
        <v>1</v>
      </c>
      <c r="F202" s="15"/>
      <c r="G202" s="15">
        <v>0</v>
      </c>
      <c r="H202" s="15">
        <v>0</v>
      </c>
      <c r="I202" s="15">
        <v>0</v>
      </c>
      <c r="J202" s="15">
        <v>0</v>
      </c>
      <c r="K202" s="16">
        <v>0</v>
      </c>
      <c r="L202" s="13"/>
      <c r="M202" s="82"/>
    </row>
    <row r="203" spans="1:13" ht="27" x14ac:dyDescent="0.25">
      <c r="A203" s="19">
        <v>5400</v>
      </c>
      <c r="B203" s="6" t="s">
        <v>283</v>
      </c>
      <c r="C203" s="22" t="s">
        <v>4</v>
      </c>
      <c r="D203" s="15">
        <v>0</v>
      </c>
      <c r="E203" s="15" t="s">
        <v>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6">
        <v>0</v>
      </c>
      <c r="L203" s="13"/>
      <c r="M203" s="82"/>
    </row>
    <row r="204" spans="1:13" x14ac:dyDescent="0.25">
      <c r="A204" s="19"/>
      <c r="B204" s="8" t="s">
        <v>144</v>
      </c>
      <c r="C204" s="20"/>
      <c r="D204" s="15"/>
      <c r="E204" s="15"/>
      <c r="F204" s="15"/>
      <c r="G204" s="15"/>
      <c r="H204" s="15"/>
      <c r="I204" s="15"/>
      <c r="J204" s="15"/>
      <c r="K204" s="16">
        <v>0</v>
      </c>
      <c r="L204" s="13"/>
      <c r="M204" s="82"/>
    </row>
    <row r="205" spans="1:13" x14ac:dyDescent="0.25">
      <c r="A205" s="19">
        <v>5411</v>
      </c>
      <c r="B205" s="6" t="s">
        <v>284</v>
      </c>
      <c r="C205" s="24" t="s">
        <v>90</v>
      </c>
      <c r="D205" s="15">
        <v>0</v>
      </c>
      <c r="E205" s="15" t="s">
        <v>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6">
        <v>0</v>
      </c>
      <c r="L205" s="13"/>
      <c r="M205" s="82"/>
    </row>
    <row r="206" spans="1:13" x14ac:dyDescent="0.25">
      <c r="A206" s="19">
        <v>5421</v>
      </c>
      <c r="B206" s="6" t="s">
        <v>285</v>
      </c>
      <c r="C206" s="24" t="s">
        <v>91</v>
      </c>
      <c r="D206" s="15"/>
      <c r="E206" s="15" t="s">
        <v>1</v>
      </c>
      <c r="F206" s="15"/>
      <c r="G206" s="15"/>
      <c r="H206" s="15"/>
      <c r="I206" s="15"/>
      <c r="J206" s="15"/>
      <c r="K206" s="16">
        <v>0</v>
      </c>
      <c r="L206" s="13"/>
      <c r="M206" s="82"/>
    </row>
    <row r="207" spans="1:13" x14ac:dyDescent="0.25">
      <c r="A207" s="19">
        <v>5431</v>
      </c>
      <c r="B207" s="6" t="s">
        <v>286</v>
      </c>
      <c r="C207" s="24" t="s">
        <v>92</v>
      </c>
      <c r="D207" s="15"/>
      <c r="E207" s="15" t="s">
        <v>1</v>
      </c>
      <c r="F207" s="15"/>
      <c r="G207" s="15"/>
      <c r="H207" s="15"/>
      <c r="I207" s="15"/>
      <c r="J207" s="15"/>
      <c r="K207" s="16">
        <v>0</v>
      </c>
      <c r="L207" s="13"/>
      <c r="M207" s="82"/>
    </row>
    <row r="208" spans="1:13" x14ac:dyDescent="0.25">
      <c r="A208" s="19">
        <v>5441</v>
      </c>
      <c r="B208" s="8" t="s">
        <v>287</v>
      </c>
      <c r="C208" s="24" t="s">
        <v>93</v>
      </c>
      <c r="D208" s="15"/>
      <c r="E208" s="15" t="s">
        <v>1</v>
      </c>
      <c r="F208" s="15"/>
      <c r="G208" s="15"/>
      <c r="H208" s="15"/>
      <c r="I208" s="15"/>
      <c r="J208" s="15"/>
      <c r="K208" s="16">
        <v>0</v>
      </c>
      <c r="L208" s="13"/>
      <c r="M208" s="82"/>
    </row>
    <row r="209" spans="1:13" ht="57" customHeight="1" x14ac:dyDescent="0.25">
      <c r="A209" s="25" t="s">
        <v>94</v>
      </c>
      <c r="B209" s="32" t="s">
        <v>288</v>
      </c>
      <c r="C209" s="25" t="s">
        <v>4</v>
      </c>
      <c r="D209" s="15">
        <v>-2500000</v>
      </c>
      <c r="E209" s="15"/>
      <c r="F209" s="15">
        <v>-2500000</v>
      </c>
      <c r="G209" s="15">
        <v>-1059682.5396825401</v>
      </c>
      <c r="H209" s="15">
        <v>-1250000</v>
      </c>
      <c r="I209" s="15">
        <v>-1875000</v>
      </c>
      <c r="J209" s="15">
        <v>-2500000</v>
      </c>
      <c r="K209" s="16">
        <v>0</v>
      </c>
      <c r="L209" s="13"/>
      <c r="M209" s="82"/>
    </row>
    <row r="210" spans="1:13" ht="44.25" customHeight="1" x14ac:dyDescent="0.25">
      <c r="A210" s="25"/>
      <c r="B210" s="10" t="s">
        <v>129</v>
      </c>
      <c r="C210" s="25"/>
      <c r="D210" s="15"/>
      <c r="E210" s="15"/>
      <c r="F210" s="15"/>
      <c r="G210" s="15"/>
      <c r="H210" s="15"/>
      <c r="I210" s="15"/>
      <c r="J210" s="15"/>
      <c r="K210" s="16">
        <v>0</v>
      </c>
      <c r="L210" s="13"/>
      <c r="M210" s="82"/>
    </row>
    <row r="211" spans="1:13" ht="33" x14ac:dyDescent="0.25">
      <c r="A211" s="26" t="s">
        <v>96</v>
      </c>
      <c r="B211" s="33" t="s">
        <v>289</v>
      </c>
      <c r="C211" s="27" t="s">
        <v>4</v>
      </c>
      <c r="D211" s="15">
        <v>-441000</v>
      </c>
      <c r="E211" s="15" t="s">
        <v>95</v>
      </c>
      <c r="F211" s="15">
        <v>-441000</v>
      </c>
      <c r="G211" s="15">
        <v>-171000</v>
      </c>
      <c r="H211" s="15">
        <v>-220500</v>
      </c>
      <c r="I211" s="15">
        <v>-330750</v>
      </c>
      <c r="J211" s="15">
        <v>-441000</v>
      </c>
      <c r="K211" s="16">
        <v>0</v>
      </c>
      <c r="L211" s="13"/>
      <c r="M211" s="82"/>
    </row>
    <row r="212" spans="1:13" ht="44.25" customHeight="1" x14ac:dyDescent="0.25">
      <c r="A212" s="26"/>
      <c r="B212" s="10" t="s">
        <v>129</v>
      </c>
      <c r="C212" s="27"/>
      <c r="D212" s="15"/>
      <c r="E212" s="15"/>
      <c r="F212" s="15"/>
      <c r="G212" s="15"/>
      <c r="H212" s="15"/>
      <c r="I212" s="15"/>
      <c r="J212" s="15"/>
      <c r="K212" s="16">
        <v>0</v>
      </c>
      <c r="L212" s="13"/>
      <c r="M212" s="82"/>
    </row>
    <row r="213" spans="1:13" ht="37.5" customHeight="1" x14ac:dyDescent="0.25">
      <c r="A213" s="26" t="s">
        <v>97</v>
      </c>
      <c r="B213" s="10" t="s">
        <v>290</v>
      </c>
      <c r="C213" s="26" t="s">
        <v>98</v>
      </c>
      <c r="D213" s="15"/>
      <c r="E213" s="15" t="s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6">
        <v>0</v>
      </c>
      <c r="L213" s="13"/>
      <c r="M213" s="82"/>
    </row>
    <row r="214" spans="1:13" s="130" customFormat="1" ht="14.25" x14ac:dyDescent="0.25">
      <c r="A214" s="26" t="s">
        <v>99</v>
      </c>
      <c r="B214" s="10" t="s">
        <v>291</v>
      </c>
      <c r="C214" s="26" t="s">
        <v>100</v>
      </c>
      <c r="D214" s="15">
        <v>0</v>
      </c>
      <c r="E214" s="15" t="s">
        <v>0</v>
      </c>
      <c r="F214" s="138"/>
      <c r="G214" s="15">
        <v>0</v>
      </c>
      <c r="H214" s="15">
        <v>0</v>
      </c>
      <c r="I214" s="15">
        <v>0</v>
      </c>
      <c r="J214" s="15">
        <v>0</v>
      </c>
      <c r="K214" s="16">
        <v>0</v>
      </c>
      <c r="L214" s="13"/>
      <c r="M214" s="82"/>
    </row>
    <row r="215" spans="1:13" ht="27" x14ac:dyDescent="0.25">
      <c r="A215" s="14" t="s">
        <v>101</v>
      </c>
      <c r="B215" s="10" t="s">
        <v>292</v>
      </c>
      <c r="C215" s="27" t="s">
        <v>102</v>
      </c>
      <c r="D215" s="15">
        <v>-441000</v>
      </c>
      <c r="E215" s="15" t="s">
        <v>95</v>
      </c>
      <c r="F215" s="15">
        <v>-441000</v>
      </c>
      <c r="G215" s="15">
        <v>-171000</v>
      </c>
      <c r="H215" s="15">
        <v>-220500</v>
      </c>
      <c r="I215" s="15">
        <v>-330750</v>
      </c>
      <c r="J215" s="81">
        <v>-441000</v>
      </c>
      <c r="K215" s="16">
        <v>0</v>
      </c>
      <c r="L215" s="13"/>
      <c r="M215" s="82"/>
    </row>
    <row r="216" spans="1:13" ht="33" x14ac:dyDescent="0.25">
      <c r="A216" s="14" t="s">
        <v>103</v>
      </c>
      <c r="B216" s="33" t="s">
        <v>293</v>
      </c>
      <c r="C216" s="27" t="s">
        <v>4</v>
      </c>
      <c r="D216" s="15">
        <v>0</v>
      </c>
      <c r="E216" s="15" t="s">
        <v>95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6">
        <v>0</v>
      </c>
      <c r="L216" s="13"/>
      <c r="M216" s="82"/>
    </row>
    <row r="217" spans="1:13" x14ac:dyDescent="0.25">
      <c r="A217" s="14"/>
      <c r="B217" s="10" t="s">
        <v>129</v>
      </c>
      <c r="C217" s="27"/>
      <c r="D217" s="15"/>
      <c r="E217" s="15"/>
      <c r="F217" s="15"/>
      <c r="G217" s="15"/>
      <c r="H217" s="15"/>
      <c r="I217" s="15"/>
      <c r="J217" s="15"/>
      <c r="K217" s="16">
        <v>0</v>
      </c>
      <c r="L217" s="13"/>
      <c r="M217" s="82"/>
    </row>
    <row r="218" spans="1:13" s="131" customFormat="1" ht="31.5" customHeight="1" x14ac:dyDescent="0.25">
      <c r="A218" s="30" t="s">
        <v>104</v>
      </c>
      <c r="B218" s="10" t="s">
        <v>294</v>
      </c>
      <c r="C218" s="26" t="s">
        <v>105</v>
      </c>
      <c r="D218" s="31">
        <v>0</v>
      </c>
      <c r="E218" s="31" t="s">
        <v>95</v>
      </c>
      <c r="F218" s="31"/>
      <c r="G218" s="15">
        <v>0</v>
      </c>
      <c r="H218" s="15">
        <v>0</v>
      </c>
      <c r="I218" s="15">
        <v>0</v>
      </c>
      <c r="J218" s="15">
        <v>0</v>
      </c>
      <c r="K218" s="16">
        <v>0</v>
      </c>
      <c r="L218" s="13"/>
      <c r="M218" s="82"/>
    </row>
    <row r="219" spans="1:13" ht="33" customHeight="1" x14ac:dyDescent="0.25">
      <c r="A219" s="14" t="s">
        <v>106</v>
      </c>
      <c r="B219" s="10" t="s">
        <v>295</v>
      </c>
      <c r="C219" s="27" t="s">
        <v>4</v>
      </c>
      <c r="D219" s="15">
        <v>0</v>
      </c>
      <c r="E219" s="15" t="s">
        <v>95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6">
        <v>0</v>
      </c>
      <c r="L219" s="13"/>
      <c r="M219" s="82"/>
    </row>
    <row r="220" spans="1:13" x14ac:dyDescent="0.25">
      <c r="A220" s="14"/>
      <c r="B220" s="10" t="s">
        <v>130</v>
      </c>
      <c r="C220" s="27"/>
      <c r="D220" s="15"/>
      <c r="E220" s="15"/>
      <c r="F220" s="15"/>
      <c r="G220" s="15"/>
      <c r="H220" s="15"/>
      <c r="I220" s="15"/>
      <c r="J220" s="15"/>
      <c r="K220" s="16">
        <v>0</v>
      </c>
      <c r="L220" s="13"/>
      <c r="M220" s="82"/>
    </row>
    <row r="221" spans="1:13" x14ac:dyDescent="0.25">
      <c r="A221" s="14" t="s">
        <v>107</v>
      </c>
      <c r="B221" s="10" t="s">
        <v>296</v>
      </c>
      <c r="C221" s="26" t="s">
        <v>108</v>
      </c>
      <c r="D221" s="15">
        <v>0</v>
      </c>
      <c r="E221" s="15" t="s">
        <v>0</v>
      </c>
      <c r="F221" s="15"/>
      <c r="G221" s="15">
        <v>0</v>
      </c>
      <c r="H221" s="15">
        <v>0</v>
      </c>
      <c r="I221" s="15">
        <v>0</v>
      </c>
      <c r="J221" s="15">
        <v>0</v>
      </c>
      <c r="K221" s="16">
        <v>0</v>
      </c>
      <c r="L221" s="13"/>
      <c r="M221" s="82"/>
    </row>
    <row r="222" spans="1:13" ht="30.75" customHeight="1" x14ac:dyDescent="0.25">
      <c r="A222" s="28" t="s">
        <v>109</v>
      </c>
      <c r="B222" s="10" t="s">
        <v>297</v>
      </c>
      <c r="C222" s="27" t="s">
        <v>110</v>
      </c>
      <c r="D222" s="15">
        <v>0</v>
      </c>
      <c r="E222" s="15" t="s">
        <v>95</v>
      </c>
      <c r="F222" s="15"/>
      <c r="G222" s="15">
        <v>0</v>
      </c>
      <c r="H222" s="15">
        <v>0</v>
      </c>
      <c r="I222" s="15">
        <v>0</v>
      </c>
      <c r="J222" s="15">
        <v>0</v>
      </c>
      <c r="K222" s="16">
        <v>0</v>
      </c>
      <c r="L222" s="13"/>
      <c r="M222" s="82"/>
    </row>
    <row r="223" spans="1:13" ht="33" customHeight="1" x14ac:dyDescent="0.25">
      <c r="A223" s="14" t="s">
        <v>111</v>
      </c>
      <c r="B223" s="4" t="s">
        <v>298</v>
      </c>
      <c r="C223" s="27" t="s">
        <v>112</v>
      </c>
      <c r="D223" s="15">
        <v>0</v>
      </c>
      <c r="E223" s="15" t="s">
        <v>95</v>
      </c>
      <c r="F223" s="15"/>
      <c r="G223" s="15">
        <v>0</v>
      </c>
      <c r="H223" s="15">
        <v>0</v>
      </c>
      <c r="I223" s="15">
        <v>0</v>
      </c>
      <c r="J223" s="15">
        <v>0</v>
      </c>
      <c r="K223" s="16">
        <v>0</v>
      </c>
      <c r="L223" s="13"/>
      <c r="M223" s="82"/>
    </row>
    <row r="224" spans="1:13" ht="33" x14ac:dyDescent="0.25">
      <c r="A224" s="14" t="s">
        <v>113</v>
      </c>
      <c r="B224" s="33" t="s">
        <v>299</v>
      </c>
      <c r="C224" s="27" t="s">
        <v>4</v>
      </c>
      <c r="D224" s="15">
        <v>0</v>
      </c>
      <c r="E224" s="15" t="s">
        <v>95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6">
        <v>0</v>
      </c>
      <c r="L224" s="13"/>
      <c r="M224" s="82"/>
    </row>
    <row r="225" spans="1:13" x14ac:dyDescent="0.25">
      <c r="A225" s="14"/>
      <c r="B225" s="10" t="s">
        <v>129</v>
      </c>
      <c r="C225" s="27"/>
      <c r="D225" s="15"/>
      <c r="E225" s="15"/>
      <c r="F225" s="15"/>
      <c r="G225" s="15"/>
      <c r="H225" s="15"/>
      <c r="I225" s="15"/>
      <c r="J225" s="15"/>
      <c r="K225" s="16">
        <v>0</v>
      </c>
      <c r="L225" s="13"/>
      <c r="M225" s="82"/>
    </row>
    <row r="226" spans="1:13" x14ac:dyDescent="0.25">
      <c r="A226" s="28" t="s">
        <v>114</v>
      </c>
      <c r="B226" s="10" t="s">
        <v>300</v>
      </c>
      <c r="C226" s="25" t="s">
        <v>115</v>
      </c>
      <c r="D226" s="15">
        <v>0</v>
      </c>
      <c r="E226" s="15" t="s">
        <v>95</v>
      </c>
      <c r="F226" s="15"/>
      <c r="G226" s="15">
        <v>0</v>
      </c>
      <c r="H226" s="15">
        <v>0</v>
      </c>
      <c r="I226" s="15">
        <v>0</v>
      </c>
      <c r="J226" s="15">
        <v>0</v>
      </c>
      <c r="K226" s="16">
        <v>0</v>
      </c>
      <c r="L226" s="13"/>
      <c r="M226" s="82"/>
    </row>
    <row r="227" spans="1:13" ht="49.5" x14ac:dyDescent="0.25">
      <c r="A227" s="14" t="s">
        <v>116</v>
      </c>
      <c r="B227" s="33" t="s">
        <v>301</v>
      </c>
      <c r="C227" s="27" t="s">
        <v>4</v>
      </c>
      <c r="D227" s="15">
        <v>-2059000</v>
      </c>
      <c r="E227" s="15" t="s">
        <v>95</v>
      </c>
      <c r="F227" s="15">
        <v>-2059000</v>
      </c>
      <c r="G227" s="15">
        <v>-888682.53968253999</v>
      </c>
      <c r="H227" s="15">
        <v>-1029500</v>
      </c>
      <c r="I227" s="15">
        <v>-1544250</v>
      </c>
      <c r="J227" s="15">
        <v>-2059000</v>
      </c>
      <c r="K227" s="16">
        <v>0</v>
      </c>
      <c r="L227" s="13"/>
      <c r="M227" s="82"/>
    </row>
    <row r="228" spans="1:13" x14ac:dyDescent="0.25">
      <c r="A228" s="14"/>
      <c r="B228" s="10" t="s">
        <v>129</v>
      </c>
      <c r="C228" s="27"/>
      <c r="D228" s="15"/>
      <c r="E228" s="15"/>
      <c r="F228" s="15"/>
      <c r="G228" s="15"/>
      <c r="H228" s="15"/>
      <c r="I228" s="15"/>
      <c r="J228" s="15"/>
      <c r="K228" s="16">
        <v>0</v>
      </c>
      <c r="L228" s="13"/>
      <c r="M228" s="82"/>
    </row>
    <row r="229" spans="1:13" x14ac:dyDescent="0.25">
      <c r="A229" s="14" t="s">
        <v>117</v>
      </c>
      <c r="B229" s="10" t="s">
        <v>302</v>
      </c>
      <c r="C229" s="26" t="s">
        <v>118</v>
      </c>
      <c r="D229" s="15">
        <v>-2059000</v>
      </c>
      <c r="E229" s="15" t="s">
        <v>95</v>
      </c>
      <c r="F229" s="15">
        <v>-2059000</v>
      </c>
      <c r="G229" s="15">
        <v>-888682.53968253999</v>
      </c>
      <c r="H229" s="15">
        <v>-1029500</v>
      </c>
      <c r="I229" s="15">
        <v>-1544250</v>
      </c>
      <c r="J229" s="81">
        <v>-2059000</v>
      </c>
      <c r="K229" s="16">
        <v>0</v>
      </c>
      <c r="L229" s="13"/>
      <c r="M229" s="82"/>
    </row>
    <row r="230" spans="1:13" x14ac:dyDescent="0.25">
      <c r="A230" s="28" t="s">
        <v>119</v>
      </c>
      <c r="B230" s="10" t="s">
        <v>303</v>
      </c>
      <c r="C230" s="25" t="s">
        <v>120</v>
      </c>
      <c r="D230" s="15">
        <v>0</v>
      </c>
      <c r="E230" s="15" t="s">
        <v>95</v>
      </c>
      <c r="F230" s="15"/>
      <c r="G230" s="15">
        <v>0</v>
      </c>
      <c r="H230" s="15">
        <v>0</v>
      </c>
      <c r="I230" s="15">
        <v>0</v>
      </c>
      <c r="J230" s="15">
        <v>0</v>
      </c>
      <c r="K230" s="16">
        <v>0</v>
      </c>
      <c r="L230" s="13"/>
      <c r="M230" s="82"/>
    </row>
    <row r="231" spans="1:13" ht="36.75" customHeight="1" x14ac:dyDescent="0.25">
      <c r="A231" s="14" t="s">
        <v>121</v>
      </c>
      <c r="B231" s="10" t="s">
        <v>304</v>
      </c>
      <c r="C231" s="27" t="s">
        <v>122</v>
      </c>
      <c r="D231" s="15">
        <v>0</v>
      </c>
      <c r="E231" s="15" t="s">
        <v>95</v>
      </c>
      <c r="F231" s="15"/>
      <c r="G231" s="15">
        <v>0</v>
      </c>
      <c r="H231" s="15">
        <v>0</v>
      </c>
      <c r="I231" s="15">
        <v>0</v>
      </c>
      <c r="J231" s="15">
        <v>0</v>
      </c>
      <c r="K231" s="16">
        <v>0</v>
      </c>
      <c r="L231" s="13"/>
      <c r="M231" s="82"/>
    </row>
    <row r="232" spans="1:13" ht="36" customHeight="1" x14ac:dyDescent="0.25">
      <c r="A232" s="14" t="s">
        <v>123</v>
      </c>
      <c r="B232" s="10" t="s">
        <v>305</v>
      </c>
      <c r="C232" s="27" t="s">
        <v>124</v>
      </c>
      <c r="D232" s="15">
        <v>0</v>
      </c>
      <c r="E232" s="15" t="s">
        <v>95</v>
      </c>
      <c r="F232" s="15"/>
      <c r="G232" s="15">
        <v>0</v>
      </c>
      <c r="H232" s="15">
        <v>0</v>
      </c>
      <c r="I232" s="15">
        <v>0</v>
      </c>
      <c r="J232" s="15">
        <v>0</v>
      </c>
      <c r="K232" s="16">
        <v>0</v>
      </c>
      <c r="L232" s="13"/>
      <c r="M232" s="82"/>
    </row>
    <row r="236" spans="1:13" x14ac:dyDescent="0.25">
      <c r="G236" s="82"/>
      <c r="H236" s="82"/>
      <c r="I236" s="82"/>
    </row>
  </sheetData>
  <protectedRanges>
    <protectedRange sqref="E107" name="Range18"/>
    <protectedRange sqref="F221 F213:F214 F218 D212:J212 D220:J220 D217:J217 D210:J210" name="Range15"/>
    <protectedRange sqref="D177:F177 D179:F179 D189:F189 D184:F184 D175:F175" name="Range13"/>
    <protectedRange sqref="E149 E153 E144 E155:E156 D146:F146 D148:F148 D152:F152 D143:F143" name="Range11"/>
    <protectedRange sqref="D113:E113 E116:E119 E121:E123 D115:E115 D120:F120 D124:F124 G118:J118" name="Range9"/>
    <protectedRange sqref="E93 E97 D101:F101 D99:F99 D95:F95 D91:F91" name="Range7"/>
    <protectedRange sqref="E77 E69:E70 D76:F76 D64:F64 D74:F74" name="Range5"/>
    <protectedRange sqref="E45 E29:F29 D33 D31:F31 D42:F42 D28:F28" name="Range3"/>
    <protectedRange sqref="E23 D20:F20 D25:F25 D14:F14 D16:F16 D18:F18" name="Range1"/>
    <protectedRange sqref="E48 E52:E53 D57:F57 D60:F60 D47:F47 E50" name="Range4"/>
    <protectedRange sqref="E85:E87 E81:E82 D89:F89 D84:F84 D80:F80" name="Range6"/>
    <protectedRange sqref="E102:E103 E111 E106 D109:E109 D105:F105" name="Range8"/>
    <protectedRange sqref="E125:E129 E134:E135 E138 D133:F133 D137:F137 D131:F131" name="Range10"/>
    <protectedRange sqref="E166 E159 E173 E162:E163 D168:F168 D161:F161 D165:F165 D171:J171 D158:F158" name="Range12"/>
    <protectedRange sqref="F196:F199 F206:F208 D201:F201 D195:F195 D204:F204" name="Range14"/>
    <protectedRange sqref="F222:F223 F229:F232 F226 D225:J225 D228:F228" name="Range16"/>
    <protectedRange sqref="E26" name="Range17"/>
    <protectedRange sqref="F202" name="Range21"/>
  </protectedRanges>
  <autoFilter ref="A12:Q232" xr:uid="{00000000-0009-0000-0000-000002000000}"/>
  <mergeCells count="16">
    <mergeCell ref="G1:I1"/>
    <mergeCell ref="C1:F1"/>
    <mergeCell ref="C2:F2"/>
    <mergeCell ref="G2:I2"/>
    <mergeCell ref="G3:I3"/>
    <mergeCell ref="A7:J7"/>
    <mergeCell ref="A6:G6"/>
    <mergeCell ref="G10:J10"/>
    <mergeCell ref="E9:F9"/>
    <mergeCell ref="E10:F10"/>
    <mergeCell ref="D10:D11"/>
    <mergeCell ref="A10:A11"/>
    <mergeCell ref="B10:C11"/>
    <mergeCell ref="G4:I4"/>
    <mergeCell ref="C3:F3"/>
    <mergeCell ref="C4:F4"/>
  </mergeCells>
  <pageMargins left="0.59055118110236227" right="0.19685039370078741" top="0.23622047244094491" bottom="0.23622047244094491" header="0" footer="0"/>
  <pageSetup paperSize="9" scale="85" firstPageNumber="9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38" customWidth="1"/>
    <col min="2" max="2" width="36.42578125" style="38" customWidth="1"/>
    <col min="3" max="3" width="13.42578125" style="38" customWidth="1"/>
    <col min="4" max="4" width="13.7109375" style="38" customWidth="1"/>
    <col min="5" max="5" width="13.85546875" style="38" customWidth="1"/>
    <col min="6" max="9" width="13.42578125" style="38" customWidth="1"/>
    <col min="10" max="16384" width="9.140625" style="38"/>
  </cols>
  <sheetData>
    <row r="1" spans="1:9" s="36" customFormat="1" ht="13.5" customHeight="1" x14ac:dyDescent="0.2">
      <c r="A1" s="37"/>
      <c r="F1" s="58"/>
      <c r="G1" s="142" t="s">
        <v>385</v>
      </c>
      <c r="H1" s="142"/>
      <c r="I1" s="142"/>
    </row>
    <row r="2" spans="1:9" s="36" customFormat="1" ht="13.5" customHeight="1" x14ac:dyDescent="0.25">
      <c r="A2" s="37"/>
      <c r="F2" s="142" t="s">
        <v>307</v>
      </c>
      <c r="G2" s="142"/>
      <c r="H2" s="142"/>
      <c r="I2" s="142"/>
    </row>
    <row r="3" spans="1:9" s="36" customFormat="1" ht="13.5" customHeight="1" x14ac:dyDescent="0.25">
      <c r="A3" s="37"/>
      <c r="F3" s="142" t="s">
        <v>384</v>
      </c>
      <c r="G3" s="142"/>
      <c r="H3" s="142"/>
      <c r="I3" s="142"/>
    </row>
    <row r="4" spans="1:9" s="36" customFormat="1" ht="27" customHeight="1" x14ac:dyDescent="0.25">
      <c r="A4" s="37"/>
      <c r="F4" s="141" t="s">
        <v>386</v>
      </c>
      <c r="G4" s="141"/>
      <c r="H4" s="141"/>
      <c r="I4" s="141"/>
    </row>
    <row r="5" spans="1:9" s="36" customFormat="1" ht="13.5" customHeight="1" x14ac:dyDescent="0.25">
      <c r="A5" s="37"/>
    </row>
    <row r="6" spans="1:9" s="36" customFormat="1" ht="13.5" customHeight="1" x14ac:dyDescent="0.25">
      <c r="A6" s="37"/>
    </row>
    <row r="7" spans="1:9" s="36" customFormat="1" ht="13.5" customHeight="1" x14ac:dyDescent="0.25">
      <c r="A7" s="37"/>
      <c r="F7" s="141"/>
      <c r="G7" s="141"/>
      <c r="H7" s="141"/>
      <c r="I7" s="141"/>
    </row>
    <row r="8" spans="1:9" ht="13.5" x14ac:dyDescent="0.25">
      <c r="E8" s="165"/>
      <c r="F8" s="165"/>
      <c r="G8" s="165"/>
      <c r="H8" s="165"/>
      <c r="I8" s="165"/>
    </row>
    <row r="9" spans="1:9" ht="16.5" x14ac:dyDescent="0.3">
      <c r="A9" s="166" t="s">
        <v>312</v>
      </c>
      <c r="B9" s="166"/>
      <c r="C9" s="166"/>
      <c r="D9" s="166"/>
      <c r="E9" s="166"/>
      <c r="F9" s="166"/>
      <c r="G9" s="166"/>
      <c r="H9" s="166"/>
      <c r="I9" s="166"/>
    </row>
    <row r="10" spans="1:9" ht="42" customHeight="1" x14ac:dyDescent="0.2">
      <c r="A10" s="167" t="s">
        <v>313</v>
      </c>
      <c r="B10" s="167"/>
      <c r="C10" s="167"/>
      <c r="D10" s="167"/>
      <c r="E10" s="167"/>
      <c r="F10" s="167"/>
      <c r="G10" s="167"/>
      <c r="H10" s="167"/>
      <c r="I10" s="167"/>
    </row>
    <row r="11" spans="1:9" ht="30" customHeight="1" thickBot="1" x14ac:dyDescent="0.35">
      <c r="A11" s="2"/>
      <c r="B11" s="40"/>
      <c r="C11" s="40"/>
      <c r="D11" s="152" t="s">
        <v>311</v>
      </c>
      <c r="E11" s="152"/>
    </row>
    <row r="12" spans="1:9" ht="13.5" customHeight="1" thickBot="1" x14ac:dyDescent="0.35">
      <c r="A12" s="153" t="s">
        <v>314</v>
      </c>
      <c r="B12" s="156"/>
      <c r="C12" s="159" t="s">
        <v>310</v>
      </c>
      <c r="D12" s="159"/>
      <c r="E12" s="160"/>
      <c r="F12" s="161" t="s">
        <v>137</v>
      </c>
      <c r="G12" s="162"/>
      <c r="H12" s="162"/>
      <c r="I12" s="163"/>
    </row>
    <row r="13" spans="1:9" ht="30" customHeight="1" thickBot="1" x14ac:dyDescent="0.35">
      <c r="A13" s="154"/>
      <c r="B13" s="157"/>
      <c r="C13" s="42" t="s">
        <v>136</v>
      </c>
      <c r="D13" s="164" t="s">
        <v>315</v>
      </c>
      <c r="E13" s="160"/>
      <c r="F13" s="43" t="s">
        <v>132</v>
      </c>
      <c r="G13" s="43" t="s">
        <v>133</v>
      </c>
      <c r="H13" s="43" t="s">
        <v>134</v>
      </c>
      <c r="I13" s="43" t="s">
        <v>135</v>
      </c>
    </row>
    <row r="14" spans="1:9" ht="39.75" customHeight="1" thickBot="1" x14ac:dyDescent="0.35">
      <c r="A14" s="155"/>
      <c r="B14" s="158"/>
      <c r="C14" s="45" t="s">
        <v>316</v>
      </c>
      <c r="D14" s="46" t="s">
        <v>127</v>
      </c>
      <c r="E14" s="46" t="s">
        <v>128</v>
      </c>
      <c r="F14" s="41">
        <v>7</v>
      </c>
      <c r="G14" s="34">
        <v>8</v>
      </c>
      <c r="H14" s="34">
        <v>9</v>
      </c>
      <c r="I14" s="34">
        <v>10</v>
      </c>
    </row>
    <row r="15" spans="1:9" ht="20.25" customHeight="1" thickBot="1" x14ac:dyDescent="0.3">
      <c r="A15" s="47">
        <v>1</v>
      </c>
      <c r="B15" s="47">
        <v>2</v>
      </c>
      <c r="C15" s="44">
        <v>3</v>
      </c>
      <c r="D15" s="48">
        <v>4</v>
      </c>
      <c r="E15" s="49">
        <v>5</v>
      </c>
      <c r="F15" s="9"/>
      <c r="G15" s="9"/>
      <c r="H15" s="9"/>
      <c r="I15" s="9"/>
    </row>
    <row r="16" spans="1:9" ht="41.25" customHeight="1" thickBot="1" x14ac:dyDescent="0.25">
      <c r="A16" s="132">
        <v>8000</v>
      </c>
      <c r="B16" s="133" t="s">
        <v>317</v>
      </c>
      <c r="C16" s="50" t="e">
        <f>+#REF!-#REF!</f>
        <v>#REF!</v>
      </c>
      <c r="D16" s="50" t="e">
        <f>+#REF!-#REF!</f>
        <v>#REF!</v>
      </c>
      <c r="E16" s="50" t="e">
        <f>+#REF!-#REF!</f>
        <v>#REF!</v>
      </c>
      <c r="F16" s="50" t="e">
        <f>+#REF!-#REF!</f>
        <v>#REF!</v>
      </c>
      <c r="G16" s="50" t="e">
        <f>+#REF!-#REF!</f>
        <v>#REF!</v>
      </c>
      <c r="H16" s="50" t="e">
        <f>+#REF!-#REF!</f>
        <v>#REF!</v>
      </c>
      <c r="I16" s="50" t="e">
        <f>+#REF!-#REF!</f>
        <v>#REF!</v>
      </c>
    </row>
    <row r="21" spans="2:5" x14ac:dyDescent="0.2">
      <c r="B21" s="51"/>
      <c r="C21" s="52"/>
      <c r="D21" s="52"/>
      <c r="E21" s="52"/>
    </row>
    <row r="22" spans="2:5" x14ac:dyDescent="0.2">
      <c r="B22" s="51"/>
      <c r="C22" s="52"/>
      <c r="D22" s="52"/>
      <c r="E22" s="52"/>
    </row>
    <row r="23" spans="2:5" x14ac:dyDescent="0.2">
      <c r="B23" s="51"/>
      <c r="C23" s="52"/>
      <c r="D23" s="52"/>
      <c r="E23" s="52"/>
    </row>
    <row r="24" spans="2:5" x14ac:dyDescent="0.2">
      <c r="B24" s="53"/>
      <c r="C24" s="54"/>
      <c r="D24" s="54"/>
      <c r="E24" s="54"/>
    </row>
    <row r="25" spans="2:5" x14ac:dyDescent="0.2">
      <c r="B25" s="53"/>
      <c r="C25" s="54"/>
      <c r="D25" s="54"/>
      <c r="E25" s="54"/>
    </row>
    <row r="26" spans="2:5" x14ac:dyDescent="0.2">
      <c r="B26" s="53"/>
      <c r="C26" s="54"/>
      <c r="D26" s="54"/>
      <c r="E26" s="54"/>
    </row>
    <row r="40" spans="1:2" x14ac:dyDescent="0.2">
      <c r="A40" s="55"/>
      <c r="B40" s="56"/>
    </row>
    <row r="41" spans="1:2" x14ac:dyDescent="0.2">
      <c r="A41" s="55"/>
      <c r="B41" s="57"/>
    </row>
    <row r="42" spans="1:2" x14ac:dyDescent="0.2">
      <c r="A42" s="55"/>
      <c r="B42" s="56"/>
    </row>
    <row r="43" spans="1:2" x14ac:dyDescent="0.2">
      <c r="A43" s="55"/>
      <c r="B43" s="56"/>
    </row>
    <row r="44" spans="1:2" x14ac:dyDescent="0.2">
      <c r="A44" s="55"/>
      <c r="B44" s="56"/>
    </row>
    <row r="45" spans="1:2" x14ac:dyDescent="0.2">
      <c r="A45" s="55"/>
      <c r="B45" s="56"/>
    </row>
    <row r="46" spans="1:2" x14ac:dyDescent="0.2">
      <c r="B46" s="56"/>
    </row>
    <row r="47" spans="1:2" x14ac:dyDescent="0.2">
      <c r="B47" s="56"/>
    </row>
    <row r="48" spans="1:2" x14ac:dyDescent="0.2">
      <c r="B48" s="56"/>
    </row>
    <row r="49" spans="2:2" x14ac:dyDescent="0.2">
      <c r="B49" s="56"/>
    </row>
    <row r="50" spans="2:2" x14ac:dyDescent="0.2">
      <c r="B50" s="56"/>
    </row>
    <row r="51" spans="2:2" x14ac:dyDescent="0.2">
      <c r="B51" s="56"/>
    </row>
    <row r="52" spans="2:2" x14ac:dyDescent="0.2">
      <c r="B52" s="56"/>
    </row>
    <row r="53" spans="2:2" x14ac:dyDescent="0.2">
      <c r="B53" s="56"/>
    </row>
    <row r="54" spans="2:2" x14ac:dyDescent="0.2">
      <c r="B54" s="56"/>
    </row>
    <row r="55" spans="2:2" x14ac:dyDescent="0.2">
      <c r="B55" s="56"/>
    </row>
    <row r="56" spans="2:2" x14ac:dyDescent="0.2">
      <c r="B56" s="56"/>
    </row>
    <row r="57" spans="2:2" x14ac:dyDescent="0.2">
      <c r="B57" s="56"/>
    </row>
    <row r="58" spans="2:2" x14ac:dyDescent="0.2">
      <c r="B58" s="56"/>
    </row>
    <row r="59" spans="2:2" x14ac:dyDescent="0.2">
      <c r="B59" s="56"/>
    </row>
    <row r="60" spans="2:2" x14ac:dyDescent="0.2">
      <c r="B60" s="56"/>
    </row>
    <row r="61" spans="2:2" x14ac:dyDescent="0.2">
      <c r="B61" s="56"/>
    </row>
    <row r="62" spans="2:2" x14ac:dyDescent="0.2">
      <c r="B62" s="56"/>
    </row>
    <row r="63" spans="2:2" x14ac:dyDescent="0.2">
      <c r="B63" s="56"/>
    </row>
    <row r="64" spans="2:2" x14ac:dyDescent="0.2">
      <c r="B64" s="56"/>
    </row>
    <row r="65" spans="2:2" x14ac:dyDescent="0.2">
      <c r="B65" s="56"/>
    </row>
    <row r="66" spans="2:2" x14ac:dyDescent="0.2">
      <c r="B66" s="56"/>
    </row>
    <row r="67" spans="2:2" x14ac:dyDescent="0.2">
      <c r="B67" s="56"/>
    </row>
    <row r="68" spans="2:2" x14ac:dyDescent="0.2">
      <c r="B68" s="56"/>
    </row>
    <row r="69" spans="2:2" x14ac:dyDescent="0.2">
      <c r="B69" s="56"/>
    </row>
    <row r="70" spans="2:2" x14ac:dyDescent="0.2">
      <c r="B70" s="56"/>
    </row>
    <row r="71" spans="2:2" x14ac:dyDescent="0.2">
      <c r="B71" s="56"/>
    </row>
    <row r="72" spans="2:2" x14ac:dyDescent="0.2">
      <c r="B72" s="56"/>
    </row>
    <row r="73" spans="2:2" x14ac:dyDescent="0.2">
      <c r="B73" s="56"/>
    </row>
    <row r="74" spans="2:2" x14ac:dyDescent="0.2">
      <c r="B74" s="56"/>
    </row>
    <row r="75" spans="2:2" x14ac:dyDescent="0.2">
      <c r="B75" s="56"/>
    </row>
    <row r="76" spans="2:2" x14ac:dyDescent="0.2">
      <c r="B76" s="56"/>
    </row>
    <row r="77" spans="2:2" x14ac:dyDescent="0.2">
      <c r="B77" s="56"/>
    </row>
    <row r="78" spans="2:2" x14ac:dyDescent="0.2">
      <c r="B78" s="56"/>
    </row>
    <row r="79" spans="2:2" x14ac:dyDescent="0.2">
      <c r="B79" s="56"/>
    </row>
    <row r="80" spans="2:2" x14ac:dyDescent="0.2">
      <c r="B80" s="56"/>
    </row>
    <row r="81" spans="2:2" x14ac:dyDescent="0.2">
      <c r="B81" s="56"/>
    </row>
    <row r="82" spans="2:2" x14ac:dyDescent="0.2">
      <c r="B82" s="56"/>
    </row>
    <row r="83" spans="2:2" x14ac:dyDescent="0.2">
      <c r="B83" s="56"/>
    </row>
    <row r="84" spans="2:2" x14ac:dyDescent="0.2">
      <c r="B84" s="56"/>
    </row>
    <row r="85" spans="2:2" x14ac:dyDescent="0.2">
      <c r="B85" s="56"/>
    </row>
    <row r="86" spans="2:2" x14ac:dyDescent="0.2">
      <c r="B86" s="56"/>
    </row>
    <row r="87" spans="2:2" x14ac:dyDescent="0.2">
      <c r="B87" s="56"/>
    </row>
    <row r="88" spans="2:2" x14ac:dyDescent="0.2">
      <c r="B88" s="56"/>
    </row>
    <row r="89" spans="2:2" x14ac:dyDescent="0.2">
      <c r="B89" s="56"/>
    </row>
    <row r="90" spans="2:2" x14ac:dyDescent="0.2">
      <c r="B90" s="56"/>
    </row>
    <row r="91" spans="2:2" x14ac:dyDescent="0.2">
      <c r="B91" s="56"/>
    </row>
    <row r="92" spans="2:2" x14ac:dyDescent="0.2">
      <c r="B92" s="56"/>
    </row>
    <row r="93" spans="2:2" x14ac:dyDescent="0.2">
      <c r="B93" s="56"/>
    </row>
    <row r="94" spans="2:2" x14ac:dyDescent="0.2">
      <c r="B94" s="56"/>
    </row>
    <row r="95" spans="2:2" x14ac:dyDescent="0.2">
      <c r="B95" s="56"/>
    </row>
    <row r="96" spans="2:2" x14ac:dyDescent="0.2">
      <c r="B96" s="56"/>
    </row>
    <row r="97" spans="2:2" x14ac:dyDescent="0.2">
      <c r="B97" s="56"/>
    </row>
    <row r="98" spans="2:2" x14ac:dyDescent="0.2">
      <c r="B98" s="56"/>
    </row>
    <row r="99" spans="2:2" x14ac:dyDescent="0.2">
      <c r="B99" s="56"/>
    </row>
    <row r="100" spans="2:2" x14ac:dyDescent="0.2">
      <c r="B100" s="56"/>
    </row>
    <row r="101" spans="2:2" x14ac:dyDescent="0.2">
      <c r="B101" s="56"/>
    </row>
    <row r="102" spans="2:2" x14ac:dyDescent="0.2">
      <c r="B102" s="56"/>
    </row>
    <row r="103" spans="2:2" x14ac:dyDescent="0.2">
      <c r="B103" s="56"/>
    </row>
    <row r="104" spans="2:2" x14ac:dyDescent="0.2">
      <c r="B104" s="56"/>
    </row>
    <row r="105" spans="2:2" x14ac:dyDescent="0.2">
      <c r="B105" s="56"/>
    </row>
    <row r="106" spans="2:2" x14ac:dyDescent="0.2">
      <c r="B106" s="56"/>
    </row>
    <row r="107" spans="2:2" x14ac:dyDescent="0.2">
      <c r="B107" s="56"/>
    </row>
    <row r="108" spans="2:2" x14ac:dyDescent="0.2">
      <c r="B108" s="56"/>
    </row>
    <row r="109" spans="2:2" x14ac:dyDescent="0.2">
      <c r="B109" s="56"/>
    </row>
    <row r="110" spans="2:2" x14ac:dyDescent="0.2">
      <c r="B110" s="56"/>
    </row>
    <row r="111" spans="2:2" x14ac:dyDescent="0.2">
      <c r="B111" s="56"/>
    </row>
    <row r="112" spans="2:2" x14ac:dyDescent="0.2">
      <c r="B112" s="56"/>
    </row>
    <row r="113" spans="2:2" x14ac:dyDescent="0.2">
      <c r="B113" s="56"/>
    </row>
    <row r="114" spans="2:2" x14ac:dyDescent="0.2">
      <c r="B114" s="56"/>
    </row>
    <row r="115" spans="2:2" x14ac:dyDescent="0.2">
      <c r="B115" s="56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  <row r="122" spans="2:2" x14ac:dyDescent="0.2">
      <c r="B122" s="56"/>
    </row>
    <row r="123" spans="2:2" x14ac:dyDescent="0.2">
      <c r="B123" s="56"/>
    </row>
    <row r="124" spans="2:2" x14ac:dyDescent="0.2">
      <c r="B124" s="56"/>
    </row>
    <row r="125" spans="2:2" x14ac:dyDescent="0.2">
      <c r="B125" s="56"/>
    </row>
    <row r="126" spans="2:2" x14ac:dyDescent="0.2">
      <c r="B126" s="56"/>
    </row>
    <row r="127" spans="2:2" x14ac:dyDescent="0.2">
      <c r="B127" s="56"/>
    </row>
    <row r="128" spans="2:2" x14ac:dyDescent="0.2">
      <c r="B128" s="56"/>
    </row>
    <row r="129" spans="2:2" x14ac:dyDescent="0.2">
      <c r="B129" s="56"/>
    </row>
    <row r="130" spans="2:2" x14ac:dyDescent="0.2">
      <c r="B130" s="56"/>
    </row>
    <row r="131" spans="2:2" x14ac:dyDescent="0.2">
      <c r="B131" s="56"/>
    </row>
    <row r="132" spans="2:2" x14ac:dyDescent="0.2">
      <c r="B132" s="56"/>
    </row>
    <row r="133" spans="2:2" x14ac:dyDescent="0.2">
      <c r="B133" s="56"/>
    </row>
    <row r="134" spans="2:2" x14ac:dyDescent="0.2">
      <c r="B134" s="56"/>
    </row>
    <row r="135" spans="2:2" x14ac:dyDescent="0.2">
      <c r="B135" s="56"/>
    </row>
    <row r="136" spans="2:2" x14ac:dyDescent="0.2">
      <c r="B136" s="56"/>
    </row>
    <row r="137" spans="2:2" x14ac:dyDescent="0.2">
      <c r="B137" s="56"/>
    </row>
    <row r="138" spans="2:2" x14ac:dyDescent="0.2">
      <c r="B138" s="56"/>
    </row>
    <row r="139" spans="2:2" x14ac:dyDescent="0.2">
      <c r="B139" s="56"/>
    </row>
    <row r="140" spans="2:2" x14ac:dyDescent="0.2">
      <c r="B140" s="56"/>
    </row>
    <row r="141" spans="2:2" x14ac:dyDescent="0.2">
      <c r="B141" s="56"/>
    </row>
    <row r="142" spans="2:2" x14ac:dyDescent="0.2">
      <c r="B142" s="56"/>
    </row>
    <row r="143" spans="2:2" x14ac:dyDescent="0.2">
      <c r="B143" s="56"/>
    </row>
    <row r="144" spans="2:2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58" customWidth="1"/>
    <col min="2" max="2" width="61.7109375" style="1" customWidth="1"/>
    <col min="3" max="3" width="7.85546875" style="58" customWidth="1"/>
    <col min="4" max="4" width="12" style="58" customWidth="1"/>
    <col min="5" max="5" width="11.28515625" style="58" customWidth="1"/>
    <col min="6" max="10" width="12" style="58" customWidth="1"/>
    <col min="11" max="16384" width="9.140625" style="58"/>
  </cols>
  <sheetData>
    <row r="1" spans="1:218" x14ac:dyDescent="0.3">
      <c r="D1"/>
      <c r="E1"/>
      <c r="F1"/>
      <c r="H1" s="142" t="s">
        <v>387</v>
      </c>
      <c r="I1" s="142"/>
      <c r="J1" s="142"/>
    </row>
    <row r="2" spans="1:218" s="36" customFormat="1" ht="13.5" customHeight="1" x14ac:dyDescent="0.25">
      <c r="A2" s="37"/>
      <c r="C2" s="37"/>
      <c r="D2"/>
      <c r="E2"/>
      <c r="F2"/>
      <c r="G2" s="142" t="s">
        <v>307</v>
      </c>
      <c r="H2" s="142"/>
      <c r="I2" s="142"/>
      <c r="J2" s="142"/>
    </row>
    <row r="3" spans="1:218" s="36" customFormat="1" ht="13.5" customHeight="1" x14ac:dyDescent="0.25">
      <c r="A3" s="37"/>
      <c r="C3" s="37"/>
      <c r="D3"/>
      <c r="E3"/>
      <c r="F3"/>
      <c r="G3" s="142" t="s">
        <v>384</v>
      </c>
      <c r="H3" s="142"/>
      <c r="I3" s="142"/>
      <c r="J3" s="142"/>
    </row>
    <row r="4" spans="1:218" s="36" customFormat="1" ht="13.5" customHeight="1" x14ac:dyDescent="0.25">
      <c r="A4" s="37"/>
      <c r="C4" s="37"/>
      <c r="D4"/>
      <c r="E4"/>
      <c r="F4"/>
      <c r="G4" s="141" t="s">
        <v>386</v>
      </c>
      <c r="H4" s="141"/>
      <c r="I4" s="141"/>
      <c r="J4" s="141"/>
    </row>
    <row r="5" spans="1:218" s="36" customFormat="1" ht="15" x14ac:dyDescent="0.25">
      <c r="A5" s="37"/>
      <c r="C5" s="37"/>
      <c r="D5"/>
      <c r="E5"/>
      <c r="F5"/>
      <c r="G5" s="168"/>
      <c r="H5" s="168"/>
      <c r="I5" s="168"/>
      <c r="J5" s="168"/>
    </row>
    <row r="6" spans="1:218" s="36" customFormat="1" ht="13.5" customHeight="1" x14ac:dyDescent="0.25">
      <c r="A6" s="37"/>
      <c r="C6" s="37"/>
      <c r="D6"/>
      <c r="E6"/>
      <c r="F6"/>
      <c r="G6" s="142"/>
      <c r="H6" s="142"/>
      <c r="I6" s="142"/>
      <c r="J6" s="142"/>
    </row>
    <row r="7" spans="1:218" s="36" customFormat="1" ht="13.5" customHeight="1" x14ac:dyDescent="0.25">
      <c r="A7" s="37"/>
      <c r="C7" s="37"/>
      <c r="D7"/>
      <c r="E7"/>
      <c r="F7"/>
      <c r="G7" s="142"/>
      <c r="H7" s="142"/>
      <c r="I7" s="142"/>
      <c r="J7" s="142"/>
    </row>
    <row r="8" spans="1:218" s="36" customFormat="1" ht="13.5" customHeight="1" x14ac:dyDescent="0.25">
      <c r="A8" s="37"/>
      <c r="C8" s="37"/>
      <c r="D8"/>
      <c r="E8"/>
      <c r="F8"/>
      <c r="G8" s="141"/>
      <c r="H8" s="141"/>
      <c r="I8" s="141"/>
      <c r="J8" s="141"/>
    </row>
    <row r="9" spans="1:218" x14ac:dyDescent="0.3">
      <c r="D9"/>
      <c r="E9"/>
      <c r="F9"/>
      <c r="G9"/>
      <c r="H9"/>
      <c r="I9"/>
      <c r="J9" s="59"/>
    </row>
    <row r="10" spans="1:218" x14ac:dyDescent="0.3">
      <c r="E10" s="39"/>
      <c r="F10" s="39"/>
      <c r="G10" s="39"/>
      <c r="H10" s="39"/>
      <c r="I10" s="39"/>
      <c r="J10" s="59"/>
    </row>
    <row r="11" spans="1:218" x14ac:dyDescent="0.3">
      <c r="A11" s="166" t="s">
        <v>318</v>
      </c>
      <c r="B11" s="166"/>
      <c r="C11" s="166"/>
      <c r="D11" s="166"/>
      <c r="E11" s="166"/>
      <c r="F11" s="166"/>
      <c r="G11" s="166"/>
      <c r="H11" s="166"/>
      <c r="I11" s="166"/>
      <c r="J11" s="166"/>
    </row>
    <row r="12" spans="1:218" ht="16.5" customHeight="1" x14ac:dyDescent="0.3">
      <c r="A12" s="169" t="s">
        <v>319</v>
      </c>
      <c r="B12" s="169"/>
      <c r="C12" s="169"/>
      <c r="D12" s="169"/>
      <c r="E12" s="169"/>
      <c r="F12" s="169"/>
      <c r="G12" s="169"/>
      <c r="H12" s="169"/>
      <c r="I12" s="169"/>
      <c r="J12" s="169"/>
    </row>
    <row r="13" spans="1:218" ht="33" x14ac:dyDescent="0.3">
      <c r="A13" s="60" t="s">
        <v>320</v>
      </c>
      <c r="B13" s="61" t="s">
        <v>142</v>
      </c>
      <c r="C13" s="62"/>
      <c r="D13" s="170" t="s">
        <v>138</v>
      </c>
      <c r="E13" s="172" t="s">
        <v>321</v>
      </c>
      <c r="F13" s="173"/>
      <c r="G13" s="161" t="s">
        <v>322</v>
      </c>
      <c r="H13" s="162"/>
      <c r="I13" s="162"/>
      <c r="J13" s="163"/>
      <c r="K13" s="63"/>
      <c r="L13" s="63"/>
      <c r="M13" s="140"/>
      <c r="N13" s="140"/>
      <c r="O13" s="140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</row>
    <row r="14" spans="1:218" ht="49.5" x14ac:dyDescent="0.3">
      <c r="A14" s="62"/>
      <c r="B14" s="61" t="s">
        <v>323</v>
      </c>
      <c r="C14" s="64" t="s">
        <v>324</v>
      </c>
      <c r="D14" s="171"/>
      <c r="E14" s="65" t="s">
        <v>325</v>
      </c>
      <c r="F14" s="65" t="s">
        <v>140</v>
      </c>
      <c r="G14" s="43" t="s">
        <v>132</v>
      </c>
      <c r="H14" s="43" t="s">
        <v>133</v>
      </c>
      <c r="I14" s="43" t="s">
        <v>134</v>
      </c>
      <c r="J14" s="43" t="s">
        <v>135</v>
      </c>
      <c r="M14" s="139"/>
      <c r="N14" s="139"/>
      <c r="O14" s="139"/>
    </row>
    <row r="15" spans="1:218" ht="31.5" customHeight="1" thickBot="1" x14ac:dyDescent="0.35">
      <c r="A15" s="66">
        <v>1</v>
      </c>
      <c r="B15" s="67">
        <v>2</v>
      </c>
      <c r="C15" s="66">
        <v>3</v>
      </c>
      <c r="D15" s="68">
        <v>4</v>
      </c>
      <c r="E15" s="68">
        <v>5</v>
      </c>
      <c r="F15" s="68">
        <v>6</v>
      </c>
      <c r="G15" s="69">
        <v>7</v>
      </c>
      <c r="H15" s="70">
        <v>8</v>
      </c>
      <c r="I15" s="70">
        <v>9</v>
      </c>
      <c r="J15" s="70">
        <v>10</v>
      </c>
      <c r="M15" s="139"/>
      <c r="N15" s="139"/>
      <c r="O15" s="139"/>
    </row>
    <row r="16" spans="1:218" ht="33" x14ac:dyDescent="0.3">
      <c r="A16" s="71">
        <v>8010</v>
      </c>
      <c r="B16" s="72" t="s">
        <v>326</v>
      </c>
      <c r="C16" s="73"/>
      <c r="D16" s="84">
        <f>SUM(E16:F16)</f>
        <v>2244771.2873</v>
      </c>
      <c r="E16" s="84">
        <f>SUM(E18+E73)</f>
        <v>227949.48699999996</v>
      </c>
      <c r="F16" s="85">
        <f>SUM(F18+F73)</f>
        <v>2016821.8003</v>
      </c>
      <c r="G16" s="85">
        <f t="shared" ref="G16:J16" si="0">SUM(G18+G73)</f>
        <v>2244771.2873</v>
      </c>
      <c r="H16" s="85">
        <f t="shared" si="0"/>
        <v>2244771.2873</v>
      </c>
      <c r="I16" s="85">
        <f t="shared" si="0"/>
        <v>2244771.2873</v>
      </c>
      <c r="J16" s="85">
        <f t="shared" si="0"/>
        <v>2244771.2873</v>
      </c>
      <c r="M16" s="139"/>
      <c r="N16" s="139"/>
      <c r="O16" s="139"/>
    </row>
    <row r="17" spans="1:10" x14ac:dyDescent="0.3">
      <c r="A17" s="71"/>
      <c r="B17" s="72" t="s">
        <v>129</v>
      </c>
      <c r="C17" s="71"/>
      <c r="D17" s="86"/>
      <c r="E17" s="87"/>
      <c r="F17" s="88"/>
      <c r="G17" s="88"/>
      <c r="H17" s="88"/>
      <c r="I17" s="88"/>
      <c r="J17" s="88"/>
    </row>
    <row r="18" spans="1:10" ht="33" x14ac:dyDescent="0.3">
      <c r="A18" s="71">
        <v>8100</v>
      </c>
      <c r="B18" s="72" t="s">
        <v>327</v>
      </c>
      <c r="C18" s="71"/>
      <c r="D18" s="89">
        <f>SUM(D20,D48)</f>
        <v>2244771.2873</v>
      </c>
      <c r="E18" s="89">
        <f>SUM(E20,E48)</f>
        <v>227949.48699999996</v>
      </c>
      <c r="F18" s="90">
        <f>SUM(F20,F48)</f>
        <v>2016821.8003</v>
      </c>
      <c r="G18" s="90">
        <f t="shared" ref="G18:J18" si="1">SUM(G20,G48)</f>
        <v>2244771.2873</v>
      </c>
      <c r="H18" s="90">
        <f t="shared" si="1"/>
        <v>2244771.2873</v>
      </c>
      <c r="I18" s="90">
        <f t="shared" si="1"/>
        <v>2244771.2873</v>
      </c>
      <c r="J18" s="90">
        <f t="shared" si="1"/>
        <v>2244771.2873</v>
      </c>
    </row>
    <row r="19" spans="1:10" x14ac:dyDescent="0.3">
      <c r="A19" s="71"/>
      <c r="B19" s="75" t="s">
        <v>129</v>
      </c>
      <c r="C19" s="71"/>
      <c r="D19" s="89"/>
      <c r="E19" s="89"/>
      <c r="F19" s="90"/>
      <c r="G19" s="90"/>
      <c r="H19" s="90"/>
      <c r="I19" s="90"/>
      <c r="J19" s="90"/>
    </row>
    <row r="20" spans="1:10" x14ac:dyDescent="0.3">
      <c r="A20" s="71">
        <v>8110</v>
      </c>
      <c r="B20" s="76" t="s">
        <v>328</v>
      </c>
      <c r="C20" s="71"/>
      <c r="D20" s="89">
        <f>SUM(D22:D26)</f>
        <v>0</v>
      </c>
      <c r="E20" s="89">
        <f>SUM(E22:E26)</f>
        <v>0</v>
      </c>
      <c r="F20" s="90">
        <f>SUM(F22:F26)</f>
        <v>0</v>
      </c>
      <c r="G20" s="90">
        <f t="shared" ref="G20:J20" si="2">SUM(G22:G26)</f>
        <v>0</v>
      </c>
      <c r="H20" s="90">
        <f t="shared" si="2"/>
        <v>0</v>
      </c>
      <c r="I20" s="90">
        <f t="shared" si="2"/>
        <v>0</v>
      </c>
      <c r="J20" s="90">
        <f t="shared" si="2"/>
        <v>0</v>
      </c>
    </row>
    <row r="21" spans="1:10" x14ac:dyDescent="0.3">
      <c r="A21" s="71"/>
      <c r="B21" s="72" t="s">
        <v>129</v>
      </c>
      <c r="C21" s="71"/>
      <c r="D21" s="91"/>
      <c r="E21" s="91"/>
      <c r="F21" s="91"/>
      <c r="G21" s="91"/>
      <c r="H21" s="91"/>
      <c r="I21" s="91"/>
      <c r="J21" s="91"/>
    </row>
    <row r="22" spans="1:10" ht="33" x14ac:dyDescent="0.3">
      <c r="A22" s="71">
        <v>8111</v>
      </c>
      <c r="B22" s="72" t="s">
        <v>329</v>
      </c>
      <c r="C22" s="71"/>
      <c r="D22" s="89">
        <f>SUM(D24:D25)</f>
        <v>0</v>
      </c>
      <c r="E22" s="92" t="s">
        <v>330</v>
      </c>
      <c r="F22" s="90">
        <f>SUM(F24:F25)</f>
        <v>0</v>
      </c>
      <c r="G22" s="90">
        <f t="shared" ref="G22:J22" si="3">SUM(G24:G25)</f>
        <v>0</v>
      </c>
      <c r="H22" s="90">
        <f t="shared" si="3"/>
        <v>0</v>
      </c>
      <c r="I22" s="90">
        <f t="shared" si="3"/>
        <v>0</v>
      </c>
      <c r="J22" s="90">
        <f t="shared" si="3"/>
        <v>0</v>
      </c>
    </row>
    <row r="23" spans="1:10" x14ac:dyDescent="0.3">
      <c r="A23" s="71"/>
      <c r="B23" s="72" t="s">
        <v>220</v>
      </c>
      <c r="C23" s="71"/>
      <c r="D23" s="89"/>
      <c r="E23" s="92"/>
      <c r="F23" s="93"/>
      <c r="G23" s="93"/>
      <c r="H23" s="93"/>
      <c r="I23" s="93"/>
      <c r="J23" s="93"/>
    </row>
    <row r="24" spans="1:10" ht="17.25" thickBot="1" x14ac:dyDescent="0.35">
      <c r="A24" s="71">
        <v>8112</v>
      </c>
      <c r="B24" s="78" t="s">
        <v>331</v>
      </c>
      <c r="C24" s="79" t="s">
        <v>332</v>
      </c>
      <c r="D24" s="94">
        <f>SUM(E24:F24)</f>
        <v>0</v>
      </c>
      <c r="E24" s="92" t="s">
        <v>330</v>
      </c>
      <c r="F24" s="93"/>
      <c r="G24" s="93"/>
      <c r="H24" s="93"/>
      <c r="I24" s="93"/>
      <c r="J24" s="93"/>
    </row>
    <row r="25" spans="1:10" ht="17.25" thickBot="1" x14ac:dyDescent="0.35">
      <c r="A25" s="71">
        <v>8113</v>
      </c>
      <c r="B25" s="78" t="s">
        <v>333</v>
      </c>
      <c r="C25" s="79" t="s">
        <v>334</v>
      </c>
      <c r="D25" s="94">
        <f>SUM(E25:F25)</f>
        <v>0</v>
      </c>
      <c r="E25" s="92" t="s">
        <v>330</v>
      </c>
      <c r="F25" s="93"/>
      <c r="G25" s="93"/>
      <c r="H25" s="93"/>
      <c r="I25" s="93"/>
      <c r="J25" s="93"/>
    </row>
    <row r="26" spans="1:10" ht="33" x14ac:dyDescent="0.3">
      <c r="A26" s="71">
        <v>8120</v>
      </c>
      <c r="B26" s="72" t="s">
        <v>335</v>
      </c>
      <c r="C26" s="79"/>
      <c r="D26" s="89">
        <f>SUM(D28,D38)</f>
        <v>0</v>
      </c>
      <c r="E26" s="89">
        <f>SUM(E28,E38)</f>
        <v>0</v>
      </c>
      <c r="F26" s="90">
        <f>SUM(F28,F38)</f>
        <v>0</v>
      </c>
      <c r="G26" s="90">
        <f t="shared" ref="G26:J26" si="4">SUM(G28,G38)</f>
        <v>0</v>
      </c>
      <c r="H26" s="90">
        <f t="shared" si="4"/>
        <v>0</v>
      </c>
      <c r="I26" s="90">
        <f t="shared" si="4"/>
        <v>0</v>
      </c>
      <c r="J26" s="90">
        <f t="shared" si="4"/>
        <v>0</v>
      </c>
    </row>
    <row r="27" spans="1:10" x14ac:dyDescent="0.3">
      <c r="A27" s="71"/>
      <c r="B27" s="72" t="s">
        <v>129</v>
      </c>
      <c r="C27" s="79"/>
      <c r="D27" s="89"/>
      <c r="E27" s="92"/>
      <c r="F27" s="93"/>
      <c r="G27" s="93"/>
      <c r="H27" s="93"/>
      <c r="I27" s="93"/>
      <c r="J27" s="93"/>
    </row>
    <row r="28" spans="1:10" x14ac:dyDescent="0.3">
      <c r="A28" s="71">
        <v>8121</v>
      </c>
      <c r="B28" s="72" t="s">
        <v>336</v>
      </c>
      <c r="C28" s="79"/>
      <c r="D28" s="89">
        <f>SUM(D30,D34)</f>
        <v>0</v>
      </c>
      <c r="E28" s="92" t="s">
        <v>330</v>
      </c>
      <c r="F28" s="90">
        <f>SUM(F30,F34)</f>
        <v>0</v>
      </c>
      <c r="G28" s="90">
        <f t="shared" ref="G28:J28" si="5">SUM(G30,G34)</f>
        <v>0</v>
      </c>
      <c r="H28" s="90">
        <f t="shared" si="5"/>
        <v>0</v>
      </c>
      <c r="I28" s="90">
        <f t="shared" si="5"/>
        <v>0</v>
      </c>
      <c r="J28" s="90">
        <f t="shared" si="5"/>
        <v>0</v>
      </c>
    </row>
    <row r="29" spans="1:10" x14ac:dyDescent="0.3">
      <c r="A29" s="71"/>
      <c r="B29" s="72" t="s">
        <v>220</v>
      </c>
      <c r="C29" s="79"/>
      <c r="D29" s="89"/>
      <c r="E29" s="92"/>
      <c r="F29" s="93"/>
      <c r="G29" s="93"/>
      <c r="H29" s="93"/>
      <c r="I29" s="93"/>
      <c r="J29" s="93"/>
    </row>
    <row r="30" spans="1:10" x14ac:dyDescent="0.3">
      <c r="A30" s="71">
        <v>8122</v>
      </c>
      <c r="B30" s="76" t="s">
        <v>337</v>
      </c>
      <c r="C30" s="79" t="s">
        <v>338</v>
      </c>
      <c r="D30" s="89">
        <f>SUM(D32:D33)</f>
        <v>0</v>
      </c>
      <c r="E30" s="92" t="s">
        <v>330</v>
      </c>
      <c r="F30" s="90">
        <f>SUM(F32:F33)</f>
        <v>0</v>
      </c>
      <c r="G30" s="90">
        <f t="shared" ref="G30:J30" si="6">SUM(G32:G33)</f>
        <v>0</v>
      </c>
      <c r="H30" s="90">
        <f t="shared" si="6"/>
        <v>0</v>
      </c>
      <c r="I30" s="90">
        <f t="shared" si="6"/>
        <v>0</v>
      </c>
      <c r="J30" s="90">
        <f t="shared" si="6"/>
        <v>0</v>
      </c>
    </row>
    <row r="31" spans="1:10" x14ac:dyDescent="0.3">
      <c r="A31" s="71"/>
      <c r="B31" s="76" t="s">
        <v>220</v>
      </c>
      <c r="C31" s="79"/>
      <c r="D31" s="89"/>
      <c r="E31" s="92"/>
      <c r="F31" s="93"/>
      <c r="G31" s="93"/>
      <c r="H31" s="93"/>
      <c r="I31" s="93"/>
      <c r="J31" s="93"/>
    </row>
    <row r="32" spans="1:10" ht="17.25" thickBot="1" x14ac:dyDescent="0.35">
      <c r="A32" s="71">
        <v>8123</v>
      </c>
      <c r="B32" s="76" t="s">
        <v>339</v>
      </c>
      <c r="C32" s="79"/>
      <c r="D32" s="94">
        <f>SUM(E32:F32)</f>
        <v>0</v>
      </c>
      <c r="E32" s="92" t="s">
        <v>330</v>
      </c>
      <c r="F32" s="93"/>
      <c r="G32" s="93"/>
      <c r="H32" s="93"/>
      <c r="I32" s="93"/>
      <c r="J32" s="93"/>
    </row>
    <row r="33" spans="1:10" ht="17.25" thickBot="1" x14ac:dyDescent="0.35">
      <c r="A33" s="71">
        <v>8124</v>
      </c>
      <c r="B33" s="76" t="s">
        <v>340</v>
      </c>
      <c r="C33" s="79"/>
      <c r="D33" s="94">
        <f>SUM(E33:F33)</f>
        <v>0</v>
      </c>
      <c r="E33" s="92" t="s">
        <v>330</v>
      </c>
      <c r="F33" s="93"/>
      <c r="G33" s="93"/>
      <c r="H33" s="93"/>
      <c r="I33" s="93"/>
      <c r="J33" s="93"/>
    </row>
    <row r="34" spans="1:10" x14ac:dyDescent="0.3">
      <c r="A34" s="71">
        <v>8130</v>
      </c>
      <c r="B34" s="76" t="s">
        <v>341</v>
      </c>
      <c r="C34" s="79" t="s">
        <v>342</v>
      </c>
      <c r="D34" s="89">
        <f>SUM(D36:D37)</f>
        <v>0</v>
      </c>
      <c r="E34" s="92" t="s">
        <v>330</v>
      </c>
      <c r="F34" s="90">
        <f>SUM(F36:F37)</f>
        <v>0</v>
      </c>
      <c r="G34" s="90">
        <f t="shared" ref="G34:J34" si="7">SUM(G36:G37)</f>
        <v>0</v>
      </c>
      <c r="H34" s="90">
        <f t="shared" si="7"/>
        <v>0</v>
      </c>
      <c r="I34" s="90">
        <f t="shared" si="7"/>
        <v>0</v>
      </c>
      <c r="J34" s="90">
        <f t="shared" si="7"/>
        <v>0</v>
      </c>
    </row>
    <row r="35" spans="1:10" x14ac:dyDescent="0.3">
      <c r="A35" s="71"/>
      <c r="B35" s="76" t="s">
        <v>220</v>
      </c>
      <c r="C35" s="79"/>
      <c r="D35" s="89"/>
      <c r="E35" s="92"/>
      <c r="F35" s="93"/>
      <c r="G35" s="93"/>
      <c r="H35" s="93"/>
      <c r="I35" s="93"/>
      <c r="J35" s="93"/>
    </row>
    <row r="36" spans="1:10" ht="17.25" thickBot="1" x14ac:dyDescent="0.35">
      <c r="A36" s="71">
        <v>8131</v>
      </c>
      <c r="B36" s="76" t="s">
        <v>343</v>
      </c>
      <c r="C36" s="79"/>
      <c r="D36" s="94">
        <f>SUM(E36:F36)</f>
        <v>0</v>
      </c>
      <c r="E36" s="92" t="s">
        <v>330</v>
      </c>
      <c r="F36" s="93"/>
      <c r="G36" s="93"/>
      <c r="H36" s="93"/>
      <c r="I36" s="93"/>
      <c r="J36" s="93"/>
    </row>
    <row r="37" spans="1:10" ht="17.25" thickBot="1" x14ac:dyDescent="0.35">
      <c r="A37" s="71">
        <v>8132</v>
      </c>
      <c r="B37" s="76" t="s">
        <v>344</v>
      </c>
      <c r="C37" s="79"/>
      <c r="D37" s="94">
        <f>SUM(E37:F37)</f>
        <v>0</v>
      </c>
      <c r="E37" s="92" t="s">
        <v>330</v>
      </c>
      <c r="F37" s="93"/>
      <c r="G37" s="93"/>
      <c r="H37" s="93"/>
      <c r="I37" s="93"/>
      <c r="J37" s="93"/>
    </row>
    <row r="38" spans="1:10" x14ac:dyDescent="0.3">
      <c r="A38" s="71">
        <v>8140</v>
      </c>
      <c r="B38" s="76" t="s">
        <v>345</v>
      </c>
      <c r="C38" s="79"/>
      <c r="D38" s="89">
        <f>SUM(D40,D44)</f>
        <v>0</v>
      </c>
      <c r="E38" s="89">
        <f>SUM(E40,E44)</f>
        <v>0</v>
      </c>
      <c r="F38" s="90">
        <f>SUM(F40,F44)</f>
        <v>0</v>
      </c>
      <c r="G38" s="90">
        <f t="shared" ref="G38:J38" si="8">SUM(G40,G44)</f>
        <v>0</v>
      </c>
      <c r="H38" s="90">
        <f t="shared" si="8"/>
        <v>0</v>
      </c>
      <c r="I38" s="90">
        <f t="shared" si="8"/>
        <v>0</v>
      </c>
      <c r="J38" s="90">
        <f t="shared" si="8"/>
        <v>0</v>
      </c>
    </row>
    <row r="39" spans="1:10" ht="17.25" thickBot="1" x14ac:dyDescent="0.35">
      <c r="A39" s="71"/>
      <c r="B39" s="72" t="s">
        <v>220</v>
      </c>
      <c r="C39" s="79"/>
      <c r="D39" s="89"/>
      <c r="E39" s="92"/>
      <c r="F39" s="93"/>
      <c r="G39" s="93"/>
      <c r="H39" s="93"/>
      <c r="I39" s="93"/>
      <c r="J39" s="93"/>
    </row>
    <row r="40" spans="1:10" x14ac:dyDescent="0.3">
      <c r="A40" s="71">
        <v>8141</v>
      </c>
      <c r="B40" s="76" t="s">
        <v>346</v>
      </c>
      <c r="C40" s="79" t="s">
        <v>338</v>
      </c>
      <c r="D40" s="95">
        <f>SUM(D42:D43)</f>
        <v>0</v>
      </c>
      <c r="E40" s="95">
        <f>SUM(E42:E43)</f>
        <v>0</v>
      </c>
      <c r="F40" s="96">
        <f>SUM(F42:F43)</f>
        <v>0</v>
      </c>
      <c r="G40" s="96">
        <f t="shared" ref="G40:J40" si="9">SUM(G42:G43)</f>
        <v>0</v>
      </c>
      <c r="H40" s="96">
        <f t="shared" si="9"/>
        <v>0</v>
      </c>
      <c r="I40" s="96">
        <f t="shared" si="9"/>
        <v>0</v>
      </c>
      <c r="J40" s="96">
        <f t="shared" si="9"/>
        <v>0</v>
      </c>
    </row>
    <row r="41" spans="1:10" x14ac:dyDescent="0.3">
      <c r="A41" s="71"/>
      <c r="B41" s="76" t="s">
        <v>220</v>
      </c>
      <c r="C41" s="79"/>
      <c r="D41" s="89"/>
      <c r="E41" s="92"/>
      <c r="F41" s="93"/>
      <c r="G41" s="93"/>
      <c r="H41" s="93"/>
      <c r="I41" s="93"/>
      <c r="J41" s="93"/>
    </row>
    <row r="42" spans="1:10" ht="17.25" thickBot="1" x14ac:dyDescent="0.35">
      <c r="A42" s="71">
        <v>8142</v>
      </c>
      <c r="B42" s="76" t="s">
        <v>347</v>
      </c>
      <c r="C42" s="79"/>
      <c r="D42" s="94">
        <f>SUM(E42:F42)</f>
        <v>0</v>
      </c>
      <c r="E42" s="92"/>
      <c r="F42" s="93" t="s">
        <v>0</v>
      </c>
      <c r="G42" s="92"/>
      <c r="H42" s="92"/>
      <c r="I42" s="92"/>
      <c r="J42" s="92"/>
    </row>
    <row r="43" spans="1:10" ht="17.25" thickBot="1" x14ac:dyDescent="0.35">
      <c r="A43" s="71">
        <v>8143</v>
      </c>
      <c r="B43" s="76" t="s">
        <v>348</v>
      </c>
      <c r="C43" s="79"/>
      <c r="D43" s="94">
        <f>SUM(E43:F43)</f>
        <v>0</v>
      </c>
      <c r="E43" s="97"/>
      <c r="F43" s="98" t="s">
        <v>0</v>
      </c>
      <c r="G43" s="97"/>
      <c r="H43" s="97"/>
      <c r="I43" s="97"/>
      <c r="J43" s="97"/>
    </row>
    <row r="44" spans="1:10" x14ac:dyDescent="0.3">
      <c r="A44" s="71">
        <v>8150</v>
      </c>
      <c r="B44" s="76" t="s">
        <v>349</v>
      </c>
      <c r="C44" s="79" t="s">
        <v>342</v>
      </c>
      <c r="D44" s="95">
        <f>SUM(D46:D47)</f>
        <v>0</v>
      </c>
      <c r="E44" s="95">
        <f>SUM(E46:E47)</f>
        <v>0</v>
      </c>
      <c r="F44" s="96">
        <f>SUM(F46:F47)</f>
        <v>0</v>
      </c>
      <c r="G44" s="95">
        <f>SUM(G46:G47)</f>
        <v>0</v>
      </c>
      <c r="H44" s="95">
        <f t="shared" ref="H44:J44" si="10">SUM(H46:H47)</f>
        <v>0</v>
      </c>
      <c r="I44" s="95">
        <f t="shared" si="10"/>
        <v>0</v>
      </c>
      <c r="J44" s="95">
        <f t="shared" si="10"/>
        <v>0</v>
      </c>
    </row>
    <row r="45" spans="1:10" x14ac:dyDescent="0.3">
      <c r="A45" s="71"/>
      <c r="B45" s="76" t="s">
        <v>220</v>
      </c>
      <c r="C45" s="79"/>
      <c r="D45" s="89"/>
      <c r="E45" s="92"/>
      <c r="F45" s="93"/>
      <c r="G45" s="92"/>
      <c r="H45" s="92"/>
      <c r="I45" s="92"/>
      <c r="J45" s="92"/>
    </row>
    <row r="46" spans="1:10" ht="17.25" thickBot="1" x14ac:dyDescent="0.35">
      <c r="A46" s="71">
        <v>8151</v>
      </c>
      <c r="B46" s="76" t="s">
        <v>343</v>
      </c>
      <c r="C46" s="79"/>
      <c r="D46" s="94">
        <f>SUM(E46:F46)</f>
        <v>0</v>
      </c>
      <c r="E46" s="92"/>
      <c r="F46" s="93" t="s">
        <v>0</v>
      </c>
      <c r="G46" s="92"/>
      <c r="H46" s="92"/>
      <c r="I46" s="92"/>
      <c r="J46" s="92"/>
    </row>
    <row r="47" spans="1:10" ht="17.25" thickBot="1" x14ac:dyDescent="0.35">
      <c r="A47" s="71">
        <v>8152</v>
      </c>
      <c r="B47" s="76" t="s">
        <v>350</v>
      </c>
      <c r="C47" s="79"/>
      <c r="D47" s="94">
        <f>SUM(E47:F47)</f>
        <v>0</v>
      </c>
      <c r="E47" s="97"/>
      <c r="F47" s="98" t="s">
        <v>0</v>
      </c>
      <c r="G47" s="97"/>
      <c r="H47" s="97"/>
      <c r="I47" s="97"/>
      <c r="J47" s="97"/>
    </row>
    <row r="48" spans="1:10" ht="50.25" thickBot="1" x14ac:dyDescent="0.35">
      <c r="A48" s="71">
        <v>8160</v>
      </c>
      <c r="B48" s="76" t="s">
        <v>351</v>
      </c>
      <c r="C48" s="79"/>
      <c r="D48" s="99">
        <f>SUM(D50,D55,D59,D71)</f>
        <v>2244771.2873</v>
      </c>
      <c r="E48" s="99">
        <f>SUM(E50,E55,E59,E71)</f>
        <v>227949.48699999996</v>
      </c>
      <c r="F48" s="100">
        <f>SUM(F50,F55,F59,F71)</f>
        <v>2016821.8003</v>
      </c>
      <c r="G48" s="99">
        <f>SUM(G50,G55,G59,G71)</f>
        <v>2244771.2873</v>
      </c>
      <c r="H48" s="99">
        <f t="shared" ref="H48:J48" si="11">SUM(H50,H55,H59,H71)</f>
        <v>2244771.2873</v>
      </c>
      <c r="I48" s="99">
        <f t="shared" si="11"/>
        <v>2244771.2873</v>
      </c>
      <c r="J48" s="99">
        <f t="shared" si="11"/>
        <v>2244771.2873</v>
      </c>
    </row>
    <row r="49" spans="1:10" ht="17.25" thickBot="1" x14ac:dyDescent="0.35">
      <c r="A49" s="71"/>
      <c r="B49" s="75" t="s">
        <v>129</v>
      </c>
      <c r="C49" s="79"/>
      <c r="D49" s="101"/>
      <c r="E49" s="102"/>
      <c r="F49" s="103"/>
      <c r="G49" s="102"/>
      <c r="H49" s="102"/>
      <c r="I49" s="102"/>
      <c r="J49" s="102"/>
    </row>
    <row r="50" spans="1:10" ht="17.25" thickBot="1" x14ac:dyDescent="0.35">
      <c r="A50" s="71">
        <v>8161</v>
      </c>
      <c r="B50" s="72" t="s">
        <v>352</v>
      </c>
      <c r="C50" s="79"/>
      <c r="D50" s="104">
        <f>SUM(D52:D54)</f>
        <v>0</v>
      </c>
      <c r="E50" s="105" t="s">
        <v>330</v>
      </c>
      <c r="F50" s="106">
        <f>SUM(F52:F54)</f>
        <v>0</v>
      </c>
      <c r="G50" s="106">
        <f t="shared" ref="G50:J50" si="12">SUM(G52:G54)</f>
        <v>0</v>
      </c>
      <c r="H50" s="106">
        <f t="shared" si="12"/>
        <v>0</v>
      </c>
      <c r="I50" s="106">
        <f t="shared" si="12"/>
        <v>0</v>
      </c>
      <c r="J50" s="106">
        <f t="shared" si="12"/>
        <v>0</v>
      </c>
    </row>
    <row r="51" spans="1:10" x14ac:dyDescent="0.3">
      <c r="A51" s="71"/>
      <c r="B51" s="72" t="s">
        <v>220</v>
      </c>
      <c r="C51" s="79"/>
      <c r="D51" s="86"/>
      <c r="E51" s="107"/>
      <c r="F51" s="88"/>
      <c r="G51" s="88"/>
      <c r="H51" s="88"/>
      <c r="I51" s="88"/>
      <c r="J51" s="88"/>
    </row>
    <row r="52" spans="1:10" ht="50.25" thickBot="1" x14ac:dyDescent="0.35">
      <c r="A52" s="71">
        <v>8162</v>
      </c>
      <c r="B52" s="76" t="s">
        <v>353</v>
      </c>
      <c r="C52" s="79" t="s">
        <v>354</v>
      </c>
      <c r="D52" s="94"/>
      <c r="E52" s="92" t="s">
        <v>330</v>
      </c>
      <c r="F52" s="93"/>
      <c r="G52" s="93"/>
      <c r="H52" s="93"/>
      <c r="I52" s="93"/>
      <c r="J52" s="93"/>
    </row>
    <row r="53" spans="1:10" ht="99.75" thickBot="1" x14ac:dyDescent="0.35">
      <c r="A53" s="71">
        <v>8163</v>
      </c>
      <c r="B53" s="76" t="s">
        <v>355</v>
      </c>
      <c r="C53" s="79" t="s">
        <v>354</v>
      </c>
      <c r="D53" s="94">
        <f>SUM(E53:F53)</f>
        <v>0</v>
      </c>
      <c r="E53" s="105" t="s">
        <v>330</v>
      </c>
      <c r="F53" s="108"/>
      <c r="G53" s="108"/>
      <c r="H53" s="108"/>
      <c r="I53" s="108"/>
      <c r="J53" s="108"/>
    </row>
    <row r="54" spans="1:10" ht="33.75" thickBot="1" x14ac:dyDescent="0.35">
      <c r="A54" s="71">
        <v>8164</v>
      </c>
      <c r="B54" s="76" t="s">
        <v>356</v>
      </c>
      <c r="C54" s="79" t="s">
        <v>357</v>
      </c>
      <c r="D54" s="94">
        <f>SUM(E54:F54)</f>
        <v>0</v>
      </c>
      <c r="E54" s="97" t="s">
        <v>330</v>
      </c>
      <c r="F54" s="98"/>
      <c r="G54" s="98"/>
      <c r="H54" s="98"/>
      <c r="I54" s="98"/>
      <c r="J54" s="98"/>
    </row>
    <row r="55" spans="1:10" ht="17.25" thickBot="1" x14ac:dyDescent="0.35">
      <c r="A55" s="71">
        <v>8170</v>
      </c>
      <c r="B55" s="72" t="s">
        <v>358</v>
      </c>
      <c r="C55" s="79"/>
      <c r="D55" s="109">
        <f>SUM(D57:D58)</f>
        <v>0</v>
      </c>
      <c r="E55" s="109">
        <f>SUM(E57:E58)</f>
        <v>0</v>
      </c>
      <c r="F55" s="110">
        <f>SUM(F57:F58)</f>
        <v>0</v>
      </c>
      <c r="G55" s="110">
        <f t="shared" ref="G55:J55" si="13">SUM(G57:G58)</f>
        <v>0</v>
      </c>
      <c r="H55" s="110">
        <f t="shared" si="13"/>
        <v>0</v>
      </c>
      <c r="I55" s="110">
        <f t="shared" si="13"/>
        <v>0</v>
      </c>
      <c r="J55" s="110">
        <f t="shared" si="13"/>
        <v>0</v>
      </c>
    </row>
    <row r="56" spans="1:10" x14ac:dyDescent="0.3">
      <c r="A56" s="71"/>
      <c r="B56" s="72" t="s">
        <v>220</v>
      </c>
      <c r="C56" s="79"/>
      <c r="D56" s="111"/>
      <c r="E56" s="107"/>
      <c r="F56" s="112"/>
      <c r="G56" s="112"/>
      <c r="H56" s="112"/>
      <c r="I56" s="112"/>
      <c r="J56" s="112"/>
    </row>
    <row r="57" spans="1:10" ht="33.75" thickBot="1" x14ac:dyDescent="0.35">
      <c r="A57" s="71">
        <v>8171</v>
      </c>
      <c r="B57" s="76" t="s">
        <v>359</v>
      </c>
      <c r="C57" s="79" t="s">
        <v>360</v>
      </c>
      <c r="D57" s="94">
        <f>SUM(E57:F57)</f>
        <v>0</v>
      </c>
      <c r="E57" s="113"/>
      <c r="F57" s="93"/>
      <c r="G57" s="93"/>
      <c r="H57" s="93"/>
      <c r="I57" s="93"/>
      <c r="J57" s="93"/>
    </row>
    <row r="58" spans="1:10" ht="17.25" thickBot="1" x14ac:dyDescent="0.35">
      <c r="A58" s="71">
        <v>8172</v>
      </c>
      <c r="B58" s="78" t="s">
        <v>361</v>
      </c>
      <c r="C58" s="79" t="s">
        <v>362</v>
      </c>
      <c r="D58" s="94">
        <f>SUM(E58:F58)</f>
        <v>0</v>
      </c>
      <c r="E58" s="114"/>
      <c r="F58" s="115"/>
      <c r="G58" s="115"/>
      <c r="H58" s="115"/>
      <c r="I58" s="115"/>
      <c r="J58" s="115"/>
    </row>
    <row r="59" spans="1:10" ht="33.75" thickBot="1" x14ac:dyDescent="0.35">
      <c r="A59" s="71">
        <v>8190</v>
      </c>
      <c r="B59" s="72" t="s">
        <v>363</v>
      </c>
      <c r="C59" s="71"/>
      <c r="D59" s="83">
        <f>SUM(E59:F59)</f>
        <v>2244771.2873</v>
      </c>
      <c r="E59" s="104">
        <f>SUM(E61+E65-E64)</f>
        <v>227949.48699999996</v>
      </c>
      <c r="F59" s="106">
        <f>SUM(F65)</f>
        <v>2016821.8003</v>
      </c>
      <c r="G59" s="106">
        <f>+G63+G64+G67</f>
        <v>2244771.2873</v>
      </c>
      <c r="H59" s="106">
        <f t="shared" ref="H59:J59" si="14">+H63+H64+H67</f>
        <v>2244771.2873</v>
      </c>
      <c r="I59" s="106">
        <f t="shared" si="14"/>
        <v>2244771.2873</v>
      </c>
      <c r="J59" s="106">
        <f t="shared" si="14"/>
        <v>2244771.2873</v>
      </c>
    </row>
    <row r="60" spans="1:10" x14ac:dyDescent="0.3">
      <c r="A60" s="71"/>
      <c r="B60" s="72" t="s">
        <v>144</v>
      </c>
      <c r="C60" s="71"/>
      <c r="D60" s="116"/>
      <c r="E60" s="117"/>
      <c r="F60" s="118"/>
      <c r="G60" s="118"/>
      <c r="H60" s="118"/>
      <c r="I60" s="118"/>
      <c r="J60" s="118"/>
    </row>
    <row r="61" spans="1:10" ht="33" x14ac:dyDescent="0.3">
      <c r="A61" s="71">
        <v>8191</v>
      </c>
      <c r="B61" s="72" t="s">
        <v>364</v>
      </c>
      <c r="C61" s="71">
        <v>9320</v>
      </c>
      <c r="D61" s="119">
        <f>SUM(E61:F61)</f>
        <v>1467018.6598</v>
      </c>
      <c r="E61" s="120">
        <v>1467018.6598</v>
      </c>
      <c r="F61" s="121" t="s">
        <v>0</v>
      </c>
      <c r="G61" s="120">
        <v>1467018.6598</v>
      </c>
      <c r="H61" s="120">
        <v>1467018.6598</v>
      </c>
      <c r="I61" s="120">
        <v>1467018.6598</v>
      </c>
      <c r="J61" s="120">
        <v>1467018.6598</v>
      </c>
    </row>
    <row r="62" spans="1:10" x14ac:dyDescent="0.3">
      <c r="A62" s="71"/>
      <c r="B62" s="72" t="s">
        <v>130</v>
      </c>
      <c r="C62" s="71"/>
      <c r="D62" s="89"/>
      <c r="E62" s="113"/>
      <c r="F62" s="93"/>
      <c r="G62" s="113"/>
      <c r="H62" s="113"/>
      <c r="I62" s="113"/>
      <c r="J62" s="113"/>
    </row>
    <row r="63" spans="1:10" ht="66" x14ac:dyDescent="0.3">
      <c r="A63" s="71">
        <v>8192</v>
      </c>
      <c r="B63" s="76" t="s">
        <v>365</v>
      </c>
      <c r="C63" s="71"/>
      <c r="D63" s="119">
        <f>SUM(E63:F63)</f>
        <v>227949.48699999999</v>
      </c>
      <c r="E63" s="113">
        <v>227949.48699999999</v>
      </c>
      <c r="F63" s="122" t="s">
        <v>330</v>
      </c>
      <c r="G63" s="113">
        <v>227949.48699999999</v>
      </c>
      <c r="H63" s="113">
        <v>227949.48699999999</v>
      </c>
      <c r="I63" s="113">
        <v>227949.48699999999</v>
      </c>
      <c r="J63" s="113">
        <v>227949.48699999999</v>
      </c>
    </row>
    <row r="64" spans="1:10" ht="33.75" thickBot="1" x14ac:dyDescent="0.35">
      <c r="A64" s="71">
        <v>8193</v>
      </c>
      <c r="B64" s="76" t="s">
        <v>366</v>
      </c>
      <c r="C64" s="71"/>
      <c r="D64" s="89">
        <f>D61-D63</f>
        <v>1239069.1728000001</v>
      </c>
      <c r="E64" s="89">
        <f>E61-E63</f>
        <v>1239069.1728000001</v>
      </c>
      <c r="F64" s="122" t="s">
        <v>0</v>
      </c>
      <c r="G64" s="89">
        <f t="shared" ref="G64:J64" si="15">G61-G63</f>
        <v>1239069.1728000001</v>
      </c>
      <c r="H64" s="89">
        <f t="shared" si="15"/>
        <v>1239069.1728000001</v>
      </c>
      <c r="I64" s="89">
        <f t="shared" si="15"/>
        <v>1239069.1728000001</v>
      </c>
      <c r="J64" s="89">
        <f t="shared" si="15"/>
        <v>1239069.1728000001</v>
      </c>
    </row>
    <row r="65" spans="1:10" ht="33.75" thickBot="1" x14ac:dyDescent="0.35">
      <c r="A65" s="71">
        <v>8194</v>
      </c>
      <c r="B65" s="72" t="s">
        <v>367</v>
      </c>
      <c r="C65" s="77">
        <v>9330</v>
      </c>
      <c r="D65" s="104">
        <f>D67+D68</f>
        <v>2016821.8003</v>
      </c>
      <c r="E65" s="104">
        <f>SUM(E67,E68)</f>
        <v>0</v>
      </c>
      <c r="F65" s="106">
        <f>F67+F68</f>
        <v>2016821.8003</v>
      </c>
      <c r="G65" s="104">
        <f t="shared" ref="G65:J65" si="16">SUM(G67,G68)</f>
        <v>2016821.8003</v>
      </c>
      <c r="H65" s="104">
        <f t="shared" si="16"/>
        <v>2016821.8003</v>
      </c>
      <c r="I65" s="104">
        <f t="shared" si="16"/>
        <v>2016821.8003</v>
      </c>
      <c r="J65" s="104">
        <f t="shared" si="16"/>
        <v>2016821.8003</v>
      </c>
    </row>
    <row r="66" spans="1:10" x14ac:dyDescent="0.3">
      <c r="A66" s="71"/>
      <c r="B66" s="72" t="s">
        <v>130</v>
      </c>
      <c r="C66" s="77"/>
      <c r="D66" s="89"/>
      <c r="E66" s="92"/>
      <c r="F66" s="93"/>
      <c r="G66" s="92"/>
      <c r="H66" s="92"/>
      <c r="I66" s="92"/>
      <c r="J66" s="92"/>
    </row>
    <row r="67" spans="1:10" ht="50.25" thickBot="1" x14ac:dyDescent="0.35">
      <c r="A67" s="71">
        <v>8195</v>
      </c>
      <c r="B67" s="76" t="s">
        <v>368</v>
      </c>
      <c r="C67" s="77"/>
      <c r="D67" s="94">
        <f>F67</f>
        <v>777752.62749999994</v>
      </c>
      <c r="E67" s="92" t="s">
        <v>330</v>
      </c>
      <c r="F67" s="93">
        <v>777752.62749999994</v>
      </c>
      <c r="G67" s="93">
        <f>+F67</f>
        <v>777752.62749999994</v>
      </c>
      <c r="H67" s="93">
        <f>+F67</f>
        <v>777752.62749999994</v>
      </c>
      <c r="I67" s="93">
        <f>+F67</f>
        <v>777752.62749999994</v>
      </c>
      <c r="J67" s="93">
        <f>+D67</f>
        <v>777752.62749999994</v>
      </c>
    </row>
    <row r="68" spans="1:10" ht="50.25" thickBot="1" x14ac:dyDescent="0.35">
      <c r="A68" s="71">
        <v>8196</v>
      </c>
      <c r="B68" s="76" t="s">
        <v>369</v>
      </c>
      <c r="C68" s="77"/>
      <c r="D68" s="94">
        <f>F68</f>
        <v>1239069.1728000001</v>
      </c>
      <c r="E68" s="92" t="s">
        <v>330</v>
      </c>
      <c r="F68" s="123">
        <f>+E64</f>
        <v>1239069.1728000001</v>
      </c>
      <c r="G68" s="123">
        <f>+F68</f>
        <v>1239069.1728000001</v>
      </c>
      <c r="H68" s="123">
        <f>+F68</f>
        <v>1239069.1728000001</v>
      </c>
      <c r="I68" s="123">
        <f>+F68</f>
        <v>1239069.1728000001</v>
      </c>
      <c r="J68" s="93">
        <f>+D68</f>
        <v>1239069.1728000001</v>
      </c>
    </row>
    <row r="69" spans="1:10" ht="33.75" thickBot="1" x14ac:dyDescent="0.35">
      <c r="A69" s="71">
        <v>8197</v>
      </c>
      <c r="B69" s="72" t="s">
        <v>370</v>
      </c>
      <c r="C69" s="77"/>
      <c r="D69" s="94" t="s">
        <v>0</v>
      </c>
      <c r="E69" s="124" t="s">
        <v>330</v>
      </c>
      <c r="F69" s="125" t="s">
        <v>0</v>
      </c>
      <c r="G69" s="74"/>
      <c r="H69" s="74"/>
      <c r="I69" s="74"/>
      <c r="J69" s="74"/>
    </row>
    <row r="70" spans="1:10" ht="50.25" thickBot="1" x14ac:dyDescent="0.35">
      <c r="A70" s="71">
        <v>8198</v>
      </c>
      <c r="B70" s="72" t="s">
        <v>371</v>
      </c>
      <c r="C70" s="77"/>
      <c r="D70" s="94">
        <f>SUM(E70:F70)</f>
        <v>0</v>
      </c>
      <c r="E70" s="92" t="s">
        <v>0</v>
      </c>
      <c r="F70" s="93"/>
      <c r="G70" s="74"/>
      <c r="H70" s="74"/>
      <c r="I70" s="74"/>
      <c r="J70" s="74"/>
    </row>
    <row r="71" spans="1:10" ht="66" x14ac:dyDescent="0.3">
      <c r="A71" s="71">
        <v>8199</v>
      </c>
      <c r="B71" s="72" t="s">
        <v>372</v>
      </c>
      <c r="C71" s="77"/>
      <c r="D71" s="91">
        <f>SUM(E71:F71)</f>
        <v>0</v>
      </c>
      <c r="E71" s="92"/>
      <c r="F71" s="93"/>
      <c r="G71" s="74"/>
      <c r="H71" s="74"/>
      <c r="I71" s="74"/>
      <c r="J71" s="74"/>
    </row>
    <row r="72" spans="1:10" ht="33" x14ac:dyDescent="0.3">
      <c r="A72" s="71" t="s">
        <v>373</v>
      </c>
      <c r="B72" s="76" t="s">
        <v>374</v>
      </c>
      <c r="C72" s="77"/>
      <c r="D72" s="91">
        <f>SUM(E72:F72)</f>
        <v>0</v>
      </c>
      <c r="E72" s="124"/>
      <c r="F72" s="93"/>
      <c r="G72" s="74"/>
      <c r="H72" s="74"/>
      <c r="I72" s="74"/>
      <c r="J72" s="74"/>
    </row>
    <row r="73" spans="1:10" x14ac:dyDescent="0.3">
      <c r="A73" s="71">
        <v>8200</v>
      </c>
      <c r="B73" s="72" t="s">
        <v>375</v>
      </c>
      <c r="C73" s="71"/>
      <c r="D73" s="89">
        <f>SUM(D75)</f>
        <v>0</v>
      </c>
      <c r="E73" s="89">
        <f>SUM(E75)</f>
        <v>0</v>
      </c>
      <c r="F73" s="90">
        <f>SUM(F75)</f>
        <v>0</v>
      </c>
      <c r="G73" s="90">
        <f t="shared" ref="G73:J73" si="17">SUM(G75)</f>
        <v>0</v>
      </c>
      <c r="H73" s="90">
        <f t="shared" si="17"/>
        <v>0</v>
      </c>
      <c r="I73" s="90">
        <f t="shared" si="17"/>
        <v>0</v>
      </c>
      <c r="J73" s="90">
        <f t="shared" si="17"/>
        <v>0</v>
      </c>
    </row>
    <row r="74" spans="1:10" x14ac:dyDescent="0.3">
      <c r="A74" s="71"/>
      <c r="B74" s="75" t="s">
        <v>129</v>
      </c>
      <c r="C74" s="71"/>
      <c r="D74" s="89"/>
      <c r="E74" s="113"/>
      <c r="F74" s="93"/>
      <c r="G74" s="93"/>
      <c r="H74" s="93"/>
      <c r="I74" s="93"/>
      <c r="J74" s="93"/>
    </row>
    <row r="75" spans="1:10" x14ac:dyDescent="0.3">
      <c r="A75" s="71">
        <v>8210</v>
      </c>
      <c r="B75" s="76" t="s">
        <v>376</v>
      </c>
      <c r="C75" s="71"/>
      <c r="D75" s="89">
        <f>SUM(D77,D81)</f>
        <v>0</v>
      </c>
      <c r="E75" s="89">
        <f>SUM(E77,E81)</f>
        <v>0</v>
      </c>
      <c r="F75" s="90">
        <f>SUM(F77,F81)</f>
        <v>0</v>
      </c>
      <c r="G75" s="90">
        <f t="shared" ref="G75:J75" si="18">SUM(G77,G81)</f>
        <v>0</v>
      </c>
      <c r="H75" s="90">
        <f t="shared" si="18"/>
        <v>0</v>
      </c>
      <c r="I75" s="90">
        <f t="shared" si="18"/>
        <v>0</v>
      </c>
      <c r="J75" s="90">
        <f t="shared" si="18"/>
        <v>0</v>
      </c>
    </row>
    <row r="76" spans="1:10" x14ac:dyDescent="0.3">
      <c r="A76" s="71"/>
      <c r="B76" s="76" t="s">
        <v>129</v>
      </c>
      <c r="C76" s="71"/>
      <c r="D76" s="89"/>
      <c r="E76" s="92"/>
      <c r="F76" s="93"/>
      <c r="G76" s="93"/>
      <c r="H76" s="93"/>
      <c r="I76" s="93"/>
      <c r="J76" s="93"/>
    </row>
    <row r="77" spans="1:10" ht="33" x14ac:dyDescent="0.3">
      <c r="A77" s="71">
        <v>8211</v>
      </c>
      <c r="B77" s="72" t="s">
        <v>329</v>
      </c>
      <c r="C77" s="71"/>
      <c r="D77" s="89">
        <f>SUM(D79:D80)</f>
        <v>0</v>
      </c>
      <c r="E77" s="92" t="s">
        <v>330</v>
      </c>
      <c r="F77" s="90">
        <f>SUM(F79:F80)</f>
        <v>0</v>
      </c>
      <c r="G77" s="90">
        <f t="shared" ref="G77:J77" si="19">SUM(G79:G80)</f>
        <v>0</v>
      </c>
      <c r="H77" s="90">
        <f t="shared" si="19"/>
        <v>0</v>
      </c>
      <c r="I77" s="90">
        <f t="shared" si="19"/>
        <v>0</v>
      </c>
      <c r="J77" s="90">
        <f t="shared" si="19"/>
        <v>0</v>
      </c>
    </row>
    <row r="78" spans="1:10" x14ac:dyDescent="0.3">
      <c r="A78" s="71"/>
      <c r="B78" s="72" t="s">
        <v>130</v>
      </c>
      <c r="C78" s="71"/>
      <c r="D78" s="89"/>
      <c r="E78" s="92"/>
      <c r="F78" s="93"/>
      <c r="G78" s="74"/>
      <c r="H78" s="74"/>
      <c r="I78" s="74"/>
      <c r="J78" s="74"/>
    </row>
    <row r="79" spans="1:10" ht="17.25" thickBot="1" x14ac:dyDescent="0.35">
      <c r="A79" s="71">
        <v>8212</v>
      </c>
      <c r="B79" s="78" t="s">
        <v>331</v>
      </c>
      <c r="C79" s="79" t="s">
        <v>377</v>
      </c>
      <c r="D79" s="94">
        <f>SUM(E79:F79)</f>
        <v>0</v>
      </c>
      <c r="E79" s="92" t="s">
        <v>330</v>
      </c>
      <c r="F79" s="93"/>
      <c r="G79" s="74"/>
      <c r="H79" s="74"/>
      <c r="I79" s="74"/>
      <c r="J79" s="74"/>
    </row>
    <row r="80" spans="1:10" ht="17.25" thickBot="1" x14ac:dyDescent="0.35">
      <c r="A80" s="71">
        <v>8213</v>
      </c>
      <c r="B80" s="78" t="s">
        <v>333</v>
      </c>
      <c r="C80" s="79" t="s">
        <v>378</v>
      </c>
      <c r="D80" s="94">
        <f>SUM(E80:F80)</f>
        <v>0</v>
      </c>
      <c r="E80" s="92" t="s">
        <v>330</v>
      </c>
      <c r="F80" s="93"/>
      <c r="G80" s="74"/>
      <c r="H80" s="74"/>
      <c r="I80" s="74"/>
      <c r="J80" s="74"/>
    </row>
    <row r="81" spans="1:10" ht="33" x14ac:dyDescent="0.3">
      <c r="A81" s="71">
        <v>8220</v>
      </c>
      <c r="B81" s="72" t="s">
        <v>379</v>
      </c>
      <c r="C81" s="71"/>
      <c r="D81" s="89">
        <f>SUM(D83,D87)</f>
        <v>0</v>
      </c>
      <c r="E81" s="89">
        <f>SUM(E83,E87)</f>
        <v>0</v>
      </c>
      <c r="F81" s="90">
        <f>SUM(F83,F87)</f>
        <v>0</v>
      </c>
      <c r="G81" s="90">
        <f t="shared" ref="G81:J81" si="20">SUM(G83,G87)</f>
        <v>0</v>
      </c>
      <c r="H81" s="90">
        <f t="shared" si="20"/>
        <v>0</v>
      </c>
      <c r="I81" s="90">
        <f t="shared" si="20"/>
        <v>0</v>
      </c>
      <c r="J81" s="90">
        <f t="shared" si="20"/>
        <v>0</v>
      </c>
    </row>
    <row r="82" spans="1:10" x14ac:dyDescent="0.3">
      <c r="A82" s="71"/>
      <c r="B82" s="72" t="s">
        <v>129</v>
      </c>
      <c r="C82" s="71"/>
      <c r="D82" s="89"/>
      <c r="E82" s="113"/>
      <c r="F82" s="93"/>
      <c r="G82" s="93"/>
      <c r="H82" s="93"/>
      <c r="I82" s="93"/>
      <c r="J82" s="93"/>
    </row>
    <row r="83" spans="1:10" x14ac:dyDescent="0.3">
      <c r="A83" s="71">
        <v>8221</v>
      </c>
      <c r="B83" s="72" t="s">
        <v>336</v>
      </c>
      <c r="C83" s="71"/>
      <c r="D83" s="89">
        <f>SUM(D85:D86)</f>
        <v>0</v>
      </c>
      <c r="E83" s="92" t="s">
        <v>330</v>
      </c>
      <c r="F83" s="90">
        <f>SUM(F85:F86)</f>
        <v>0</v>
      </c>
      <c r="G83" s="90">
        <f t="shared" ref="G83:J83" si="21">SUM(G85:G86)</f>
        <v>0</v>
      </c>
      <c r="H83" s="90">
        <f t="shared" si="21"/>
        <v>0</v>
      </c>
      <c r="I83" s="90">
        <f t="shared" si="21"/>
        <v>0</v>
      </c>
      <c r="J83" s="90">
        <f t="shared" si="21"/>
        <v>0</v>
      </c>
    </row>
    <row r="84" spans="1:10" x14ac:dyDescent="0.3">
      <c r="A84" s="71"/>
      <c r="B84" s="72" t="s">
        <v>220</v>
      </c>
      <c r="C84" s="71"/>
      <c r="D84" s="89"/>
      <c r="E84" s="92"/>
      <c r="F84" s="93"/>
      <c r="G84" s="74"/>
      <c r="H84" s="74"/>
      <c r="I84" s="74"/>
      <c r="J84" s="74"/>
    </row>
    <row r="85" spans="1:10" ht="17.25" thickBot="1" x14ac:dyDescent="0.35">
      <c r="A85" s="71">
        <v>8222</v>
      </c>
      <c r="B85" s="76" t="s">
        <v>337</v>
      </c>
      <c r="C85" s="79" t="s">
        <v>380</v>
      </c>
      <c r="D85" s="94">
        <f>SUM(E85:F85)</f>
        <v>0</v>
      </c>
      <c r="E85" s="92" t="s">
        <v>330</v>
      </c>
      <c r="F85" s="93"/>
      <c r="G85" s="74"/>
      <c r="H85" s="74"/>
      <c r="I85" s="74"/>
      <c r="J85" s="74"/>
    </row>
    <row r="86" spans="1:10" ht="17.25" thickBot="1" x14ac:dyDescent="0.35">
      <c r="A86" s="71">
        <v>8230</v>
      </c>
      <c r="B86" s="76" t="s">
        <v>341</v>
      </c>
      <c r="C86" s="79" t="s">
        <v>381</v>
      </c>
      <c r="D86" s="94">
        <f>SUM(E86:F86)</f>
        <v>0</v>
      </c>
      <c r="E86" s="92" t="s">
        <v>330</v>
      </c>
      <c r="F86" s="93"/>
      <c r="G86" s="74"/>
      <c r="H86" s="74"/>
      <c r="I86" s="74"/>
      <c r="J86" s="74"/>
    </row>
    <row r="87" spans="1:10" x14ac:dyDescent="0.3">
      <c r="A87" s="71">
        <v>8240</v>
      </c>
      <c r="B87" s="72" t="s">
        <v>345</v>
      </c>
      <c r="C87" s="71"/>
      <c r="D87" s="89">
        <f>SUM(D89:D90)</f>
        <v>0</v>
      </c>
      <c r="E87" s="89">
        <f>SUM(E89:E90)</f>
        <v>0</v>
      </c>
      <c r="F87" s="90">
        <f>SUM(F89:F90)</f>
        <v>0</v>
      </c>
      <c r="G87" s="90">
        <f t="shared" ref="G87:J87" si="22">SUM(G89:G90)</f>
        <v>0</v>
      </c>
      <c r="H87" s="90">
        <f t="shared" si="22"/>
        <v>0</v>
      </c>
      <c r="I87" s="90">
        <f t="shared" si="22"/>
        <v>0</v>
      </c>
      <c r="J87" s="90">
        <f t="shared" si="22"/>
        <v>0</v>
      </c>
    </row>
    <row r="88" spans="1:10" x14ac:dyDescent="0.3">
      <c r="A88" s="71"/>
      <c r="B88" s="72" t="s">
        <v>220</v>
      </c>
      <c r="C88" s="71"/>
      <c r="D88" s="89"/>
      <c r="E88" s="113"/>
      <c r="F88" s="93"/>
      <c r="G88" s="74"/>
      <c r="H88" s="74"/>
      <c r="I88" s="74"/>
      <c r="J88" s="74"/>
    </row>
    <row r="89" spans="1:10" ht="17.25" thickBot="1" x14ac:dyDescent="0.35">
      <c r="A89" s="71">
        <v>8241</v>
      </c>
      <c r="B89" s="76" t="s">
        <v>382</v>
      </c>
      <c r="C89" s="79" t="s">
        <v>380</v>
      </c>
      <c r="D89" s="94">
        <f>SUM(E89:F89)</f>
        <v>0</v>
      </c>
      <c r="E89" s="113"/>
      <c r="F89" s="93" t="s">
        <v>0</v>
      </c>
      <c r="G89" s="74"/>
      <c r="H89" s="74"/>
      <c r="I89" s="74"/>
      <c r="J89" s="74"/>
    </row>
    <row r="90" spans="1:10" ht="17.25" thickBot="1" x14ac:dyDescent="0.35">
      <c r="A90" s="71">
        <v>8250</v>
      </c>
      <c r="B90" s="76" t="s">
        <v>349</v>
      </c>
      <c r="C90" s="79" t="s">
        <v>381</v>
      </c>
      <c r="D90" s="94">
        <f>SUM(E90:F90)</f>
        <v>0</v>
      </c>
      <c r="E90" s="114"/>
      <c r="F90" s="115" t="s">
        <v>0</v>
      </c>
      <c r="G90" s="74"/>
      <c r="H90" s="74"/>
      <c r="I90" s="74"/>
      <c r="J90" s="74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2" right="0.2" top="0.25" bottom="0.25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3.Tntesagitakan tsaxs</vt:lpstr>
      <vt:lpstr>5.Devicit </vt:lpstr>
      <vt:lpstr>6.Havelurd </vt:lpstr>
      <vt:lpstr>'3.Tntesagitakan tsaxs'!Print_Area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2026-07-17T12:10:39Z</cp:lastPrinted>
  <dcterms:created xsi:type="dcterms:W3CDTF">2014-12-23T06:44:04Z</dcterms:created>
  <dcterms:modified xsi:type="dcterms:W3CDTF">2026-07-17T13:24:18Z</dcterms:modified>
</cp:coreProperties>
</file>